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1475" yWindow="255" windowWidth="12885" windowHeight="13035"/>
  </bookViews>
  <sheets>
    <sheet name="Ex Ante Impacts" sheetId="2" r:id="rId1"/>
    <sheet name="Lookup" sheetId="1" state="hidden" r:id="rId2"/>
    <sheet name="Criteria" sheetId="3" state="hidden" r:id="rId3"/>
  </sheets>
  <definedNames>
    <definedName name="cycle">Criteria!$A$18:$A$20</definedName>
    <definedName name="data">Lookup!$F$2:$O$4033</definedName>
    <definedName name="daytype">Criteria!$A$2:$A$8</definedName>
    <definedName name="forecast_year">Criteria!$A$22:$A$32</definedName>
    <definedName name="type">Criteria!$A$13:$A$16</definedName>
    <definedName name="weatheryear">Criteria!$A$10:$A$11</definedName>
  </definedNames>
  <calcPr calcId="145621"/>
</workbook>
</file>

<file path=xl/calcChain.xml><?xml version="1.0" encoding="utf-8"?>
<calcChain xmlns="http://schemas.openxmlformats.org/spreadsheetml/2006/main">
  <c r="A24" i="3" l="1"/>
  <c r="A25" i="3" s="1"/>
  <c r="A26" i="3" s="1"/>
  <c r="A27" i="3" s="1"/>
  <c r="A28" i="3" s="1"/>
  <c r="A29" i="3" s="1"/>
  <c r="A30" i="3" s="1"/>
  <c r="A31" i="3" s="1"/>
  <c r="A32" i="3" s="1"/>
  <c r="A23" i="3"/>
  <c r="F7489" i="1" l="1"/>
  <c r="F7488" i="1"/>
  <c r="F7487" i="1"/>
  <c r="F7486" i="1"/>
  <c r="F7485" i="1"/>
  <c r="F7484" i="1"/>
  <c r="F7483" i="1"/>
  <c r="F7482" i="1"/>
  <c r="F7481" i="1"/>
  <c r="F7480" i="1"/>
  <c r="F7479" i="1"/>
  <c r="F7478" i="1"/>
  <c r="F7477" i="1"/>
  <c r="F7476" i="1"/>
  <c r="F7475" i="1"/>
  <c r="F7474" i="1"/>
  <c r="F7473" i="1"/>
  <c r="F7472" i="1"/>
  <c r="F7471" i="1"/>
  <c r="F7470" i="1"/>
  <c r="F7469" i="1"/>
  <c r="F7468" i="1"/>
  <c r="F7467" i="1"/>
  <c r="F7466" i="1"/>
  <c r="F7465" i="1"/>
  <c r="F7464" i="1"/>
  <c r="F7463" i="1"/>
  <c r="F7462" i="1"/>
  <c r="F7461" i="1"/>
  <c r="F7460" i="1"/>
  <c r="F7459" i="1"/>
  <c r="F7458" i="1"/>
  <c r="F7457" i="1"/>
  <c r="F7456" i="1"/>
  <c r="F7455" i="1"/>
  <c r="F7454" i="1"/>
  <c r="F7453" i="1"/>
  <c r="F7452" i="1"/>
  <c r="F7451" i="1"/>
  <c r="F7450" i="1"/>
  <c r="F7449" i="1"/>
  <c r="F7448" i="1"/>
  <c r="F7447" i="1"/>
  <c r="F7446" i="1"/>
  <c r="F7445" i="1"/>
  <c r="F7444" i="1"/>
  <c r="F7443" i="1"/>
  <c r="F7442" i="1"/>
  <c r="F7441" i="1"/>
  <c r="F7440" i="1"/>
  <c r="F7439" i="1"/>
  <c r="F7438" i="1"/>
  <c r="F7437" i="1"/>
  <c r="F7436" i="1"/>
  <c r="F7435" i="1"/>
  <c r="F7434" i="1"/>
  <c r="F7433" i="1"/>
  <c r="F7432" i="1"/>
  <c r="F7431" i="1"/>
  <c r="F7430" i="1"/>
  <c r="F7429" i="1"/>
  <c r="F7428" i="1"/>
  <c r="F7427" i="1"/>
  <c r="F7426" i="1"/>
  <c r="F7425" i="1"/>
  <c r="F7424" i="1"/>
  <c r="F7423" i="1"/>
  <c r="F7422" i="1"/>
  <c r="F7421" i="1"/>
  <c r="F7420" i="1"/>
  <c r="F7419" i="1"/>
  <c r="F7418" i="1"/>
  <c r="F7417" i="1"/>
  <c r="F7416" i="1"/>
  <c r="F7415" i="1"/>
  <c r="F7414" i="1"/>
  <c r="F7413" i="1"/>
  <c r="F7412" i="1"/>
  <c r="F7411" i="1"/>
  <c r="F7410" i="1"/>
  <c r="F7409" i="1"/>
  <c r="F7408" i="1"/>
  <c r="F7407" i="1"/>
  <c r="F7406" i="1"/>
  <c r="F7405" i="1"/>
  <c r="F7404" i="1"/>
  <c r="F7403" i="1"/>
  <c r="F7402" i="1"/>
  <c r="F7401" i="1"/>
  <c r="F7400" i="1"/>
  <c r="F7399" i="1"/>
  <c r="F7398" i="1"/>
  <c r="F7397" i="1"/>
  <c r="F7396" i="1"/>
  <c r="F7395" i="1"/>
  <c r="F7394" i="1"/>
  <c r="F7393" i="1"/>
  <c r="F7392" i="1"/>
  <c r="F7391" i="1"/>
  <c r="F7390" i="1"/>
  <c r="F7389" i="1"/>
  <c r="F7388" i="1"/>
  <c r="F7387" i="1"/>
  <c r="F7386" i="1"/>
  <c r="F7385" i="1"/>
  <c r="F7384" i="1"/>
  <c r="F7383" i="1"/>
  <c r="F7382" i="1"/>
  <c r="F7381" i="1"/>
  <c r="F7380" i="1"/>
  <c r="F7379" i="1"/>
  <c r="F7378" i="1"/>
  <c r="F7377" i="1"/>
  <c r="F7376" i="1"/>
  <c r="F7375" i="1"/>
  <c r="F7374" i="1"/>
  <c r="F7373" i="1"/>
  <c r="F7372" i="1"/>
  <c r="F7371" i="1"/>
  <c r="F7370" i="1"/>
  <c r="F7369" i="1"/>
  <c r="F7368" i="1"/>
  <c r="F7367" i="1"/>
  <c r="F7366" i="1"/>
  <c r="F7365" i="1"/>
  <c r="F7364" i="1"/>
  <c r="F7363" i="1"/>
  <c r="F7362" i="1"/>
  <c r="F7361" i="1"/>
  <c r="F7360" i="1"/>
  <c r="F7359" i="1"/>
  <c r="F7358" i="1"/>
  <c r="F7357" i="1"/>
  <c r="F7356" i="1"/>
  <c r="F7355" i="1"/>
  <c r="F7354" i="1"/>
  <c r="F7353" i="1"/>
  <c r="F7352" i="1"/>
  <c r="F7351" i="1"/>
  <c r="F7350" i="1"/>
  <c r="F7349" i="1"/>
  <c r="F7348" i="1"/>
  <c r="F7347" i="1"/>
  <c r="F7346" i="1"/>
  <c r="F7345" i="1"/>
  <c r="F7344" i="1"/>
  <c r="F7343" i="1"/>
  <c r="F7342" i="1"/>
  <c r="F7341" i="1"/>
  <c r="F7340" i="1"/>
  <c r="F7339" i="1"/>
  <c r="F7338" i="1"/>
  <c r="F7337" i="1"/>
  <c r="F7336" i="1"/>
  <c r="F7335" i="1"/>
  <c r="F7334" i="1"/>
  <c r="F7333" i="1"/>
  <c r="F7332" i="1"/>
  <c r="F7331" i="1"/>
  <c r="F7330" i="1"/>
  <c r="F7329" i="1"/>
  <c r="F7328" i="1"/>
  <c r="F7327" i="1"/>
  <c r="F7326" i="1"/>
  <c r="F7325" i="1"/>
  <c r="F7324" i="1"/>
  <c r="F7323" i="1"/>
  <c r="F7322" i="1"/>
  <c r="F7321" i="1"/>
  <c r="F7320" i="1"/>
  <c r="F7319" i="1"/>
  <c r="F7318" i="1"/>
  <c r="F7317" i="1"/>
  <c r="F7316" i="1"/>
  <c r="F7315" i="1"/>
  <c r="F7314" i="1"/>
  <c r="F7313" i="1"/>
  <c r="F7312" i="1"/>
  <c r="F7311" i="1"/>
  <c r="F7310" i="1"/>
  <c r="F7309" i="1"/>
  <c r="F7308" i="1"/>
  <c r="F7307" i="1"/>
  <c r="F7306" i="1"/>
  <c r="F7305" i="1"/>
  <c r="F7304" i="1"/>
  <c r="F7303" i="1"/>
  <c r="F7302" i="1"/>
  <c r="F7301" i="1"/>
  <c r="F7300" i="1"/>
  <c r="F7299" i="1"/>
  <c r="F7298" i="1"/>
  <c r="F7297" i="1"/>
  <c r="F7296" i="1"/>
  <c r="F7295" i="1"/>
  <c r="F7294" i="1"/>
  <c r="F7293" i="1"/>
  <c r="F7292" i="1"/>
  <c r="F7291" i="1"/>
  <c r="F7290" i="1"/>
  <c r="F7289" i="1"/>
  <c r="F7288" i="1"/>
  <c r="F7287" i="1"/>
  <c r="F7286" i="1"/>
  <c r="F7285" i="1"/>
  <c r="F7284" i="1"/>
  <c r="F7283" i="1"/>
  <c r="F7282" i="1"/>
  <c r="F7281" i="1"/>
  <c r="F7280" i="1"/>
  <c r="F7279" i="1"/>
  <c r="F7278" i="1"/>
  <c r="F7277" i="1"/>
  <c r="F7276" i="1"/>
  <c r="F7275" i="1"/>
  <c r="F7274" i="1"/>
  <c r="F7273" i="1"/>
  <c r="F7272" i="1"/>
  <c r="F7271" i="1"/>
  <c r="F7270" i="1"/>
  <c r="F7269" i="1"/>
  <c r="F7268" i="1"/>
  <c r="F7267" i="1"/>
  <c r="F7266" i="1"/>
  <c r="F7265" i="1"/>
  <c r="F7264" i="1"/>
  <c r="F7263" i="1"/>
  <c r="F7262" i="1"/>
  <c r="F7261" i="1"/>
  <c r="F7260" i="1"/>
  <c r="F7259" i="1"/>
  <c r="F7258" i="1"/>
  <c r="F7257" i="1"/>
  <c r="F7256" i="1"/>
  <c r="F7255" i="1"/>
  <c r="F7254" i="1"/>
  <c r="F7253" i="1"/>
  <c r="F7252" i="1"/>
  <c r="F7251" i="1"/>
  <c r="F7250" i="1"/>
  <c r="F7249" i="1"/>
  <c r="F7248" i="1"/>
  <c r="F7247" i="1"/>
  <c r="F7246" i="1"/>
  <c r="F7245" i="1"/>
  <c r="F7244" i="1"/>
  <c r="F7243" i="1"/>
  <c r="F7242" i="1"/>
  <c r="F7241" i="1"/>
  <c r="F7240" i="1"/>
  <c r="F7239" i="1"/>
  <c r="F7238" i="1"/>
  <c r="F7237" i="1"/>
  <c r="F7236" i="1"/>
  <c r="F7235" i="1"/>
  <c r="F7234" i="1"/>
  <c r="F7233" i="1"/>
  <c r="F7232" i="1"/>
  <c r="F7231" i="1"/>
  <c r="F7230" i="1"/>
  <c r="F7229" i="1"/>
  <c r="F7228" i="1"/>
  <c r="F7227" i="1"/>
  <c r="F7226" i="1"/>
  <c r="F7225" i="1"/>
  <c r="F7224" i="1"/>
  <c r="F7223" i="1"/>
  <c r="F7222" i="1"/>
  <c r="F7221" i="1"/>
  <c r="F7220" i="1"/>
  <c r="F7219" i="1"/>
  <c r="F7218" i="1"/>
  <c r="F7217" i="1"/>
  <c r="F7216" i="1"/>
  <c r="F7215" i="1"/>
  <c r="F7214" i="1"/>
  <c r="F7213" i="1"/>
  <c r="F7212" i="1"/>
  <c r="F7211" i="1"/>
  <c r="F7210" i="1"/>
  <c r="F7209" i="1"/>
  <c r="F7208" i="1"/>
  <c r="F7207" i="1"/>
  <c r="F7206" i="1"/>
  <c r="F7205" i="1"/>
  <c r="F7204" i="1"/>
  <c r="F7203" i="1"/>
  <c r="F7202" i="1"/>
  <c r="F7201" i="1"/>
  <c r="F7200" i="1"/>
  <c r="F7199" i="1"/>
  <c r="F7198" i="1"/>
  <c r="F7197" i="1"/>
  <c r="F7196" i="1"/>
  <c r="F7195" i="1"/>
  <c r="F7194" i="1"/>
  <c r="F7193" i="1"/>
  <c r="F7192" i="1"/>
  <c r="F7191" i="1"/>
  <c r="F7190" i="1"/>
  <c r="F7189" i="1"/>
  <c r="F7188" i="1"/>
  <c r="F7187" i="1"/>
  <c r="F7186" i="1"/>
  <c r="F7185" i="1"/>
  <c r="F7184" i="1"/>
  <c r="F7183" i="1"/>
  <c r="F7182" i="1"/>
  <c r="F7181" i="1"/>
  <c r="F7180" i="1"/>
  <c r="F7179" i="1"/>
  <c r="F7178" i="1"/>
  <c r="F7177" i="1"/>
  <c r="F7176" i="1"/>
  <c r="F7175" i="1"/>
  <c r="F7174" i="1"/>
  <c r="F7173" i="1"/>
  <c r="F7172" i="1"/>
  <c r="F7171" i="1"/>
  <c r="F7170" i="1"/>
  <c r="F7169" i="1"/>
  <c r="F7168" i="1"/>
  <c r="F7167" i="1"/>
  <c r="F7166" i="1"/>
  <c r="F7165" i="1"/>
  <c r="F7164" i="1"/>
  <c r="F7163" i="1"/>
  <c r="F7162" i="1"/>
  <c r="F7161" i="1"/>
  <c r="F7160" i="1"/>
  <c r="F7159" i="1"/>
  <c r="F7158" i="1"/>
  <c r="F7157" i="1"/>
  <c r="F7156" i="1"/>
  <c r="F7155" i="1"/>
  <c r="F7154" i="1"/>
  <c r="F7153" i="1"/>
  <c r="F7152" i="1"/>
  <c r="F7151" i="1"/>
  <c r="F7150" i="1"/>
  <c r="F7149" i="1"/>
  <c r="F7148" i="1"/>
  <c r="F7147" i="1"/>
  <c r="F7146" i="1"/>
  <c r="F7145" i="1"/>
  <c r="F7144" i="1"/>
  <c r="F7143" i="1"/>
  <c r="F7142" i="1"/>
  <c r="F7141" i="1"/>
  <c r="F7140" i="1"/>
  <c r="F7139" i="1"/>
  <c r="F7138" i="1"/>
  <c r="F7137" i="1"/>
  <c r="F7136" i="1"/>
  <c r="F7135" i="1"/>
  <c r="F7134" i="1"/>
  <c r="F7133" i="1"/>
  <c r="F7132" i="1"/>
  <c r="F7131" i="1"/>
  <c r="F7130" i="1"/>
  <c r="F7129" i="1"/>
  <c r="F7128" i="1"/>
  <c r="F7127" i="1"/>
  <c r="F7126" i="1"/>
  <c r="F7125" i="1"/>
  <c r="F7124" i="1"/>
  <c r="F7123" i="1"/>
  <c r="F7122" i="1"/>
  <c r="F7121" i="1"/>
  <c r="F7120" i="1"/>
  <c r="F7119" i="1"/>
  <c r="F7118" i="1"/>
  <c r="F7117" i="1"/>
  <c r="F7116" i="1"/>
  <c r="F7115" i="1"/>
  <c r="F7114" i="1"/>
  <c r="F7113" i="1"/>
  <c r="F7112" i="1"/>
  <c r="F7111" i="1"/>
  <c r="F7110" i="1"/>
  <c r="F7109" i="1"/>
  <c r="F7108" i="1"/>
  <c r="F7107" i="1"/>
  <c r="F7106" i="1"/>
  <c r="F7105" i="1"/>
  <c r="F7104" i="1"/>
  <c r="F7103" i="1"/>
  <c r="F7102" i="1"/>
  <c r="F7101" i="1"/>
  <c r="F7100" i="1"/>
  <c r="F7099" i="1"/>
  <c r="F7098" i="1"/>
  <c r="F7097" i="1"/>
  <c r="F7096" i="1"/>
  <c r="F7095" i="1"/>
  <c r="F7094" i="1"/>
  <c r="F7093" i="1"/>
  <c r="F7092" i="1"/>
  <c r="F7091" i="1"/>
  <c r="F7090" i="1"/>
  <c r="F7089" i="1"/>
  <c r="F7088" i="1"/>
  <c r="F7087" i="1"/>
  <c r="F7086" i="1"/>
  <c r="F7085" i="1"/>
  <c r="F7084" i="1"/>
  <c r="F7083" i="1"/>
  <c r="F7082" i="1"/>
  <c r="F7081" i="1"/>
  <c r="F7080" i="1"/>
  <c r="F7079" i="1"/>
  <c r="F7078" i="1"/>
  <c r="F7077" i="1"/>
  <c r="F7076" i="1"/>
  <c r="F7075" i="1"/>
  <c r="F7074" i="1"/>
  <c r="F7073" i="1"/>
  <c r="F7072" i="1"/>
  <c r="F7071" i="1"/>
  <c r="F7070" i="1"/>
  <c r="F7069" i="1"/>
  <c r="F7068" i="1"/>
  <c r="F7067" i="1"/>
  <c r="F7066" i="1"/>
  <c r="F7065" i="1"/>
  <c r="F7064" i="1"/>
  <c r="F7063" i="1"/>
  <c r="F7062" i="1"/>
  <c r="F7061" i="1"/>
  <c r="F7060" i="1"/>
  <c r="F7059" i="1"/>
  <c r="F7058" i="1"/>
  <c r="F7057" i="1"/>
  <c r="F7056" i="1"/>
  <c r="F7055" i="1"/>
  <c r="F7054" i="1"/>
  <c r="F7053" i="1"/>
  <c r="F7052" i="1"/>
  <c r="F7051" i="1"/>
  <c r="F7050" i="1"/>
  <c r="F7049" i="1"/>
  <c r="F7048" i="1"/>
  <c r="F7047" i="1"/>
  <c r="F7046" i="1"/>
  <c r="F7045" i="1"/>
  <c r="F7044" i="1"/>
  <c r="F7043" i="1"/>
  <c r="F7042" i="1"/>
  <c r="F7041" i="1"/>
  <c r="F7040" i="1"/>
  <c r="F7039" i="1"/>
  <c r="F7038" i="1"/>
  <c r="F7037" i="1"/>
  <c r="F7036" i="1"/>
  <c r="F7035" i="1"/>
  <c r="F7034" i="1"/>
  <c r="F7033" i="1"/>
  <c r="F7032" i="1"/>
  <c r="F7031" i="1"/>
  <c r="F7030" i="1"/>
  <c r="F7029" i="1"/>
  <c r="F7028" i="1"/>
  <c r="F7027" i="1"/>
  <c r="F7026" i="1"/>
  <c r="F7025" i="1"/>
  <c r="F7024" i="1"/>
  <c r="F7023" i="1"/>
  <c r="F7022" i="1"/>
  <c r="F7021" i="1"/>
  <c r="F7020" i="1"/>
  <c r="F7019" i="1"/>
  <c r="F7018" i="1"/>
  <c r="F7017" i="1"/>
  <c r="F7016" i="1"/>
  <c r="F7015" i="1"/>
  <c r="F7014" i="1"/>
  <c r="F7013" i="1"/>
  <c r="F7012" i="1"/>
  <c r="F7011" i="1"/>
  <c r="F7010" i="1"/>
  <c r="F7009" i="1"/>
  <c r="F7008" i="1"/>
  <c r="F7007" i="1"/>
  <c r="F7006" i="1"/>
  <c r="F7005" i="1"/>
  <c r="F7004" i="1"/>
  <c r="F7003" i="1"/>
  <c r="F7002" i="1"/>
  <c r="F7001" i="1"/>
  <c r="F7000" i="1"/>
  <c r="F6999" i="1"/>
  <c r="F6998" i="1"/>
  <c r="F6997" i="1"/>
  <c r="F6996" i="1"/>
  <c r="F6995" i="1"/>
  <c r="F6994" i="1"/>
  <c r="F6993" i="1"/>
  <c r="F6992" i="1"/>
  <c r="F6991" i="1"/>
  <c r="F6990" i="1"/>
  <c r="F6989" i="1"/>
  <c r="F6988" i="1"/>
  <c r="F6987" i="1"/>
  <c r="F6986" i="1"/>
  <c r="F6985" i="1"/>
  <c r="F6984" i="1"/>
  <c r="F6983" i="1"/>
  <c r="F6982" i="1"/>
  <c r="F6981" i="1"/>
  <c r="F6980" i="1"/>
  <c r="F6979" i="1"/>
  <c r="F6978" i="1"/>
  <c r="F6977" i="1"/>
  <c r="F6976" i="1"/>
  <c r="F6975" i="1"/>
  <c r="F6974" i="1"/>
  <c r="F6973" i="1"/>
  <c r="F6972" i="1"/>
  <c r="F6971" i="1"/>
  <c r="F6970" i="1"/>
  <c r="F6969" i="1"/>
  <c r="F6968" i="1"/>
  <c r="F6967" i="1"/>
  <c r="F6966" i="1"/>
  <c r="F6965" i="1"/>
  <c r="F6964" i="1"/>
  <c r="F6963" i="1"/>
  <c r="F6962" i="1"/>
  <c r="F6961" i="1"/>
  <c r="F6960" i="1"/>
  <c r="F6959" i="1"/>
  <c r="F6958" i="1"/>
  <c r="F6957" i="1"/>
  <c r="F6956" i="1"/>
  <c r="F6955" i="1"/>
  <c r="F6954" i="1"/>
  <c r="F6953" i="1"/>
  <c r="F6952" i="1"/>
  <c r="F6951" i="1"/>
  <c r="F6950" i="1"/>
  <c r="F6949" i="1"/>
  <c r="F6948" i="1"/>
  <c r="F6947" i="1"/>
  <c r="F6946" i="1"/>
  <c r="F6945" i="1"/>
  <c r="F6944" i="1"/>
  <c r="F6943" i="1"/>
  <c r="F6942" i="1"/>
  <c r="F6941" i="1"/>
  <c r="F6940" i="1"/>
  <c r="F6939" i="1"/>
  <c r="F6938" i="1"/>
  <c r="F6937" i="1"/>
  <c r="F6936" i="1"/>
  <c r="F6935" i="1"/>
  <c r="F6934" i="1"/>
  <c r="F6933" i="1"/>
  <c r="F6932" i="1"/>
  <c r="F6931" i="1"/>
  <c r="F6930" i="1"/>
  <c r="F6929" i="1"/>
  <c r="F6928" i="1"/>
  <c r="F6927" i="1"/>
  <c r="F6926" i="1"/>
  <c r="F6925" i="1"/>
  <c r="F6924" i="1"/>
  <c r="F6923" i="1"/>
  <c r="F6922" i="1"/>
  <c r="F6921" i="1"/>
  <c r="F6920" i="1"/>
  <c r="F6919" i="1"/>
  <c r="F6918" i="1"/>
  <c r="F6917" i="1"/>
  <c r="F6916" i="1"/>
  <c r="F6915" i="1"/>
  <c r="F6914" i="1"/>
  <c r="F6913" i="1"/>
  <c r="F6912" i="1"/>
  <c r="F6911" i="1"/>
  <c r="F6910" i="1"/>
  <c r="F6909" i="1"/>
  <c r="F6908" i="1"/>
  <c r="F6907" i="1"/>
  <c r="F6906" i="1"/>
  <c r="F6905" i="1"/>
  <c r="F6904" i="1"/>
  <c r="F6903" i="1"/>
  <c r="F6902" i="1"/>
  <c r="F6901" i="1"/>
  <c r="F6900" i="1"/>
  <c r="F6899" i="1"/>
  <c r="F6898" i="1"/>
  <c r="F6897" i="1"/>
  <c r="F6896" i="1"/>
  <c r="F6895" i="1"/>
  <c r="F6894" i="1"/>
  <c r="F6893" i="1"/>
  <c r="F6892" i="1"/>
  <c r="F6891" i="1"/>
  <c r="F6890" i="1"/>
  <c r="F6889" i="1"/>
  <c r="F6888" i="1"/>
  <c r="F6887" i="1"/>
  <c r="F6886" i="1"/>
  <c r="F6885" i="1"/>
  <c r="F6884" i="1"/>
  <c r="F6883" i="1"/>
  <c r="F6882" i="1"/>
  <c r="F6881" i="1"/>
  <c r="F6880" i="1"/>
  <c r="F6879" i="1"/>
  <c r="F6878" i="1"/>
  <c r="F6877" i="1"/>
  <c r="F6876" i="1"/>
  <c r="F6875" i="1"/>
  <c r="F6874" i="1"/>
  <c r="F6873" i="1"/>
  <c r="F6872" i="1"/>
  <c r="F6871" i="1"/>
  <c r="F6870" i="1"/>
  <c r="F6869" i="1"/>
  <c r="F6868" i="1"/>
  <c r="F6867" i="1"/>
  <c r="F6866" i="1"/>
  <c r="F6865" i="1"/>
  <c r="F6864" i="1"/>
  <c r="F6863" i="1"/>
  <c r="F6862" i="1"/>
  <c r="F6861" i="1"/>
  <c r="F6860" i="1"/>
  <c r="F6859" i="1"/>
  <c r="F6858" i="1"/>
  <c r="F6857" i="1"/>
  <c r="F6856" i="1"/>
  <c r="F6855" i="1"/>
  <c r="F6854" i="1"/>
  <c r="F6853" i="1"/>
  <c r="F6852" i="1"/>
  <c r="F6851" i="1"/>
  <c r="F6850" i="1"/>
  <c r="F6849" i="1"/>
  <c r="F6848" i="1"/>
  <c r="F6847" i="1"/>
  <c r="F6846" i="1"/>
  <c r="F6845" i="1"/>
  <c r="F6844" i="1"/>
  <c r="F6843" i="1"/>
  <c r="F6842" i="1"/>
  <c r="F6841" i="1"/>
  <c r="F6840" i="1"/>
  <c r="F6839" i="1"/>
  <c r="F6838" i="1"/>
  <c r="F6837" i="1"/>
  <c r="F6836" i="1"/>
  <c r="F6835" i="1"/>
  <c r="F6834" i="1"/>
  <c r="F6833" i="1"/>
  <c r="F6832" i="1"/>
  <c r="F6831" i="1"/>
  <c r="F6830" i="1"/>
  <c r="F6829" i="1"/>
  <c r="F6828" i="1"/>
  <c r="F6827" i="1"/>
  <c r="F6826" i="1"/>
  <c r="F6825" i="1"/>
  <c r="F6824" i="1"/>
  <c r="F6823" i="1"/>
  <c r="F6822" i="1"/>
  <c r="F6821" i="1"/>
  <c r="F6820" i="1"/>
  <c r="F6819" i="1"/>
  <c r="F6818" i="1"/>
  <c r="F6817" i="1"/>
  <c r="F6816" i="1"/>
  <c r="F6815" i="1"/>
  <c r="F6814" i="1"/>
  <c r="F6813" i="1"/>
  <c r="F6812" i="1"/>
  <c r="F6811" i="1"/>
  <c r="F6810" i="1"/>
  <c r="F6809" i="1"/>
  <c r="F6808" i="1"/>
  <c r="F6807" i="1"/>
  <c r="F6806" i="1"/>
  <c r="F6805" i="1"/>
  <c r="F6804" i="1"/>
  <c r="F6803" i="1"/>
  <c r="F6802" i="1"/>
  <c r="F6801" i="1"/>
  <c r="F6800" i="1"/>
  <c r="F6799" i="1"/>
  <c r="F6798" i="1"/>
  <c r="F6797" i="1"/>
  <c r="F6796" i="1"/>
  <c r="F6795" i="1"/>
  <c r="F6794" i="1"/>
  <c r="F6793" i="1"/>
  <c r="F6792" i="1"/>
  <c r="F6791" i="1"/>
  <c r="F6790" i="1"/>
  <c r="F6789" i="1"/>
  <c r="F6788" i="1"/>
  <c r="F6787" i="1"/>
  <c r="F6786" i="1"/>
  <c r="F6785" i="1"/>
  <c r="F6784" i="1"/>
  <c r="F6783" i="1"/>
  <c r="F6782" i="1"/>
  <c r="F6781" i="1"/>
  <c r="F6780" i="1"/>
  <c r="F6779" i="1"/>
  <c r="F6778" i="1"/>
  <c r="F6777" i="1"/>
  <c r="F6776" i="1"/>
  <c r="F6775" i="1"/>
  <c r="F6774" i="1"/>
  <c r="F6773" i="1"/>
  <c r="F6772" i="1"/>
  <c r="F6771" i="1"/>
  <c r="F6770" i="1"/>
  <c r="F6769" i="1"/>
  <c r="F6768" i="1"/>
  <c r="F6767" i="1"/>
  <c r="F6766" i="1"/>
  <c r="F6765" i="1"/>
  <c r="F6764" i="1"/>
  <c r="F6763" i="1"/>
  <c r="F6762" i="1"/>
  <c r="F6761" i="1"/>
  <c r="F6760" i="1"/>
  <c r="F6759" i="1"/>
  <c r="F6758" i="1"/>
  <c r="F6757" i="1"/>
  <c r="F6756" i="1"/>
  <c r="F6755" i="1"/>
  <c r="F6754" i="1"/>
  <c r="F6753" i="1"/>
  <c r="F6752" i="1"/>
  <c r="F6751" i="1"/>
  <c r="F6750" i="1"/>
  <c r="F6749" i="1"/>
  <c r="F6748" i="1"/>
  <c r="F6747" i="1"/>
  <c r="F6746" i="1"/>
  <c r="F6745" i="1"/>
  <c r="F6744" i="1"/>
  <c r="F6743" i="1"/>
  <c r="F6742" i="1"/>
  <c r="F6741" i="1"/>
  <c r="F6740" i="1"/>
  <c r="F6739" i="1"/>
  <c r="F6738" i="1"/>
  <c r="F6737" i="1"/>
  <c r="F6736" i="1"/>
  <c r="F6735" i="1"/>
  <c r="F6734" i="1"/>
  <c r="F6733" i="1"/>
  <c r="F6732" i="1"/>
  <c r="F6731" i="1"/>
  <c r="F6730" i="1"/>
  <c r="F6729" i="1"/>
  <c r="F6728" i="1"/>
  <c r="F6727" i="1"/>
  <c r="F6726" i="1"/>
  <c r="F6725" i="1"/>
  <c r="F6724" i="1"/>
  <c r="F6723" i="1"/>
  <c r="F6722" i="1"/>
  <c r="F6721" i="1"/>
  <c r="F6720" i="1"/>
  <c r="F6719" i="1"/>
  <c r="F6718" i="1"/>
  <c r="F6717" i="1"/>
  <c r="F6716" i="1"/>
  <c r="F6715" i="1"/>
  <c r="F6714" i="1"/>
  <c r="F6713" i="1"/>
  <c r="F6712" i="1"/>
  <c r="F6711" i="1"/>
  <c r="F6710" i="1"/>
  <c r="F6709" i="1"/>
  <c r="F6708" i="1"/>
  <c r="F6707" i="1"/>
  <c r="F6706" i="1"/>
  <c r="F6705" i="1"/>
  <c r="F6704" i="1"/>
  <c r="F6703" i="1"/>
  <c r="F6702" i="1"/>
  <c r="F6701" i="1"/>
  <c r="F6700" i="1"/>
  <c r="F6699" i="1"/>
  <c r="F6698" i="1"/>
  <c r="F6697" i="1"/>
  <c r="F6696" i="1"/>
  <c r="F6695" i="1"/>
  <c r="F6694" i="1"/>
  <c r="F6693" i="1"/>
  <c r="F6692" i="1"/>
  <c r="F6691" i="1"/>
  <c r="F6690" i="1"/>
  <c r="F6689" i="1"/>
  <c r="F6688" i="1"/>
  <c r="F6687" i="1"/>
  <c r="F6686" i="1"/>
  <c r="F6685" i="1"/>
  <c r="F6684" i="1"/>
  <c r="F6683" i="1"/>
  <c r="F6682" i="1"/>
  <c r="F6681" i="1"/>
  <c r="F6680" i="1"/>
  <c r="F6679" i="1"/>
  <c r="F6678" i="1"/>
  <c r="F6677" i="1"/>
  <c r="F6676" i="1"/>
  <c r="F6675" i="1"/>
  <c r="F6674" i="1"/>
  <c r="F6673" i="1"/>
  <c r="F6672" i="1"/>
  <c r="F6671" i="1"/>
  <c r="F6670" i="1"/>
  <c r="F6669" i="1"/>
  <c r="F6668" i="1"/>
  <c r="F6667" i="1"/>
  <c r="F6666" i="1"/>
  <c r="F6665" i="1"/>
  <c r="F6664" i="1"/>
  <c r="F6663" i="1"/>
  <c r="F6662" i="1"/>
  <c r="F6661" i="1"/>
  <c r="F6660" i="1"/>
  <c r="F6659" i="1"/>
  <c r="F6658" i="1"/>
  <c r="F6657" i="1"/>
  <c r="F6656" i="1"/>
  <c r="F6655" i="1"/>
  <c r="F6654" i="1"/>
  <c r="F6653" i="1"/>
  <c r="F6652" i="1"/>
  <c r="F6651" i="1"/>
  <c r="F6650" i="1"/>
  <c r="F6649" i="1"/>
  <c r="F6648" i="1"/>
  <c r="F6647" i="1"/>
  <c r="F6646" i="1"/>
  <c r="F6645" i="1"/>
  <c r="F6644" i="1"/>
  <c r="F6643" i="1"/>
  <c r="F6642" i="1"/>
  <c r="F6641" i="1"/>
  <c r="F6640" i="1"/>
  <c r="F6639" i="1"/>
  <c r="F6638" i="1"/>
  <c r="F6637" i="1"/>
  <c r="F6636" i="1"/>
  <c r="F6635" i="1"/>
  <c r="F6634" i="1"/>
  <c r="F6633" i="1"/>
  <c r="F6632" i="1"/>
  <c r="F6631" i="1"/>
  <c r="F6630" i="1"/>
  <c r="F6629" i="1"/>
  <c r="F6628" i="1"/>
  <c r="F6627" i="1"/>
  <c r="F6626" i="1"/>
  <c r="F6625" i="1"/>
  <c r="F6624" i="1"/>
  <c r="F6623" i="1"/>
  <c r="F6622" i="1"/>
  <c r="F6621" i="1"/>
  <c r="F6620" i="1"/>
  <c r="F6619" i="1"/>
  <c r="F6618" i="1"/>
  <c r="F6617" i="1"/>
  <c r="F6616" i="1"/>
  <c r="F6615" i="1"/>
  <c r="F6614" i="1"/>
  <c r="F6613" i="1"/>
  <c r="F6612" i="1"/>
  <c r="F6611" i="1"/>
  <c r="F6610" i="1"/>
  <c r="F6609" i="1"/>
  <c r="F6608" i="1"/>
  <c r="F6607" i="1"/>
  <c r="F6606" i="1"/>
  <c r="F6605" i="1"/>
  <c r="F6604" i="1"/>
  <c r="F6603" i="1"/>
  <c r="F6602" i="1"/>
  <c r="F6601" i="1"/>
  <c r="F6600" i="1"/>
  <c r="F6599" i="1"/>
  <c r="F6598" i="1"/>
  <c r="F6597" i="1"/>
  <c r="F6596" i="1"/>
  <c r="F6595" i="1"/>
  <c r="F6594" i="1"/>
  <c r="F6593" i="1"/>
  <c r="F6592" i="1"/>
  <c r="F6591" i="1"/>
  <c r="F6590" i="1"/>
  <c r="F6589" i="1"/>
  <c r="F6588" i="1"/>
  <c r="F6587" i="1"/>
  <c r="F6586" i="1"/>
  <c r="F6585" i="1"/>
  <c r="F6584" i="1"/>
  <c r="F6583" i="1"/>
  <c r="F6582" i="1"/>
  <c r="F6581" i="1"/>
  <c r="F6580" i="1"/>
  <c r="F6579" i="1"/>
  <c r="F6578" i="1"/>
  <c r="F6577" i="1"/>
  <c r="F6576" i="1"/>
  <c r="F6575" i="1"/>
  <c r="F6574" i="1"/>
  <c r="F6573" i="1"/>
  <c r="F6572" i="1"/>
  <c r="F6571" i="1"/>
  <c r="F6570" i="1"/>
  <c r="F6569" i="1"/>
  <c r="F6568" i="1"/>
  <c r="F6567" i="1"/>
  <c r="F6566" i="1"/>
  <c r="F6565" i="1"/>
  <c r="F6564" i="1"/>
  <c r="F6563" i="1"/>
  <c r="F6562" i="1"/>
  <c r="F6561" i="1"/>
  <c r="F6560" i="1"/>
  <c r="F6559" i="1"/>
  <c r="F6558" i="1"/>
  <c r="F6557" i="1"/>
  <c r="F6556" i="1"/>
  <c r="F6555" i="1"/>
  <c r="F6554" i="1"/>
  <c r="F6553" i="1"/>
  <c r="F6552" i="1"/>
  <c r="F6551" i="1"/>
  <c r="F6550" i="1"/>
  <c r="F6549" i="1"/>
  <c r="F6548" i="1"/>
  <c r="F6547" i="1"/>
  <c r="F6546" i="1"/>
  <c r="F6545" i="1"/>
  <c r="F6544" i="1"/>
  <c r="F6543" i="1"/>
  <c r="F6542" i="1"/>
  <c r="F6541" i="1"/>
  <c r="F6540" i="1"/>
  <c r="F6539" i="1"/>
  <c r="F6538" i="1"/>
  <c r="F6537" i="1"/>
  <c r="F6536" i="1"/>
  <c r="F6535" i="1"/>
  <c r="F6534" i="1"/>
  <c r="F6533" i="1"/>
  <c r="F6532" i="1"/>
  <c r="F6531" i="1"/>
  <c r="F6530" i="1"/>
  <c r="F6529" i="1"/>
  <c r="F6528" i="1"/>
  <c r="F6527" i="1"/>
  <c r="F6526" i="1"/>
  <c r="F6525" i="1"/>
  <c r="F6524" i="1"/>
  <c r="F6523" i="1"/>
  <c r="F6522" i="1"/>
  <c r="F6521" i="1"/>
  <c r="F6520" i="1"/>
  <c r="F6519" i="1"/>
  <c r="F6518" i="1"/>
  <c r="F6517" i="1"/>
  <c r="F6516" i="1"/>
  <c r="F6515" i="1"/>
  <c r="F6514" i="1"/>
  <c r="F6513" i="1"/>
  <c r="F6512" i="1"/>
  <c r="F6511" i="1"/>
  <c r="F6510" i="1"/>
  <c r="F6509" i="1"/>
  <c r="F6508" i="1"/>
  <c r="F6507" i="1"/>
  <c r="F6506" i="1"/>
  <c r="F6505" i="1"/>
  <c r="F6504" i="1"/>
  <c r="F6503" i="1"/>
  <c r="F6502" i="1"/>
  <c r="F6501" i="1"/>
  <c r="F6500" i="1"/>
  <c r="F6499" i="1"/>
  <c r="F6498" i="1"/>
  <c r="F6497" i="1"/>
  <c r="F6496" i="1"/>
  <c r="F6495" i="1"/>
  <c r="F6494" i="1"/>
  <c r="F6493" i="1"/>
  <c r="F6492" i="1"/>
  <c r="F6491" i="1"/>
  <c r="F6490" i="1"/>
  <c r="F6489" i="1"/>
  <c r="F6488" i="1"/>
  <c r="F6487" i="1"/>
  <c r="F6486" i="1"/>
  <c r="F6485" i="1"/>
  <c r="F6484" i="1"/>
  <c r="F6483" i="1"/>
  <c r="F6482" i="1"/>
  <c r="F6481" i="1"/>
  <c r="F6480" i="1"/>
  <c r="F6479" i="1"/>
  <c r="F6478" i="1"/>
  <c r="F6477" i="1"/>
  <c r="F6476" i="1"/>
  <c r="F6475" i="1"/>
  <c r="F6474" i="1"/>
  <c r="F6473" i="1"/>
  <c r="F6472" i="1"/>
  <c r="F6471" i="1"/>
  <c r="F6470" i="1"/>
  <c r="F6469" i="1"/>
  <c r="F6468" i="1"/>
  <c r="F6467" i="1"/>
  <c r="F6466" i="1"/>
  <c r="F6465" i="1"/>
  <c r="F6464" i="1"/>
  <c r="F6463" i="1"/>
  <c r="F6462" i="1"/>
  <c r="F6461" i="1"/>
  <c r="F6460" i="1"/>
  <c r="F6459" i="1"/>
  <c r="F6458" i="1"/>
  <c r="F6457" i="1"/>
  <c r="F6456" i="1"/>
  <c r="F6455" i="1"/>
  <c r="F6454" i="1"/>
  <c r="F6453" i="1"/>
  <c r="F6452" i="1"/>
  <c r="F6451" i="1"/>
  <c r="F6450" i="1"/>
  <c r="F6449" i="1"/>
  <c r="F6448" i="1"/>
  <c r="F6447" i="1"/>
  <c r="F6446" i="1"/>
  <c r="F6445" i="1"/>
  <c r="F6444" i="1"/>
  <c r="F6443" i="1"/>
  <c r="F6442" i="1"/>
  <c r="F6441" i="1"/>
  <c r="F6440" i="1"/>
  <c r="F6439" i="1"/>
  <c r="F6438" i="1"/>
  <c r="F6437" i="1"/>
  <c r="F6436" i="1"/>
  <c r="F6435" i="1"/>
  <c r="F6434" i="1"/>
  <c r="F6433" i="1"/>
  <c r="F6432" i="1"/>
  <c r="F6431" i="1"/>
  <c r="F6430" i="1"/>
  <c r="F6429" i="1"/>
  <c r="F6428" i="1"/>
  <c r="F6427" i="1"/>
  <c r="F6426" i="1"/>
  <c r="F6425" i="1"/>
  <c r="F6424" i="1"/>
  <c r="F6423" i="1"/>
  <c r="F6422" i="1"/>
  <c r="F6421" i="1"/>
  <c r="F6420" i="1"/>
  <c r="F6419" i="1"/>
  <c r="F6418" i="1"/>
  <c r="F6417" i="1"/>
  <c r="F6416" i="1"/>
  <c r="F6415" i="1"/>
  <c r="F6414" i="1"/>
  <c r="F6413" i="1"/>
  <c r="F6412" i="1"/>
  <c r="F6411" i="1"/>
  <c r="F6410" i="1"/>
  <c r="F6409" i="1"/>
  <c r="F6408" i="1"/>
  <c r="F6407" i="1"/>
  <c r="F6406" i="1"/>
  <c r="F6405" i="1"/>
  <c r="F6404" i="1"/>
  <c r="F6403" i="1"/>
  <c r="F6402" i="1"/>
  <c r="F6401" i="1"/>
  <c r="F6400" i="1"/>
  <c r="F6399" i="1"/>
  <c r="F6398" i="1"/>
  <c r="F6397" i="1"/>
  <c r="F6396" i="1"/>
  <c r="F6395" i="1"/>
  <c r="F6394" i="1"/>
  <c r="F6393" i="1"/>
  <c r="F6392" i="1"/>
  <c r="F6391" i="1"/>
  <c r="F6390" i="1"/>
  <c r="F6389" i="1"/>
  <c r="F6388" i="1"/>
  <c r="F6387" i="1"/>
  <c r="F6386" i="1"/>
  <c r="F6385" i="1"/>
  <c r="F6384" i="1"/>
  <c r="F6383" i="1"/>
  <c r="F6382" i="1"/>
  <c r="F6381" i="1"/>
  <c r="F6380" i="1"/>
  <c r="F6379" i="1"/>
  <c r="F6378" i="1"/>
  <c r="F6377" i="1"/>
  <c r="F6376" i="1"/>
  <c r="F6375" i="1"/>
  <c r="F6374" i="1"/>
  <c r="F6373" i="1"/>
  <c r="F6372" i="1"/>
  <c r="F6371" i="1"/>
  <c r="F6370" i="1"/>
  <c r="F6369" i="1"/>
  <c r="F6368" i="1"/>
  <c r="F6367" i="1"/>
  <c r="F6366" i="1"/>
  <c r="F6365" i="1"/>
  <c r="F6364" i="1"/>
  <c r="F6363" i="1"/>
  <c r="F6362" i="1"/>
  <c r="F6361" i="1"/>
  <c r="F6360" i="1"/>
  <c r="F6359" i="1"/>
  <c r="F6358" i="1"/>
  <c r="F6357" i="1"/>
  <c r="F6356" i="1"/>
  <c r="F6355" i="1"/>
  <c r="F6354" i="1"/>
  <c r="F6353" i="1"/>
  <c r="F6352" i="1"/>
  <c r="F6351" i="1"/>
  <c r="F6350" i="1"/>
  <c r="F6349" i="1"/>
  <c r="F6348" i="1"/>
  <c r="F6347" i="1"/>
  <c r="F6346" i="1"/>
  <c r="F6345" i="1"/>
  <c r="F6344" i="1"/>
  <c r="F6343" i="1"/>
  <c r="F6342" i="1"/>
  <c r="F6341" i="1"/>
  <c r="F6340" i="1"/>
  <c r="F6339" i="1"/>
  <c r="F6338" i="1"/>
  <c r="F6337" i="1"/>
  <c r="F6336" i="1"/>
  <c r="F6335" i="1"/>
  <c r="F6334" i="1"/>
  <c r="F6333" i="1"/>
  <c r="F6332" i="1"/>
  <c r="F6331" i="1"/>
  <c r="F6330" i="1"/>
  <c r="F6329" i="1"/>
  <c r="F6328" i="1"/>
  <c r="F6327" i="1"/>
  <c r="F6326" i="1"/>
  <c r="F6325" i="1"/>
  <c r="F6324" i="1"/>
  <c r="F6323" i="1"/>
  <c r="F6322" i="1"/>
  <c r="F6321" i="1"/>
  <c r="F6320" i="1"/>
  <c r="F6319" i="1"/>
  <c r="F6318" i="1"/>
  <c r="F6317" i="1"/>
  <c r="F6316" i="1"/>
  <c r="F6315" i="1"/>
  <c r="F6314" i="1"/>
  <c r="F6313" i="1"/>
  <c r="F6312" i="1"/>
  <c r="F6311" i="1"/>
  <c r="F6310" i="1"/>
  <c r="F6309" i="1"/>
  <c r="F6308" i="1"/>
  <c r="F6307" i="1"/>
  <c r="F6306" i="1"/>
  <c r="F6305" i="1"/>
  <c r="F6304" i="1"/>
  <c r="F6303" i="1"/>
  <c r="F6302" i="1"/>
  <c r="F6301" i="1"/>
  <c r="F6300" i="1"/>
  <c r="F6299" i="1"/>
  <c r="F6298" i="1"/>
  <c r="F6297" i="1"/>
  <c r="F6296" i="1"/>
  <c r="F6295" i="1"/>
  <c r="F6294" i="1"/>
  <c r="F6293" i="1"/>
  <c r="F6292" i="1"/>
  <c r="F6291" i="1"/>
  <c r="F6290" i="1"/>
  <c r="F6289" i="1"/>
  <c r="F6288" i="1"/>
  <c r="F6287" i="1"/>
  <c r="F6286" i="1"/>
  <c r="F6285" i="1"/>
  <c r="F6284" i="1"/>
  <c r="F6283" i="1"/>
  <c r="F6282" i="1"/>
  <c r="F6281" i="1"/>
  <c r="F6280" i="1"/>
  <c r="F6279" i="1"/>
  <c r="F6278" i="1"/>
  <c r="F6277" i="1"/>
  <c r="F6276" i="1"/>
  <c r="F6275" i="1"/>
  <c r="F6274" i="1"/>
  <c r="F6273" i="1"/>
  <c r="F6272" i="1"/>
  <c r="F6271" i="1"/>
  <c r="F6270" i="1"/>
  <c r="F6269" i="1"/>
  <c r="F6268" i="1"/>
  <c r="F6267" i="1"/>
  <c r="F6266" i="1"/>
  <c r="F6265" i="1"/>
  <c r="F6264" i="1"/>
  <c r="F6263" i="1"/>
  <c r="F6262" i="1"/>
  <c r="F6261" i="1"/>
  <c r="F6260" i="1"/>
  <c r="F6259" i="1"/>
  <c r="F6258" i="1"/>
  <c r="F6257" i="1"/>
  <c r="F6256" i="1"/>
  <c r="F6255" i="1"/>
  <c r="F6254" i="1"/>
  <c r="F6253" i="1"/>
  <c r="F6252" i="1"/>
  <c r="F6251" i="1"/>
  <c r="F6250" i="1"/>
  <c r="F6249" i="1"/>
  <c r="F6248" i="1"/>
  <c r="F6247" i="1"/>
  <c r="F6246" i="1"/>
  <c r="F6245" i="1"/>
  <c r="F6244" i="1"/>
  <c r="F6243" i="1"/>
  <c r="F6242" i="1"/>
  <c r="F6241" i="1"/>
  <c r="F6240" i="1"/>
  <c r="F6239" i="1"/>
  <c r="F6238" i="1"/>
  <c r="F6237" i="1"/>
  <c r="F6236" i="1"/>
  <c r="F6235" i="1"/>
  <c r="F6234" i="1"/>
  <c r="F6233" i="1"/>
  <c r="F6232" i="1"/>
  <c r="F6231" i="1"/>
  <c r="F6230" i="1"/>
  <c r="F6229" i="1"/>
  <c r="F6228" i="1"/>
  <c r="F6227" i="1"/>
  <c r="F6226" i="1"/>
  <c r="F6225" i="1"/>
  <c r="F6224" i="1"/>
  <c r="F6223" i="1"/>
  <c r="F6222" i="1"/>
  <c r="F6221" i="1"/>
  <c r="F6220" i="1"/>
  <c r="F6219" i="1"/>
  <c r="F6218" i="1"/>
  <c r="F6217" i="1"/>
  <c r="F6216" i="1"/>
  <c r="F6215" i="1"/>
  <c r="F6214" i="1"/>
  <c r="F6213" i="1"/>
  <c r="F6212" i="1"/>
  <c r="F6211" i="1"/>
  <c r="F6210" i="1"/>
  <c r="F6209" i="1"/>
  <c r="F6208" i="1"/>
  <c r="F6207" i="1"/>
  <c r="F6206" i="1"/>
  <c r="F6205" i="1"/>
  <c r="F6204" i="1"/>
  <c r="F6203" i="1"/>
  <c r="F6202" i="1"/>
  <c r="F6201" i="1"/>
  <c r="F6200" i="1"/>
  <c r="F6199" i="1"/>
  <c r="F6198" i="1"/>
  <c r="F6197" i="1"/>
  <c r="F6196" i="1"/>
  <c r="F6195" i="1"/>
  <c r="F6194" i="1"/>
  <c r="F6193" i="1"/>
  <c r="F6192" i="1"/>
  <c r="F6191" i="1"/>
  <c r="F6190" i="1"/>
  <c r="F6189" i="1"/>
  <c r="F6188" i="1"/>
  <c r="F6187" i="1"/>
  <c r="F6186" i="1"/>
  <c r="F6185" i="1"/>
  <c r="F6184" i="1"/>
  <c r="F6183" i="1"/>
  <c r="F6182" i="1"/>
  <c r="F6181" i="1"/>
  <c r="F6180" i="1"/>
  <c r="F6179" i="1"/>
  <c r="F6178" i="1"/>
  <c r="F6177" i="1"/>
  <c r="F6176" i="1"/>
  <c r="F6175" i="1"/>
  <c r="F6174" i="1"/>
  <c r="F6173" i="1"/>
  <c r="F6172" i="1"/>
  <c r="F6171" i="1"/>
  <c r="F6170" i="1"/>
  <c r="F6169" i="1"/>
  <c r="F6168" i="1"/>
  <c r="F6167" i="1"/>
  <c r="F6166" i="1"/>
  <c r="F6165" i="1"/>
  <c r="F6164" i="1"/>
  <c r="F6163" i="1"/>
  <c r="F6162" i="1"/>
  <c r="F6161" i="1"/>
  <c r="F6160" i="1"/>
  <c r="F6159" i="1"/>
  <c r="F6158" i="1"/>
  <c r="F6157" i="1"/>
  <c r="F6156" i="1"/>
  <c r="F6155" i="1"/>
  <c r="F6154" i="1"/>
  <c r="F6153" i="1"/>
  <c r="F6152" i="1"/>
  <c r="F6151" i="1"/>
  <c r="F6150" i="1"/>
  <c r="F6149" i="1"/>
  <c r="F6148" i="1"/>
  <c r="F6147" i="1"/>
  <c r="F6146" i="1"/>
  <c r="F6145" i="1"/>
  <c r="F6144" i="1"/>
  <c r="F6143" i="1"/>
  <c r="F6142" i="1"/>
  <c r="F6141" i="1"/>
  <c r="F6140" i="1"/>
  <c r="F6139" i="1"/>
  <c r="F6138" i="1"/>
  <c r="F6137" i="1"/>
  <c r="F6136" i="1"/>
  <c r="F6135" i="1"/>
  <c r="F6134" i="1"/>
  <c r="F6133" i="1"/>
  <c r="F6132" i="1"/>
  <c r="F6131" i="1"/>
  <c r="F6130" i="1"/>
  <c r="F6129" i="1"/>
  <c r="F6128" i="1"/>
  <c r="F6127" i="1"/>
  <c r="F6126" i="1"/>
  <c r="F6125" i="1"/>
  <c r="F6124" i="1"/>
  <c r="F6123" i="1"/>
  <c r="F6122" i="1"/>
  <c r="F6121" i="1"/>
  <c r="F6120" i="1"/>
  <c r="F6119" i="1"/>
  <c r="F6118" i="1"/>
  <c r="F6117" i="1"/>
  <c r="F6116" i="1"/>
  <c r="F6115" i="1"/>
  <c r="F6114" i="1"/>
  <c r="F6113" i="1"/>
  <c r="F6112" i="1"/>
  <c r="F6111" i="1"/>
  <c r="F6110" i="1"/>
  <c r="F6109" i="1"/>
  <c r="F6108" i="1"/>
  <c r="F6107" i="1"/>
  <c r="F6106" i="1"/>
  <c r="F6105" i="1"/>
  <c r="F6104" i="1"/>
  <c r="F6103" i="1"/>
  <c r="F6102" i="1"/>
  <c r="F6101" i="1"/>
  <c r="F6100" i="1"/>
  <c r="F6099" i="1"/>
  <c r="F6098" i="1"/>
  <c r="F6097" i="1"/>
  <c r="F6096" i="1"/>
  <c r="F6095" i="1"/>
  <c r="F6094" i="1"/>
  <c r="F6093" i="1"/>
  <c r="F6092" i="1"/>
  <c r="F6091" i="1"/>
  <c r="F6090" i="1"/>
  <c r="F6089" i="1"/>
  <c r="F6088" i="1"/>
  <c r="F6087" i="1"/>
  <c r="F6086" i="1"/>
  <c r="F6085" i="1"/>
  <c r="F6084" i="1"/>
  <c r="F6083" i="1"/>
  <c r="F6082" i="1"/>
  <c r="F6081" i="1"/>
  <c r="F6080" i="1"/>
  <c r="F6079" i="1"/>
  <c r="F6078" i="1"/>
  <c r="F6077" i="1"/>
  <c r="F6076" i="1"/>
  <c r="F6075" i="1"/>
  <c r="F6074" i="1"/>
  <c r="F6073" i="1"/>
  <c r="F6072" i="1"/>
  <c r="F6071" i="1"/>
  <c r="F6070" i="1"/>
  <c r="F6069" i="1"/>
  <c r="F6068" i="1"/>
  <c r="F6067" i="1"/>
  <c r="F6066" i="1"/>
  <c r="F6065" i="1"/>
  <c r="F6064" i="1"/>
  <c r="F6063" i="1"/>
  <c r="F6062" i="1"/>
  <c r="F6061" i="1"/>
  <c r="F6060" i="1"/>
  <c r="F6059" i="1"/>
  <c r="F6058" i="1"/>
  <c r="F6057" i="1"/>
  <c r="F6056" i="1"/>
  <c r="F6055" i="1"/>
  <c r="F6054" i="1"/>
  <c r="F6053" i="1"/>
  <c r="F6052" i="1"/>
  <c r="F6051" i="1"/>
  <c r="F6050" i="1"/>
  <c r="F6049" i="1"/>
  <c r="F6048" i="1"/>
  <c r="F6047" i="1"/>
  <c r="F6046" i="1"/>
  <c r="F6045" i="1"/>
  <c r="F6044" i="1"/>
  <c r="F6043" i="1"/>
  <c r="F6042" i="1"/>
  <c r="F6041" i="1"/>
  <c r="F6040" i="1"/>
  <c r="F6039" i="1"/>
  <c r="F6038" i="1"/>
  <c r="F6037" i="1"/>
  <c r="F6036" i="1"/>
  <c r="F6035" i="1"/>
  <c r="F6034" i="1"/>
  <c r="F6033" i="1"/>
  <c r="F6032" i="1"/>
  <c r="F6031" i="1"/>
  <c r="F6030" i="1"/>
  <c r="F6029" i="1"/>
  <c r="F6028" i="1"/>
  <c r="F6027" i="1"/>
  <c r="F6026" i="1"/>
  <c r="F6025" i="1"/>
  <c r="F6024" i="1"/>
  <c r="F6023" i="1"/>
  <c r="F6022" i="1"/>
  <c r="F6021" i="1"/>
  <c r="F6020" i="1"/>
  <c r="F6019" i="1"/>
  <c r="F6018" i="1"/>
  <c r="F6017" i="1"/>
  <c r="F6016" i="1"/>
  <c r="F6015" i="1"/>
  <c r="F6014" i="1"/>
  <c r="F6013" i="1"/>
  <c r="F6012" i="1"/>
  <c r="F6011" i="1"/>
  <c r="F6010" i="1"/>
  <c r="F6009" i="1"/>
  <c r="F6008" i="1"/>
  <c r="F6007" i="1"/>
  <c r="F6006" i="1"/>
  <c r="F6005" i="1"/>
  <c r="F6004" i="1"/>
  <c r="F6003" i="1"/>
  <c r="F6002" i="1"/>
  <c r="F6001" i="1"/>
  <c r="F6000" i="1"/>
  <c r="F5999" i="1"/>
  <c r="F5998" i="1"/>
  <c r="F5997" i="1"/>
  <c r="F5996" i="1"/>
  <c r="F5995" i="1"/>
  <c r="F5994" i="1"/>
  <c r="F5993" i="1"/>
  <c r="F5992" i="1"/>
  <c r="F5991" i="1"/>
  <c r="F5990" i="1"/>
  <c r="F5989" i="1"/>
  <c r="F5988" i="1"/>
  <c r="F5987" i="1"/>
  <c r="F5986" i="1"/>
  <c r="F5985" i="1"/>
  <c r="F5984" i="1"/>
  <c r="F5983" i="1"/>
  <c r="F5982" i="1"/>
  <c r="F5981" i="1"/>
  <c r="F5980" i="1"/>
  <c r="F5979" i="1"/>
  <c r="F5978" i="1"/>
  <c r="F5977" i="1"/>
  <c r="F5976" i="1"/>
  <c r="F5975" i="1"/>
  <c r="F5974" i="1"/>
  <c r="F5973" i="1"/>
  <c r="F5972" i="1"/>
  <c r="F5971" i="1"/>
  <c r="F5970" i="1"/>
  <c r="F5969" i="1"/>
  <c r="F5968" i="1"/>
  <c r="F5967" i="1"/>
  <c r="F5966" i="1"/>
  <c r="F5965" i="1"/>
  <c r="F5964" i="1"/>
  <c r="F5963" i="1"/>
  <c r="F5962" i="1"/>
  <c r="F5961" i="1"/>
  <c r="F5960" i="1"/>
  <c r="F5959" i="1"/>
  <c r="F5958" i="1"/>
  <c r="F5957" i="1"/>
  <c r="F5956" i="1"/>
  <c r="F5955" i="1"/>
  <c r="F5954" i="1"/>
  <c r="F5953" i="1"/>
  <c r="F5952" i="1"/>
  <c r="F5951" i="1"/>
  <c r="F5950" i="1"/>
  <c r="F5949" i="1"/>
  <c r="F5948" i="1"/>
  <c r="F5947" i="1"/>
  <c r="F5946" i="1"/>
  <c r="F5945" i="1"/>
  <c r="F5944" i="1"/>
  <c r="F5943" i="1"/>
  <c r="F5942" i="1"/>
  <c r="F5941" i="1"/>
  <c r="F5940" i="1"/>
  <c r="F5939" i="1"/>
  <c r="F5938" i="1"/>
  <c r="F5937" i="1"/>
  <c r="F5936" i="1"/>
  <c r="F5935" i="1"/>
  <c r="F5934" i="1"/>
  <c r="F5933" i="1"/>
  <c r="F5932" i="1"/>
  <c r="F5931" i="1"/>
  <c r="F5930" i="1"/>
  <c r="F5929" i="1"/>
  <c r="F5928" i="1"/>
  <c r="F5927" i="1"/>
  <c r="F5926" i="1"/>
  <c r="F5925" i="1"/>
  <c r="F5924" i="1"/>
  <c r="F5923" i="1"/>
  <c r="F5922" i="1"/>
  <c r="F5921" i="1"/>
  <c r="F5920" i="1"/>
  <c r="F5919" i="1"/>
  <c r="F5918" i="1"/>
  <c r="F5917" i="1"/>
  <c r="F5916" i="1"/>
  <c r="F5915" i="1"/>
  <c r="F5914" i="1"/>
  <c r="F5913" i="1"/>
  <c r="F5912" i="1"/>
  <c r="F5911" i="1"/>
  <c r="F5910" i="1"/>
  <c r="F5909" i="1"/>
  <c r="F5908" i="1"/>
  <c r="F5907" i="1"/>
  <c r="F5906" i="1"/>
  <c r="F5905" i="1"/>
  <c r="F5904" i="1"/>
  <c r="F5903" i="1"/>
  <c r="F5902" i="1"/>
  <c r="F5901" i="1"/>
  <c r="F5900" i="1"/>
  <c r="F5899" i="1"/>
  <c r="F5898" i="1"/>
  <c r="F5897" i="1"/>
  <c r="F5896" i="1"/>
  <c r="F5895" i="1"/>
  <c r="F5894" i="1"/>
  <c r="F5893" i="1"/>
  <c r="F5892" i="1"/>
  <c r="F5891" i="1"/>
  <c r="F5890" i="1"/>
  <c r="F5889" i="1"/>
  <c r="F5888" i="1"/>
  <c r="F5887" i="1"/>
  <c r="F5886" i="1"/>
  <c r="F5885" i="1"/>
  <c r="F5884" i="1"/>
  <c r="F5883" i="1"/>
  <c r="F5882" i="1"/>
  <c r="F5881" i="1"/>
  <c r="F5880" i="1"/>
  <c r="F5879" i="1"/>
  <c r="F5878" i="1"/>
  <c r="F5877" i="1"/>
  <c r="F5876" i="1"/>
  <c r="F5875" i="1"/>
  <c r="F5874" i="1"/>
  <c r="F5873" i="1"/>
  <c r="F5872" i="1"/>
  <c r="F5871" i="1"/>
  <c r="F5870" i="1"/>
  <c r="F5869" i="1"/>
  <c r="F5868" i="1"/>
  <c r="F5867" i="1"/>
  <c r="F5866" i="1"/>
  <c r="F5865" i="1"/>
  <c r="F5864" i="1"/>
  <c r="F5863" i="1"/>
  <c r="F5862" i="1"/>
  <c r="F5861" i="1"/>
  <c r="F5860" i="1"/>
  <c r="F5859" i="1"/>
  <c r="F5858" i="1"/>
  <c r="F5857" i="1"/>
  <c r="F5856" i="1"/>
  <c r="F5855" i="1"/>
  <c r="F5854" i="1"/>
  <c r="F5853" i="1"/>
  <c r="F5852" i="1"/>
  <c r="F5851" i="1"/>
  <c r="F5850" i="1"/>
  <c r="F5849" i="1"/>
  <c r="F5848" i="1"/>
  <c r="F5847" i="1"/>
  <c r="F5846" i="1"/>
  <c r="F5845" i="1"/>
  <c r="F5844" i="1"/>
  <c r="F5843" i="1"/>
  <c r="F5842" i="1"/>
  <c r="F5841" i="1"/>
  <c r="F5840" i="1"/>
  <c r="F5839" i="1"/>
  <c r="F5838" i="1"/>
  <c r="F5837" i="1"/>
  <c r="F5836" i="1"/>
  <c r="F5835" i="1"/>
  <c r="F5834" i="1"/>
  <c r="F5833" i="1"/>
  <c r="F5832" i="1"/>
  <c r="F5831" i="1"/>
  <c r="F5830" i="1"/>
  <c r="F5829" i="1"/>
  <c r="F5828" i="1"/>
  <c r="F5827" i="1"/>
  <c r="F5826" i="1"/>
  <c r="F5825" i="1"/>
  <c r="F5824" i="1"/>
  <c r="F5823" i="1"/>
  <c r="F5822" i="1"/>
  <c r="F5821" i="1"/>
  <c r="F5820" i="1"/>
  <c r="F5819" i="1"/>
  <c r="F5818" i="1"/>
  <c r="F5817" i="1"/>
  <c r="F5816" i="1"/>
  <c r="F5815" i="1"/>
  <c r="F5814" i="1"/>
  <c r="F5813" i="1"/>
  <c r="F5812" i="1"/>
  <c r="F5811" i="1"/>
  <c r="F5810" i="1"/>
  <c r="F5809" i="1"/>
  <c r="F5808" i="1"/>
  <c r="F5807" i="1"/>
  <c r="F5806" i="1"/>
  <c r="F5805" i="1"/>
  <c r="F5804" i="1"/>
  <c r="F5803" i="1"/>
  <c r="F5802" i="1"/>
  <c r="F5801" i="1"/>
  <c r="F5800" i="1"/>
  <c r="F5799" i="1"/>
  <c r="F5798" i="1"/>
  <c r="F5797" i="1"/>
  <c r="F5796" i="1"/>
  <c r="F5795" i="1"/>
  <c r="F5794" i="1"/>
  <c r="F5793" i="1"/>
  <c r="F5792" i="1"/>
  <c r="F5791" i="1"/>
  <c r="F5790" i="1"/>
  <c r="F5789" i="1"/>
  <c r="F5788" i="1"/>
  <c r="F5787" i="1"/>
  <c r="F5786" i="1"/>
  <c r="F5785" i="1"/>
  <c r="F5784" i="1"/>
  <c r="F5783" i="1"/>
  <c r="F5782" i="1"/>
  <c r="F5781" i="1"/>
  <c r="F5780" i="1"/>
  <c r="F5779" i="1"/>
  <c r="F5778" i="1"/>
  <c r="F5777" i="1"/>
  <c r="F5776" i="1"/>
  <c r="F5775" i="1"/>
  <c r="F5774" i="1"/>
  <c r="F5773" i="1"/>
  <c r="F5772" i="1"/>
  <c r="F5771" i="1"/>
  <c r="F5770" i="1"/>
  <c r="F5769" i="1"/>
  <c r="F5768" i="1"/>
  <c r="F5767" i="1"/>
  <c r="F5766" i="1"/>
  <c r="F5765" i="1"/>
  <c r="F5764" i="1"/>
  <c r="F5763" i="1"/>
  <c r="F5762" i="1"/>
  <c r="F5761" i="1"/>
  <c r="F5760" i="1"/>
  <c r="F5759" i="1"/>
  <c r="F5758" i="1"/>
  <c r="F5757" i="1"/>
  <c r="F5756" i="1"/>
  <c r="F5755" i="1"/>
  <c r="F5754" i="1"/>
  <c r="F5753" i="1"/>
  <c r="F5752" i="1"/>
  <c r="F5751" i="1"/>
  <c r="F5750" i="1"/>
  <c r="F5749" i="1"/>
  <c r="F5748" i="1"/>
  <c r="F5747" i="1"/>
  <c r="F5746" i="1"/>
  <c r="F5745" i="1"/>
  <c r="F5744" i="1"/>
  <c r="F5743" i="1"/>
  <c r="F5742" i="1"/>
  <c r="F5741" i="1"/>
  <c r="F5740" i="1"/>
  <c r="F5739" i="1"/>
  <c r="F5738" i="1"/>
  <c r="F5737" i="1"/>
  <c r="F5736" i="1"/>
  <c r="F5735" i="1"/>
  <c r="F5734" i="1"/>
  <c r="F5733" i="1"/>
  <c r="F5732" i="1"/>
  <c r="F5731" i="1"/>
  <c r="F5730" i="1"/>
  <c r="F5729" i="1"/>
  <c r="F5728" i="1"/>
  <c r="F5727" i="1"/>
  <c r="F5726" i="1"/>
  <c r="F5725" i="1"/>
  <c r="F5724" i="1"/>
  <c r="F5723" i="1"/>
  <c r="F5722" i="1"/>
  <c r="F5721" i="1"/>
  <c r="F5720" i="1"/>
  <c r="F5719" i="1"/>
  <c r="F5718" i="1"/>
  <c r="F5717" i="1"/>
  <c r="F5716" i="1"/>
  <c r="F5715" i="1"/>
  <c r="F5714" i="1"/>
  <c r="F5713" i="1"/>
  <c r="F5712" i="1"/>
  <c r="F5711" i="1"/>
  <c r="F5710" i="1"/>
  <c r="F5709" i="1"/>
  <c r="F5708" i="1"/>
  <c r="F5707" i="1"/>
  <c r="F5706" i="1"/>
  <c r="F5705" i="1"/>
  <c r="F5704" i="1"/>
  <c r="F5703" i="1"/>
  <c r="F5702" i="1"/>
  <c r="F5701" i="1"/>
  <c r="F5700" i="1"/>
  <c r="F5699" i="1"/>
  <c r="F5698" i="1"/>
  <c r="F5697" i="1"/>
  <c r="F5696" i="1"/>
  <c r="F5695" i="1"/>
  <c r="F5694" i="1"/>
  <c r="F5693" i="1"/>
  <c r="F5692" i="1"/>
  <c r="F5691" i="1"/>
  <c r="F5690" i="1"/>
  <c r="F5689" i="1"/>
  <c r="F5688" i="1"/>
  <c r="F5687" i="1"/>
  <c r="F5686" i="1"/>
  <c r="F5685" i="1"/>
  <c r="F5684" i="1"/>
  <c r="F5683" i="1"/>
  <c r="F5682" i="1"/>
  <c r="F5681" i="1"/>
  <c r="F5680" i="1"/>
  <c r="F5679" i="1"/>
  <c r="F5678" i="1"/>
  <c r="F5677" i="1"/>
  <c r="F5676" i="1"/>
  <c r="F5675" i="1"/>
  <c r="F5674" i="1"/>
  <c r="F5673" i="1"/>
  <c r="F5672" i="1"/>
  <c r="F5671" i="1"/>
  <c r="F5670" i="1"/>
  <c r="F5669" i="1"/>
  <c r="F5668" i="1"/>
  <c r="F5667" i="1"/>
  <c r="F5666" i="1"/>
  <c r="F5665" i="1"/>
  <c r="F5664" i="1"/>
  <c r="F5663" i="1"/>
  <c r="F5662" i="1"/>
  <c r="F5661" i="1"/>
  <c r="F5660" i="1"/>
  <c r="F5659" i="1"/>
  <c r="F5658" i="1"/>
  <c r="F5657" i="1"/>
  <c r="F5656" i="1"/>
  <c r="F5655" i="1"/>
  <c r="F5654" i="1"/>
  <c r="F5653" i="1"/>
  <c r="F5652" i="1"/>
  <c r="F5651" i="1"/>
  <c r="F5650" i="1"/>
  <c r="F5649" i="1"/>
  <c r="F5648" i="1"/>
  <c r="F5647" i="1"/>
  <c r="F5646" i="1"/>
  <c r="F5645" i="1"/>
  <c r="F5644" i="1"/>
  <c r="F5643" i="1"/>
  <c r="F5642" i="1"/>
  <c r="F5641" i="1"/>
  <c r="F5640" i="1"/>
  <c r="F5639" i="1"/>
  <c r="F5638" i="1"/>
  <c r="F5637" i="1"/>
  <c r="F5636" i="1"/>
  <c r="F5635" i="1"/>
  <c r="F5634" i="1"/>
  <c r="F5633" i="1"/>
  <c r="F5632" i="1"/>
  <c r="F5631" i="1"/>
  <c r="F5630" i="1"/>
  <c r="F5629" i="1"/>
  <c r="F5628" i="1"/>
  <c r="F5627" i="1"/>
  <c r="F5626" i="1"/>
  <c r="F5625" i="1"/>
  <c r="F5624" i="1"/>
  <c r="F5623" i="1"/>
  <c r="F5622" i="1"/>
  <c r="F5621" i="1"/>
  <c r="F5620" i="1"/>
  <c r="F5619" i="1"/>
  <c r="F5618" i="1"/>
  <c r="F5617" i="1"/>
  <c r="F5616" i="1"/>
  <c r="F5615" i="1"/>
  <c r="F5614" i="1"/>
  <c r="F5613" i="1"/>
  <c r="F5612" i="1"/>
  <c r="F5611" i="1"/>
  <c r="F5610" i="1"/>
  <c r="F5609" i="1"/>
  <c r="F5608" i="1"/>
  <c r="F5607" i="1"/>
  <c r="F5606" i="1"/>
  <c r="F5605" i="1"/>
  <c r="F5604" i="1"/>
  <c r="F5603" i="1"/>
  <c r="F5602" i="1"/>
  <c r="F5601" i="1"/>
  <c r="F5600" i="1"/>
  <c r="F5599" i="1"/>
  <c r="F5598" i="1"/>
  <c r="F5597" i="1"/>
  <c r="F5596" i="1"/>
  <c r="F5595" i="1"/>
  <c r="F5594" i="1"/>
  <c r="F5593" i="1"/>
  <c r="F5592" i="1"/>
  <c r="F5591" i="1"/>
  <c r="F5590" i="1"/>
  <c r="F5589" i="1"/>
  <c r="F5588" i="1"/>
  <c r="F5587" i="1"/>
  <c r="F5586" i="1"/>
  <c r="F5585" i="1"/>
  <c r="F5584" i="1"/>
  <c r="F5583" i="1"/>
  <c r="F5582" i="1"/>
  <c r="F5581" i="1"/>
  <c r="F5580" i="1"/>
  <c r="F5579" i="1"/>
  <c r="F5578" i="1"/>
  <c r="F5577" i="1"/>
  <c r="F5576" i="1"/>
  <c r="F5575" i="1"/>
  <c r="F5574" i="1"/>
  <c r="F5573" i="1"/>
  <c r="F5572" i="1"/>
  <c r="F5571" i="1"/>
  <c r="F5570" i="1"/>
  <c r="F5569" i="1"/>
  <c r="F5568" i="1"/>
  <c r="F5567" i="1"/>
  <c r="F5566" i="1"/>
  <c r="F5565" i="1"/>
  <c r="F5564" i="1"/>
  <c r="F5563" i="1"/>
  <c r="F5562" i="1"/>
  <c r="F5561" i="1"/>
  <c r="F5560" i="1"/>
  <c r="F5559" i="1"/>
  <c r="F5558" i="1"/>
  <c r="F5557" i="1"/>
  <c r="F5556" i="1"/>
  <c r="F5555" i="1"/>
  <c r="F5554" i="1"/>
  <c r="F5553" i="1"/>
  <c r="F5552" i="1"/>
  <c r="F5551" i="1"/>
  <c r="F5550" i="1"/>
  <c r="F5549" i="1"/>
  <c r="F5548" i="1"/>
  <c r="F5547" i="1"/>
  <c r="F5546" i="1"/>
  <c r="F5545" i="1"/>
  <c r="F5544" i="1"/>
  <c r="F5543" i="1"/>
  <c r="F5542" i="1"/>
  <c r="F5541" i="1"/>
  <c r="F5540" i="1"/>
  <c r="F5539" i="1"/>
  <c r="F5538" i="1"/>
  <c r="F5537" i="1"/>
  <c r="F5536" i="1"/>
  <c r="F5535" i="1"/>
  <c r="F5534" i="1"/>
  <c r="F5533" i="1"/>
  <c r="F5532" i="1"/>
  <c r="F5531" i="1"/>
  <c r="F5530" i="1"/>
  <c r="F5529" i="1"/>
  <c r="F5528" i="1"/>
  <c r="F5527" i="1"/>
  <c r="F5526" i="1"/>
  <c r="F5525" i="1"/>
  <c r="F5524" i="1"/>
  <c r="F5523" i="1"/>
  <c r="F5522" i="1"/>
  <c r="F5521" i="1"/>
  <c r="F5520" i="1"/>
  <c r="F5519" i="1"/>
  <c r="F5518" i="1"/>
  <c r="F5517" i="1"/>
  <c r="F5516" i="1"/>
  <c r="F5515" i="1"/>
  <c r="F5514" i="1"/>
  <c r="F5513" i="1"/>
  <c r="F5512" i="1"/>
  <c r="F5511" i="1"/>
  <c r="F5510" i="1"/>
  <c r="F5509" i="1"/>
  <c r="F5508" i="1"/>
  <c r="F5507" i="1"/>
  <c r="F5506" i="1"/>
  <c r="F5505" i="1"/>
  <c r="F5504" i="1"/>
  <c r="F5503" i="1"/>
  <c r="F5502" i="1"/>
  <c r="F5501" i="1"/>
  <c r="F5500" i="1"/>
  <c r="F5499" i="1"/>
  <c r="F5498" i="1"/>
  <c r="F5497" i="1"/>
  <c r="F5496" i="1"/>
  <c r="F5495" i="1"/>
  <c r="F5494" i="1"/>
  <c r="F5493" i="1"/>
  <c r="F5492" i="1"/>
  <c r="F5491" i="1"/>
  <c r="F5490" i="1"/>
  <c r="F5489" i="1"/>
  <c r="F5488" i="1"/>
  <c r="F5487" i="1"/>
  <c r="F5486" i="1"/>
  <c r="F5485" i="1"/>
  <c r="F5484" i="1"/>
  <c r="F5483" i="1"/>
  <c r="F5482" i="1"/>
  <c r="F5481" i="1"/>
  <c r="F5480" i="1"/>
  <c r="F5479" i="1"/>
  <c r="F5478" i="1"/>
  <c r="F5477" i="1"/>
  <c r="F5476" i="1"/>
  <c r="F5475" i="1"/>
  <c r="F5474" i="1"/>
  <c r="F5473" i="1"/>
  <c r="F5472" i="1"/>
  <c r="F5471" i="1"/>
  <c r="F5470" i="1"/>
  <c r="F5469" i="1"/>
  <c r="F5468" i="1"/>
  <c r="F5467" i="1"/>
  <c r="F5466" i="1"/>
  <c r="F5465" i="1"/>
  <c r="F5464" i="1"/>
  <c r="F5463" i="1"/>
  <c r="F5462" i="1"/>
  <c r="F5461" i="1"/>
  <c r="F5460" i="1"/>
  <c r="F5459" i="1"/>
  <c r="F5458" i="1"/>
  <c r="F5457" i="1"/>
  <c r="F5456" i="1"/>
  <c r="F5455" i="1"/>
  <c r="F5454" i="1"/>
  <c r="F5453" i="1"/>
  <c r="F5452" i="1"/>
  <c r="F5451" i="1"/>
  <c r="F5450" i="1"/>
  <c r="F5449" i="1"/>
  <c r="F5448" i="1"/>
  <c r="F5447" i="1"/>
  <c r="F5446" i="1"/>
  <c r="F5445" i="1"/>
  <c r="F5444" i="1"/>
  <c r="F5443" i="1"/>
  <c r="F5442" i="1"/>
  <c r="F5441" i="1"/>
  <c r="F5440" i="1"/>
  <c r="F5439" i="1"/>
  <c r="F5438" i="1"/>
  <c r="F5437" i="1"/>
  <c r="F5436" i="1"/>
  <c r="F5435" i="1"/>
  <c r="F5434" i="1"/>
  <c r="F5433" i="1"/>
  <c r="F5432" i="1"/>
  <c r="F5431" i="1"/>
  <c r="F5430" i="1"/>
  <c r="F5429" i="1"/>
  <c r="F5428" i="1"/>
  <c r="F5427" i="1"/>
  <c r="F5426" i="1"/>
  <c r="F5425" i="1"/>
  <c r="F5424" i="1"/>
  <c r="F5423" i="1"/>
  <c r="F5422" i="1"/>
  <c r="F5421" i="1"/>
  <c r="F5420" i="1"/>
  <c r="F5419" i="1"/>
  <c r="F5418" i="1"/>
  <c r="F5417" i="1"/>
  <c r="F5416" i="1"/>
  <c r="F5415" i="1"/>
  <c r="F5414" i="1"/>
  <c r="F5413" i="1"/>
  <c r="F5412" i="1"/>
  <c r="F5411" i="1"/>
  <c r="F5410" i="1"/>
  <c r="F5409" i="1"/>
  <c r="F5408" i="1"/>
  <c r="F5407" i="1"/>
  <c r="F5406" i="1"/>
  <c r="F5405" i="1"/>
  <c r="F5404" i="1"/>
  <c r="F5403" i="1"/>
  <c r="F5402" i="1"/>
  <c r="F5401" i="1"/>
  <c r="F5400" i="1"/>
  <c r="F5399" i="1"/>
  <c r="F5398" i="1"/>
  <c r="F5397" i="1"/>
  <c r="F5396" i="1"/>
  <c r="F5395" i="1"/>
  <c r="F5394" i="1"/>
  <c r="F5393" i="1"/>
  <c r="F5392" i="1"/>
  <c r="F5391" i="1"/>
  <c r="F5390" i="1"/>
  <c r="F5389" i="1"/>
  <c r="F5388" i="1"/>
  <c r="F5387" i="1"/>
  <c r="F5386" i="1"/>
  <c r="F5385" i="1"/>
  <c r="F5384" i="1"/>
  <c r="F5383" i="1"/>
  <c r="F5382" i="1"/>
  <c r="F5381" i="1"/>
  <c r="F5380" i="1"/>
  <c r="F5379" i="1"/>
  <c r="F5378" i="1"/>
  <c r="F5377" i="1"/>
  <c r="F5376" i="1"/>
  <c r="F5375" i="1"/>
  <c r="F5374" i="1"/>
  <c r="F5373" i="1"/>
  <c r="F5372" i="1"/>
  <c r="F5371" i="1"/>
  <c r="F5370" i="1"/>
  <c r="F5369" i="1"/>
  <c r="F5368" i="1"/>
  <c r="F5367" i="1"/>
  <c r="F5366" i="1"/>
  <c r="F5365" i="1"/>
  <c r="F5364" i="1"/>
  <c r="F5363" i="1"/>
  <c r="F5362" i="1"/>
  <c r="F5361" i="1"/>
  <c r="F5360" i="1"/>
  <c r="F5359" i="1"/>
  <c r="F5358" i="1"/>
  <c r="F5357" i="1"/>
  <c r="F5356" i="1"/>
  <c r="F5355" i="1"/>
  <c r="F5354" i="1"/>
  <c r="F5353" i="1"/>
  <c r="F5352" i="1"/>
  <c r="F5351" i="1"/>
  <c r="F5350" i="1"/>
  <c r="F5349" i="1"/>
  <c r="F5348" i="1"/>
  <c r="F5347" i="1"/>
  <c r="F5346" i="1"/>
  <c r="F5345" i="1"/>
  <c r="F5344" i="1"/>
  <c r="F5343" i="1"/>
  <c r="F5342" i="1"/>
  <c r="F5341" i="1"/>
  <c r="F5340" i="1"/>
  <c r="F5339" i="1"/>
  <c r="F5338" i="1"/>
  <c r="F5337" i="1"/>
  <c r="F5336" i="1"/>
  <c r="F5335" i="1"/>
  <c r="F5334" i="1"/>
  <c r="F5333" i="1"/>
  <c r="F5332" i="1"/>
  <c r="F5331" i="1"/>
  <c r="F5330" i="1"/>
  <c r="F5329" i="1"/>
  <c r="F5328" i="1"/>
  <c r="F5327" i="1"/>
  <c r="F5326" i="1"/>
  <c r="F5325" i="1"/>
  <c r="F5324" i="1"/>
  <c r="F5323" i="1"/>
  <c r="F5322" i="1"/>
  <c r="F5321" i="1"/>
  <c r="F5320" i="1"/>
  <c r="F5319" i="1"/>
  <c r="F5318" i="1"/>
  <c r="F5317" i="1"/>
  <c r="F5316" i="1"/>
  <c r="F5315" i="1"/>
  <c r="F5314" i="1"/>
  <c r="F5313" i="1"/>
  <c r="F5312" i="1"/>
  <c r="F5311" i="1"/>
  <c r="F5310" i="1"/>
  <c r="F5309" i="1"/>
  <c r="F5308" i="1"/>
  <c r="F5307" i="1"/>
  <c r="F5306" i="1"/>
  <c r="F5305" i="1"/>
  <c r="F5304" i="1"/>
  <c r="F5303" i="1"/>
  <c r="F5302" i="1"/>
  <c r="F5301" i="1"/>
  <c r="F5300" i="1"/>
  <c r="F5299" i="1"/>
  <c r="F5298" i="1"/>
  <c r="F5297" i="1"/>
  <c r="F5296" i="1"/>
  <c r="F5295" i="1"/>
  <c r="F5294" i="1"/>
  <c r="F5293" i="1"/>
  <c r="F5292" i="1"/>
  <c r="F5291" i="1"/>
  <c r="F5290" i="1"/>
  <c r="F5289" i="1"/>
  <c r="F5288" i="1"/>
  <c r="F5287" i="1"/>
  <c r="F5286" i="1"/>
  <c r="F5285" i="1"/>
  <c r="F5284" i="1"/>
  <c r="F5283" i="1"/>
  <c r="F5282" i="1"/>
  <c r="F5281" i="1"/>
  <c r="F5280" i="1"/>
  <c r="F5279" i="1"/>
  <c r="F5278" i="1"/>
  <c r="F5277" i="1"/>
  <c r="F5276" i="1"/>
  <c r="F5275" i="1"/>
  <c r="F5274" i="1"/>
  <c r="F5273" i="1"/>
  <c r="F5272" i="1"/>
  <c r="F5271" i="1"/>
  <c r="F5270" i="1"/>
  <c r="F5269" i="1"/>
  <c r="F5268" i="1"/>
  <c r="F5267" i="1"/>
  <c r="F5266" i="1"/>
  <c r="F5265" i="1"/>
  <c r="F5264" i="1"/>
  <c r="F5263" i="1"/>
  <c r="F5262" i="1"/>
  <c r="F5261" i="1"/>
  <c r="F5260" i="1"/>
  <c r="F5259" i="1"/>
  <c r="F5258" i="1"/>
  <c r="F5257" i="1"/>
  <c r="F5256" i="1"/>
  <c r="F5255" i="1"/>
  <c r="F5254" i="1"/>
  <c r="F5253" i="1"/>
  <c r="F5252" i="1"/>
  <c r="F5251" i="1"/>
  <c r="F5250" i="1"/>
  <c r="F5249" i="1"/>
  <c r="F5248" i="1"/>
  <c r="F5247" i="1"/>
  <c r="F5246" i="1"/>
  <c r="F5245" i="1"/>
  <c r="F5244" i="1"/>
  <c r="F5243" i="1"/>
  <c r="F5242" i="1"/>
  <c r="F5241" i="1"/>
  <c r="F5240" i="1"/>
  <c r="F5239" i="1"/>
  <c r="F5238" i="1"/>
  <c r="F5237" i="1"/>
  <c r="F5236" i="1"/>
  <c r="F5235" i="1"/>
  <c r="F5234" i="1"/>
  <c r="F5233" i="1"/>
  <c r="F5232" i="1"/>
  <c r="F5231" i="1"/>
  <c r="F5230" i="1"/>
  <c r="F5229" i="1"/>
  <c r="F5228" i="1"/>
  <c r="F5227" i="1"/>
  <c r="F5226" i="1"/>
  <c r="F5225" i="1"/>
  <c r="F5224" i="1"/>
  <c r="F5223" i="1"/>
  <c r="F5222" i="1"/>
  <c r="F5221" i="1"/>
  <c r="F5220" i="1"/>
  <c r="F5219" i="1"/>
  <c r="F5218" i="1"/>
  <c r="F5217" i="1"/>
  <c r="F5216" i="1"/>
  <c r="F5215" i="1"/>
  <c r="F5214" i="1"/>
  <c r="F5213" i="1"/>
  <c r="F5212" i="1"/>
  <c r="F5211" i="1"/>
  <c r="F5210" i="1"/>
  <c r="F5209" i="1"/>
  <c r="F5208" i="1"/>
  <c r="F5207" i="1"/>
  <c r="F5206" i="1"/>
  <c r="F5205" i="1"/>
  <c r="F5204" i="1"/>
  <c r="F5203" i="1"/>
  <c r="F5202" i="1"/>
  <c r="F5201" i="1"/>
  <c r="F5200" i="1"/>
  <c r="F5199" i="1"/>
  <c r="F5198" i="1"/>
  <c r="F5197" i="1"/>
  <c r="F5196" i="1"/>
  <c r="F5195" i="1"/>
  <c r="F5194" i="1"/>
  <c r="F5193" i="1"/>
  <c r="F5192" i="1"/>
  <c r="F5191" i="1"/>
  <c r="F5190" i="1"/>
  <c r="F5189" i="1"/>
  <c r="F5188" i="1"/>
  <c r="F5187" i="1"/>
  <c r="F5186" i="1"/>
  <c r="F5185" i="1"/>
  <c r="F5184" i="1"/>
  <c r="F5183" i="1"/>
  <c r="F5182" i="1"/>
  <c r="F5181" i="1"/>
  <c r="F5180" i="1"/>
  <c r="F5179" i="1"/>
  <c r="F5178" i="1"/>
  <c r="F5177" i="1"/>
  <c r="F5176" i="1"/>
  <c r="F5175" i="1"/>
  <c r="F5174" i="1"/>
  <c r="F5173" i="1"/>
  <c r="F5172" i="1"/>
  <c r="F5171" i="1"/>
  <c r="F5170" i="1"/>
  <c r="F5169" i="1"/>
  <c r="F5168" i="1"/>
  <c r="F5167" i="1"/>
  <c r="F5166" i="1"/>
  <c r="F5165" i="1"/>
  <c r="F5164" i="1"/>
  <c r="F5163" i="1"/>
  <c r="F5162" i="1"/>
  <c r="F5161" i="1"/>
  <c r="F5160" i="1"/>
  <c r="F5159" i="1"/>
  <c r="F5158" i="1"/>
  <c r="F5157" i="1"/>
  <c r="F5156" i="1"/>
  <c r="F5155" i="1"/>
  <c r="F5154" i="1"/>
  <c r="F5153" i="1"/>
  <c r="F5152" i="1"/>
  <c r="F5151" i="1"/>
  <c r="F5150" i="1"/>
  <c r="F5149" i="1"/>
  <c r="F5148" i="1"/>
  <c r="F5147" i="1"/>
  <c r="F5146" i="1"/>
  <c r="F5145" i="1"/>
  <c r="F5144" i="1"/>
  <c r="F5143" i="1"/>
  <c r="F5142" i="1"/>
  <c r="F5141" i="1"/>
  <c r="F5140" i="1"/>
  <c r="F5139" i="1"/>
  <c r="F5138" i="1"/>
  <c r="F5137" i="1"/>
  <c r="F5136" i="1"/>
  <c r="F5135" i="1"/>
  <c r="F5134" i="1"/>
  <c r="F5133" i="1"/>
  <c r="F5132" i="1"/>
  <c r="F5131" i="1"/>
  <c r="F5130" i="1"/>
  <c r="F5129" i="1"/>
  <c r="F5128" i="1"/>
  <c r="F5127" i="1"/>
  <c r="F5126" i="1"/>
  <c r="F5125" i="1"/>
  <c r="F5124" i="1"/>
  <c r="F5123" i="1"/>
  <c r="F5122" i="1"/>
  <c r="F5121" i="1"/>
  <c r="F5120" i="1"/>
  <c r="F5119" i="1"/>
  <c r="F5118" i="1"/>
  <c r="F5117" i="1"/>
  <c r="F5116" i="1"/>
  <c r="F5115" i="1"/>
  <c r="F5114" i="1"/>
  <c r="F5113" i="1"/>
  <c r="F5112" i="1"/>
  <c r="F5111" i="1"/>
  <c r="F5110" i="1"/>
  <c r="F5109" i="1"/>
  <c r="F5108" i="1"/>
  <c r="F5107" i="1"/>
  <c r="F5106" i="1"/>
  <c r="F5105" i="1"/>
  <c r="F5104" i="1"/>
  <c r="F5103" i="1"/>
  <c r="F5102" i="1"/>
  <c r="F5101" i="1"/>
  <c r="F5100" i="1"/>
  <c r="F5099" i="1"/>
  <c r="F5098" i="1"/>
  <c r="F5097" i="1"/>
  <c r="F5096" i="1"/>
  <c r="F5095" i="1"/>
  <c r="F5094" i="1"/>
  <c r="F5093" i="1"/>
  <c r="F5092" i="1"/>
  <c r="F5091" i="1"/>
  <c r="F5090" i="1"/>
  <c r="F5089" i="1"/>
  <c r="F5088" i="1"/>
  <c r="F5087" i="1"/>
  <c r="F5086" i="1"/>
  <c r="F5085" i="1"/>
  <c r="F5084" i="1"/>
  <c r="F5083" i="1"/>
  <c r="F5082" i="1"/>
  <c r="F5081" i="1"/>
  <c r="F5080" i="1"/>
  <c r="F5079" i="1"/>
  <c r="F5078" i="1"/>
  <c r="F5077" i="1"/>
  <c r="F5076" i="1"/>
  <c r="F5075" i="1"/>
  <c r="F5074" i="1"/>
  <c r="F5073" i="1"/>
  <c r="F5072" i="1"/>
  <c r="F5071" i="1"/>
  <c r="F5070" i="1"/>
  <c r="F5069" i="1"/>
  <c r="F5068" i="1"/>
  <c r="F5067" i="1"/>
  <c r="F5066" i="1"/>
  <c r="F5065" i="1"/>
  <c r="F5064" i="1"/>
  <c r="F5063" i="1"/>
  <c r="F5062" i="1"/>
  <c r="F5061" i="1"/>
  <c r="F5060" i="1"/>
  <c r="F5059" i="1"/>
  <c r="F5058" i="1"/>
  <c r="F5057" i="1"/>
  <c r="F5056" i="1"/>
  <c r="F5055" i="1"/>
  <c r="F5054" i="1"/>
  <c r="F5053" i="1"/>
  <c r="F5052" i="1"/>
  <c r="F5051" i="1"/>
  <c r="F5050" i="1"/>
  <c r="F5049" i="1"/>
  <c r="F5048" i="1"/>
  <c r="F5047" i="1"/>
  <c r="F5046" i="1"/>
  <c r="F5045" i="1"/>
  <c r="F5044" i="1"/>
  <c r="F5043" i="1"/>
  <c r="F5042" i="1"/>
  <c r="F5041" i="1"/>
  <c r="F5040" i="1"/>
  <c r="F5039" i="1"/>
  <c r="F5038" i="1"/>
  <c r="F5037" i="1"/>
  <c r="F5036" i="1"/>
  <c r="F5035" i="1"/>
  <c r="F5034" i="1"/>
  <c r="F5033" i="1"/>
  <c r="F5032" i="1"/>
  <c r="F5031" i="1"/>
  <c r="F5030" i="1"/>
  <c r="F5029" i="1"/>
  <c r="F5028" i="1"/>
  <c r="F5027" i="1"/>
  <c r="F5026" i="1"/>
  <c r="F5025" i="1"/>
  <c r="F5024" i="1"/>
  <c r="F5023" i="1"/>
  <c r="F5022" i="1"/>
  <c r="F5021" i="1"/>
  <c r="F5020" i="1"/>
  <c r="F5019" i="1"/>
  <c r="F5018" i="1"/>
  <c r="F5017" i="1"/>
  <c r="F5016" i="1"/>
  <c r="F5015" i="1"/>
  <c r="F5014" i="1"/>
  <c r="F5013" i="1"/>
  <c r="F5012" i="1"/>
  <c r="F5011" i="1"/>
  <c r="F5010" i="1"/>
  <c r="F5009" i="1"/>
  <c r="F5008" i="1"/>
  <c r="F5007" i="1"/>
  <c r="F5006" i="1"/>
  <c r="F5005" i="1"/>
  <c r="F5004" i="1"/>
  <c r="F5003" i="1"/>
  <c r="F5002" i="1"/>
  <c r="F5001" i="1"/>
  <c r="F5000" i="1"/>
  <c r="F4999" i="1"/>
  <c r="F4998" i="1"/>
  <c r="F4997" i="1"/>
  <c r="F4996" i="1"/>
  <c r="F4995" i="1"/>
  <c r="F4994" i="1"/>
  <c r="F4993" i="1"/>
  <c r="F4992" i="1"/>
  <c r="F4991" i="1"/>
  <c r="F4990" i="1"/>
  <c r="F4989" i="1"/>
  <c r="F4988" i="1"/>
  <c r="F4987" i="1"/>
  <c r="F4986" i="1"/>
  <c r="F4985" i="1"/>
  <c r="F4984" i="1"/>
  <c r="F4983" i="1"/>
  <c r="F4982" i="1"/>
  <c r="F4981" i="1"/>
  <c r="F4980" i="1"/>
  <c r="F4979" i="1"/>
  <c r="F4978" i="1"/>
  <c r="F4977" i="1"/>
  <c r="F4976" i="1"/>
  <c r="F4975" i="1"/>
  <c r="F4974" i="1"/>
  <c r="F4973" i="1"/>
  <c r="F4972" i="1"/>
  <c r="F4971" i="1"/>
  <c r="F4970" i="1"/>
  <c r="F4969" i="1"/>
  <c r="F4968" i="1"/>
  <c r="F4967" i="1"/>
  <c r="F4966" i="1"/>
  <c r="F4965" i="1"/>
  <c r="F4964" i="1"/>
  <c r="F4963" i="1"/>
  <c r="F4962" i="1"/>
  <c r="F4961" i="1"/>
  <c r="F4960" i="1"/>
  <c r="F4959" i="1"/>
  <c r="F4958" i="1"/>
  <c r="F4957" i="1"/>
  <c r="F4956" i="1"/>
  <c r="F4955" i="1"/>
  <c r="F4954" i="1"/>
  <c r="F4953" i="1"/>
  <c r="F4952" i="1"/>
  <c r="F4951" i="1"/>
  <c r="F4950" i="1"/>
  <c r="F4949" i="1"/>
  <c r="F4948" i="1"/>
  <c r="F4947" i="1"/>
  <c r="F4946" i="1"/>
  <c r="F4945" i="1"/>
  <c r="F4944" i="1"/>
  <c r="F4943" i="1"/>
  <c r="F4942" i="1"/>
  <c r="F4941" i="1"/>
  <c r="F4940" i="1"/>
  <c r="F4939" i="1"/>
  <c r="F4938" i="1"/>
  <c r="F4937" i="1"/>
  <c r="F4936" i="1"/>
  <c r="F4935" i="1"/>
  <c r="F4934" i="1"/>
  <c r="F4933" i="1"/>
  <c r="F4932" i="1"/>
  <c r="F4931" i="1"/>
  <c r="F4930" i="1"/>
  <c r="F4929" i="1"/>
  <c r="F4928" i="1"/>
  <c r="F4927" i="1"/>
  <c r="F4926" i="1"/>
  <c r="F4925" i="1"/>
  <c r="F4924" i="1"/>
  <c r="F4923" i="1"/>
  <c r="F4922" i="1"/>
  <c r="F4921" i="1"/>
  <c r="F4920" i="1"/>
  <c r="F4919" i="1"/>
  <c r="F4918" i="1"/>
  <c r="F4917" i="1"/>
  <c r="F4916" i="1"/>
  <c r="F4915" i="1"/>
  <c r="F4914" i="1"/>
  <c r="F4913" i="1"/>
  <c r="F4912" i="1"/>
  <c r="F4911" i="1"/>
  <c r="F4910" i="1"/>
  <c r="F4909" i="1"/>
  <c r="F4908" i="1"/>
  <c r="F4907" i="1"/>
  <c r="F4906" i="1"/>
  <c r="F4905" i="1"/>
  <c r="F4904" i="1"/>
  <c r="F4903" i="1"/>
  <c r="F4902" i="1"/>
  <c r="F4901" i="1"/>
  <c r="F4900" i="1"/>
  <c r="F4899" i="1"/>
  <c r="F4898" i="1"/>
  <c r="F4897" i="1"/>
  <c r="F4896" i="1"/>
  <c r="F4895" i="1"/>
  <c r="F4894" i="1"/>
  <c r="F4893" i="1"/>
  <c r="F4892" i="1"/>
  <c r="F4891" i="1"/>
  <c r="F4890" i="1"/>
  <c r="F4889" i="1"/>
  <c r="F4888" i="1"/>
  <c r="F4887" i="1"/>
  <c r="F4886" i="1"/>
  <c r="F4885" i="1"/>
  <c r="F4884" i="1"/>
  <c r="F4883" i="1"/>
  <c r="F4882" i="1"/>
  <c r="F4881" i="1"/>
  <c r="F4880" i="1"/>
  <c r="F4879" i="1"/>
  <c r="F4878" i="1"/>
  <c r="F4877" i="1"/>
  <c r="F4876" i="1"/>
  <c r="F4875" i="1"/>
  <c r="F4874" i="1"/>
  <c r="F4873" i="1"/>
  <c r="F4872" i="1"/>
  <c r="F4871" i="1"/>
  <c r="F4870" i="1"/>
  <c r="F4869" i="1"/>
  <c r="F4868" i="1"/>
  <c r="F4867" i="1"/>
  <c r="F4866" i="1"/>
  <c r="F4865" i="1"/>
  <c r="F4864" i="1"/>
  <c r="F4863" i="1"/>
  <c r="F4862" i="1"/>
  <c r="F4861" i="1"/>
  <c r="F4860" i="1"/>
  <c r="F4859" i="1"/>
  <c r="F4858" i="1"/>
  <c r="F4857" i="1"/>
  <c r="F4856" i="1"/>
  <c r="F4855" i="1"/>
  <c r="F4854" i="1"/>
  <c r="F4853" i="1"/>
  <c r="F4852" i="1"/>
  <c r="F4851" i="1"/>
  <c r="F4850" i="1"/>
  <c r="F4849" i="1"/>
  <c r="F4848" i="1"/>
  <c r="F4847" i="1"/>
  <c r="F4846" i="1"/>
  <c r="F4845" i="1"/>
  <c r="F4844" i="1"/>
  <c r="F4843" i="1"/>
  <c r="F4842" i="1"/>
  <c r="F4841" i="1"/>
  <c r="F4840" i="1"/>
  <c r="F4839" i="1"/>
  <c r="F4838" i="1"/>
  <c r="F4837" i="1"/>
  <c r="F4836" i="1"/>
  <c r="F4835" i="1"/>
  <c r="F4834" i="1"/>
  <c r="F4833" i="1"/>
  <c r="F4832" i="1"/>
  <c r="F4831" i="1"/>
  <c r="F4830" i="1"/>
  <c r="F4829" i="1"/>
  <c r="F4828" i="1"/>
  <c r="F4827" i="1"/>
  <c r="F4826" i="1"/>
  <c r="F4825" i="1"/>
  <c r="F4824" i="1"/>
  <c r="F4823" i="1"/>
  <c r="F4822" i="1"/>
  <c r="F4821" i="1"/>
  <c r="F4820" i="1"/>
  <c r="F4819" i="1"/>
  <c r="F4818" i="1"/>
  <c r="F4817" i="1"/>
  <c r="F4816" i="1"/>
  <c r="F4815" i="1"/>
  <c r="F4814" i="1"/>
  <c r="F4813" i="1"/>
  <c r="F4812" i="1"/>
  <c r="F4811" i="1"/>
  <c r="F4810" i="1"/>
  <c r="F4809" i="1"/>
  <c r="F4808" i="1"/>
  <c r="F4807" i="1"/>
  <c r="F4806" i="1"/>
  <c r="F4805" i="1"/>
  <c r="F4804" i="1"/>
  <c r="F4803" i="1"/>
  <c r="F4802" i="1"/>
  <c r="F4801" i="1"/>
  <c r="F4800" i="1"/>
  <c r="F4799" i="1"/>
  <c r="F4798" i="1"/>
  <c r="F4797" i="1"/>
  <c r="F4796" i="1"/>
  <c r="F4795" i="1"/>
  <c r="F4794" i="1"/>
  <c r="F4793" i="1"/>
  <c r="F4792" i="1"/>
  <c r="F4791" i="1"/>
  <c r="F4790" i="1"/>
  <c r="F4789" i="1"/>
  <c r="F4788" i="1"/>
  <c r="F4787" i="1"/>
  <c r="F4786" i="1"/>
  <c r="F4785" i="1"/>
  <c r="F4784" i="1"/>
  <c r="F4783" i="1"/>
  <c r="F4782" i="1"/>
  <c r="F4781" i="1"/>
  <c r="F4780" i="1"/>
  <c r="F4779" i="1"/>
  <c r="F4778" i="1"/>
  <c r="F4777" i="1"/>
  <c r="F4776" i="1"/>
  <c r="F4775" i="1"/>
  <c r="F4774" i="1"/>
  <c r="F4773" i="1"/>
  <c r="F4772" i="1"/>
  <c r="F4771" i="1"/>
  <c r="F4770" i="1"/>
  <c r="F4769" i="1"/>
  <c r="F4768" i="1"/>
  <c r="F4767" i="1"/>
  <c r="F4766" i="1"/>
  <c r="F4765" i="1"/>
  <c r="F4764" i="1"/>
  <c r="F4763" i="1"/>
  <c r="F4762" i="1"/>
  <c r="F4761" i="1"/>
  <c r="F4760" i="1"/>
  <c r="F4759" i="1"/>
  <c r="F4758" i="1"/>
  <c r="F4757" i="1"/>
  <c r="F4756" i="1"/>
  <c r="F4755" i="1"/>
  <c r="F4754" i="1"/>
  <c r="F4753" i="1"/>
  <c r="F4752" i="1"/>
  <c r="F4751" i="1"/>
  <c r="F4750" i="1"/>
  <c r="F4749" i="1"/>
  <c r="F4748" i="1"/>
  <c r="F4747" i="1"/>
  <c r="F4746" i="1"/>
  <c r="F4745" i="1"/>
  <c r="F4744" i="1"/>
  <c r="F4743" i="1"/>
  <c r="F4742" i="1"/>
  <c r="F4741" i="1"/>
  <c r="F4740" i="1"/>
  <c r="F4739" i="1"/>
  <c r="F4738" i="1"/>
  <c r="F4737" i="1"/>
  <c r="F4736" i="1"/>
  <c r="F4735" i="1"/>
  <c r="F4734" i="1"/>
  <c r="F4733" i="1"/>
  <c r="F4732" i="1"/>
  <c r="F4731" i="1"/>
  <c r="F4730" i="1"/>
  <c r="F4729" i="1"/>
  <c r="F4728" i="1"/>
  <c r="F4727" i="1"/>
  <c r="F4726" i="1"/>
  <c r="F4725" i="1"/>
  <c r="F4724" i="1"/>
  <c r="F4723" i="1"/>
  <c r="F4722" i="1"/>
  <c r="F4721" i="1"/>
  <c r="F4720" i="1"/>
  <c r="F4719" i="1"/>
  <c r="F4718" i="1"/>
  <c r="F4717" i="1"/>
  <c r="F4716" i="1"/>
  <c r="F4715" i="1"/>
  <c r="F4714" i="1"/>
  <c r="F4713" i="1"/>
  <c r="F4712" i="1"/>
  <c r="F4711" i="1"/>
  <c r="F4710" i="1"/>
  <c r="F4709" i="1"/>
  <c r="F4708" i="1"/>
  <c r="F4707" i="1"/>
  <c r="F4706" i="1"/>
  <c r="F4705" i="1"/>
  <c r="F4704" i="1"/>
  <c r="F4703" i="1"/>
  <c r="F4702" i="1"/>
  <c r="F4701" i="1"/>
  <c r="F4700" i="1"/>
  <c r="F4699" i="1"/>
  <c r="F4698" i="1"/>
  <c r="F4697" i="1"/>
  <c r="F4696" i="1"/>
  <c r="F4695" i="1"/>
  <c r="F4694" i="1"/>
  <c r="F4693" i="1"/>
  <c r="F4692" i="1"/>
  <c r="F4691" i="1"/>
  <c r="F4690" i="1"/>
  <c r="F4689" i="1"/>
  <c r="F4688" i="1"/>
  <c r="F4687" i="1"/>
  <c r="F4686" i="1"/>
  <c r="F4685" i="1"/>
  <c r="F4684" i="1"/>
  <c r="F4683" i="1"/>
  <c r="F4682" i="1"/>
  <c r="F4681" i="1"/>
  <c r="F4680" i="1"/>
  <c r="F4679" i="1"/>
  <c r="F4678" i="1"/>
  <c r="F4677" i="1"/>
  <c r="F4676" i="1"/>
  <c r="F4675" i="1"/>
  <c r="F4674" i="1"/>
  <c r="F4673" i="1"/>
  <c r="F4672" i="1"/>
  <c r="F4671" i="1"/>
  <c r="F4670" i="1"/>
  <c r="F4669" i="1"/>
  <c r="F4668" i="1"/>
  <c r="F4667" i="1"/>
  <c r="F4666" i="1"/>
  <c r="F4665" i="1"/>
  <c r="F4664" i="1"/>
  <c r="F4663" i="1"/>
  <c r="F4662" i="1"/>
  <c r="F4661" i="1"/>
  <c r="F4660" i="1"/>
  <c r="F4659" i="1"/>
  <c r="F4658" i="1"/>
  <c r="F4657" i="1"/>
  <c r="F4656" i="1"/>
  <c r="F4655" i="1"/>
  <c r="F4654" i="1"/>
  <c r="F4653" i="1"/>
  <c r="F4652" i="1"/>
  <c r="F4651" i="1"/>
  <c r="F4650" i="1"/>
  <c r="F4649" i="1"/>
  <c r="F4648" i="1"/>
  <c r="F4647" i="1"/>
  <c r="F4646" i="1"/>
  <c r="F4645" i="1"/>
  <c r="F4644" i="1"/>
  <c r="F4643" i="1"/>
  <c r="F4642" i="1"/>
  <c r="F4641" i="1"/>
  <c r="F4640" i="1"/>
  <c r="F4639" i="1"/>
  <c r="F4638" i="1"/>
  <c r="F4637" i="1"/>
  <c r="F4636" i="1"/>
  <c r="F4635" i="1"/>
  <c r="F4634" i="1"/>
  <c r="F4633" i="1"/>
  <c r="F4632" i="1"/>
  <c r="F4631" i="1"/>
  <c r="F4630" i="1"/>
  <c r="F4629" i="1"/>
  <c r="F4628" i="1"/>
  <c r="F4627" i="1"/>
  <c r="F4626" i="1"/>
  <c r="F4625" i="1"/>
  <c r="F4624" i="1"/>
  <c r="F4623" i="1"/>
  <c r="F4622" i="1"/>
  <c r="F4621" i="1"/>
  <c r="F4620" i="1"/>
  <c r="F4619" i="1"/>
  <c r="F4618" i="1"/>
  <c r="F4617" i="1"/>
  <c r="F4616" i="1"/>
  <c r="F4615" i="1"/>
  <c r="F4614" i="1"/>
  <c r="F4613" i="1"/>
  <c r="F4612" i="1"/>
  <c r="F4611" i="1"/>
  <c r="F4610" i="1"/>
  <c r="F4609" i="1"/>
  <c r="F4608" i="1"/>
  <c r="F4607" i="1"/>
  <c r="F4606" i="1"/>
  <c r="F4605" i="1"/>
  <c r="F4604" i="1"/>
  <c r="F4603" i="1"/>
  <c r="F4602" i="1"/>
  <c r="F4601" i="1"/>
  <c r="F4600" i="1"/>
  <c r="F4599" i="1"/>
  <c r="F4598" i="1"/>
  <c r="F4597" i="1"/>
  <c r="F4596" i="1"/>
  <c r="F4595" i="1"/>
  <c r="F4594" i="1"/>
  <c r="F4593" i="1"/>
  <c r="F4592" i="1"/>
  <c r="F4591" i="1"/>
  <c r="F4590" i="1"/>
  <c r="F4589" i="1"/>
  <c r="F4588" i="1"/>
  <c r="F4587" i="1"/>
  <c r="F4586" i="1"/>
  <c r="F4585" i="1"/>
  <c r="F4584" i="1"/>
  <c r="F4583" i="1"/>
  <c r="F4582" i="1"/>
  <c r="F4581" i="1"/>
  <c r="F4580" i="1"/>
  <c r="F4579" i="1"/>
  <c r="F4578" i="1"/>
  <c r="F4577" i="1"/>
  <c r="F4576" i="1"/>
  <c r="F4575" i="1"/>
  <c r="F4574" i="1"/>
  <c r="F4573" i="1"/>
  <c r="F4572" i="1"/>
  <c r="F4571" i="1"/>
  <c r="F4570" i="1"/>
  <c r="F4569" i="1"/>
  <c r="F4568" i="1"/>
  <c r="F4567" i="1"/>
  <c r="F4566" i="1"/>
  <c r="F4565" i="1"/>
  <c r="F4564" i="1"/>
  <c r="F4563" i="1"/>
  <c r="F4562" i="1"/>
  <c r="F4561" i="1"/>
  <c r="F4560" i="1"/>
  <c r="F4559" i="1"/>
  <c r="F4558" i="1"/>
  <c r="F4557" i="1"/>
  <c r="F4556" i="1"/>
  <c r="F4555" i="1"/>
  <c r="F4554" i="1"/>
  <c r="F4553" i="1"/>
  <c r="F4552" i="1"/>
  <c r="F4551" i="1"/>
  <c r="F4550" i="1"/>
  <c r="F4549" i="1"/>
  <c r="F4548" i="1"/>
  <c r="F4547" i="1"/>
  <c r="F4546" i="1"/>
  <c r="F4545" i="1"/>
  <c r="F4544" i="1"/>
  <c r="F4543" i="1"/>
  <c r="F4542" i="1"/>
  <c r="F4541" i="1"/>
  <c r="F4540" i="1"/>
  <c r="F4539" i="1"/>
  <c r="F4538" i="1"/>
  <c r="F4537" i="1"/>
  <c r="F4536" i="1"/>
  <c r="F4535" i="1"/>
  <c r="F4534" i="1"/>
  <c r="F4533" i="1"/>
  <c r="F4532" i="1"/>
  <c r="F4531" i="1"/>
  <c r="F4530" i="1"/>
  <c r="F4529" i="1"/>
  <c r="F4528" i="1"/>
  <c r="F4527" i="1"/>
  <c r="F4526" i="1"/>
  <c r="F4525" i="1"/>
  <c r="F4524" i="1"/>
  <c r="F4523" i="1"/>
  <c r="F4522" i="1"/>
  <c r="F4521" i="1"/>
  <c r="F4520" i="1"/>
  <c r="F4519" i="1"/>
  <c r="F4518" i="1"/>
  <c r="F4517" i="1"/>
  <c r="F4516" i="1"/>
  <c r="F4515" i="1"/>
  <c r="F4514" i="1"/>
  <c r="F4513" i="1"/>
  <c r="F4512" i="1"/>
  <c r="F4511" i="1"/>
  <c r="F4510" i="1"/>
  <c r="F4509" i="1"/>
  <c r="F4508" i="1"/>
  <c r="F4507" i="1"/>
  <c r="F4506" i="1"/>
  <c r="F4505" i="1"/>
  <c r="F4504" i="1"/>
  <c r="F4503" i="1"/>
  <c r="F4502" i="1"/>
  <c r="F4501" i="1"/>
  <c r="F4500" i="1"/>
  <c r="F4499" i="1"/>
  <c r="F4498" i="1"/>
  <c r="F4497" i="1"/>
  <c r="F4496" i="1"/>
  <c r="F4495" i="1"/>
  <c r="F4494" i="1"/>
  <c r="F4493" i="1"/>
  <c r="F4492" i="1"/>
  <c r="F4491" i="1"/>
  <c r="F4490" i="1"/>
  <c r="F4489" i="1"/>
  <c r="F4488" i="1"/>
  <c r="F4487" i="1"/>
  <c r="F4486" i="1"/>
  <c r="F4485" i="1"/>
  <c r="F4484" i="1"/>
  <c r="F4483" i="1"/>
  <c r="F4482" i="1"/>
  <c r="F4481" i="1"/>
  <c r="F4480" i="1"/>
  <c r="F4479" i="1"/>
  <c r="F4478" i="1"/>
  <c r="F4477" i="1"/>
  <c r="F4476" i="1"/>
  <c r="F4475" i="1"/>
  <c r="F4474" i="1"/>
  <c r="F4473" i="1"/>
  <c r="F4472" i="1"/>
  <c r="F4471" i="1"/>
  <c r="F4470" i="1"/>
  <c r="F4469" i="1"/>
  <c r="F4468" i="1"/>
  <c r="F4467" i="1"/>
  <c r="F4466" i="1"/>
  <c r="F4465" i="1"/>
  <c r="F4464" i="1"/>
  <c r="F4463" i="1"/>
  <c r="F4462" i="1"/>
  <c r="F4461" i="1"/>
  <c r="F4460" i="1"/>
  <c r="F4459" i="1"/>
  <c r="F4458" i="1"/>
  <c r="F4457" i="1"/>
  <c r="F4456" i="1"/>
  <c r="F4455" i="1"/>
  <c r="F4454" i="1"/>
  <c r="F4453" i="1"/>
  <c r="F4452" i="1"/>
  <c r="F4451" i="1"/>
  <c r="F4450" i="1"/>
  <c r="F4449" i="1"/>
  <c r="F4448" i="1"/>
  <c r="F4447" i="1"/>
  <c r="F4446" i="1"/>
  <c r="F4445" i="1"/>
  <c r="F4444" i="1"/>
  <c r="F4443" i="1"/>
  <c r="F4442" i="1"/>
  <c r="F4441" i="1"/>
  <c r="F4440" i="1"/>
  <c r="F4439" i="1"/>
  <c r="F4438" i="1"/>
  <c r="F4437" i="1"/>
  <c r="F4436" i="1"/>
  <c r="F4435" i="1"/>
  <c r="F4434" i="1"/>
  <c r="F4433" i="1"/>
  <c r="F4432" i="1"/>
  <c r="F4431" i="1"/>
  <c r="F4430" i="1"/>
  <c r="F4429" i="1"/>
  <c r="F4428" i="1"/>
  <c r="F4427" i="1"/>
  <c r="F4426" i="1"/>
  <c r="F4425" i="1"/>
  <c r="F4424" i="1"/>
  <c r="F4423" i="1"/>
  <c r="F4422" i="1"/>
  <c r="F4421" i="1"/>
  <c r="F4420" i="1"/>
  <c r="F4419" i="1"/>
  <c r="F4418" i="1"/>
  <c r="F4417" i="1"/>
  <c r="F4416" i="1"/>
  <c r="F4415" i="1"/>
  <c r="F4414" i="1"/>
  <c r="F4413" i="1"/>
  <c r="F4412" i="1"/>
  <c r="F4411" i="1"/>
  <c r="F4410" i="1"/>
  <c r="F4409" i="1"/>
  <c r="F4408" i="1"/>
  <c r="F4407" i="1"/>
  <c r="F4406" i="1"/>
  <c r="F4405" i="1"/>
  <c r="F4404" i="1"/>
  <c r="F4403" i="1"/>
  <c r="F4402" i="1"/>
  <c r="F4401" i="1"/>
  <c r="F4400" i="1"/>
  <c r="F4399" i="1"/>
  <c r="F4398" i="1"/>
  <c r="F4397" i="1"/>
  <c r="F4396" i="1"/>
  <c r="F4395" i="1"/>
  <c r="F4394" i="1"/>
  <c r="F4393" i="1"/>
  <c r="F4392" i="1"/>
  <c r="F4391" i="1"/>
  <c r="F4390" i="1"/>
  <c r="F4389" i="1"/>
  <c r="F4388" i="1"/>
  <c r="F4387" i="1"/>
  <c r="F4386" i="1"/>
  <c r="F4385" i="1"/>
  <c r="F4384" i="1"/>
  <c r="F4383" i="1"/>
  <c r="F4382" i="1"/>
  <c r="F4381" i="1"/>
  <c r="F4380" i="1"/>
  <c r="F4379" i="1"/>
  <c r="F4378" i="1"/>
  <c r="F4377" i="1"/>
  <c r="F4376" i="1"/>
  <c r="F4375" i="1"/>
  <c r="F4374" i="1"/>
  <c r="F4373" i="1"/>
  <c r="F4372" i="1"/>
  <c r="F4371" i="1"/>
  <c r="F4370" i="1"/>
  <c r="F4369" i="1"/>
  <c r="F4368" i="1"/>
  <c r="F4367" i="1"/>
  <c r="F4366" i="1"/>
  <c r="F4365" i="1"/>
  <c r="F4364" i="1"/>
  <c r="F4363" i="1"/>
  <c r="F4362" i="1"/>
  <c r="F4361" i="1"/>
  <c r="F4360" i="1"/>
  <c r="F4359" i="1"/>
  <c r="F4358" i="1"/>
  <c r="F4357" i="1"/>
  <c r="F4356" i="1"/>
  <c r="F4355" i="1"/>
  <c r="F4354" i="1"/>
  <c r="F4353" i="1"/>
  <c r="F4352" i="1"/>
  <c r="F4351" i="1"/>
  <c r="F4350" i="1"/>
  <c r="F4349" i="1"/>
  <c r="F4348" i="1"/>
  <c r="F4347" i="1"/>
  <c r="F4346" i="1"/>
  <c r="F4345" i="1"/>
  <c r="F4344" i="1"/>
  <c r="F4343" i="1"/>
  <c r="F4342" i="1"/>
  <c r="F4341" i="1"/>
  <c r="F4340" i="1"/>
  <c r="F4339" i="1"/>
  <c r="F4338" i="1"/>
  <c r="F4337" i="1"/>
  <c r="F4336" i="1"/>
  <c r="F4335" i="1"/>
  <c r="F4334" i="1"/>
  <c r="F4333" i="1"/>
  <c r="F4332" i="1"/>
  <c r="F4331" i="1"/>
  <c r="F4330" i="1"/>
  <c r="F4329" i="1"/>
  <c r="F4328" i="1"/>
  <c r="F4327" i="1"/>
  <c r="F4326" i="1"/>
  <c r="F4325" i="1"/>
  <c r="F4324" i="1"/>
  <c r="F4323" i="1"/>
  <c r="F4322" i="1"/>
  <c r="F4321" i="1"/>
  <c r="F4320" i="1"/>
  <c r="F4319" i="1"/>
  <c r="F4318" i="1"/>
  <c r="F4317" i="1"/>
  <c r="F4316" i="1"/>
  <c r="F4315" i="1"/>
  <c r="F4314" i="1"/>
  <c r="F4313" i="1"/>
  <c r="F4312" i="1"/>
  <c r="F4311" i="1"/>
  <c r="F4310" i="1"/>
  <c r="F4309" i="1"/>
  <c r="F4308" i="1"/>
  <c r="F4307" i="1"/>
  <c r="F4306" i="1"/>
  <c r="F4305" i="1"/>
  <c r="F4304" i="1"/>
  <c r="F4303" i="1"/>
  <c r="F4302" i="1"/>
  <c r="F4301" i="1"/>
  <c r="F4300" i="1"/>
  <c r="F4299" i="1"/>
  <c r="F4298" i="1"/>
  <c r="F4297" i="1"/>
  <c r="F4296" i="1"/>
  <c r="F4295" i="1"/>
  <c r="F4294" i="1"/>
  <c r="F4293" i="1"/>
  <c r="F4292" i="1"/>
  <c r="F4291" i="1"/>
  <c r="F4290" i="1"/>
  <c r="F4289" i="1"/>
  <c r="F4288" i="1"/>
  <c r="F4287" i="1"/>
  <c r="F4286" i="1"/>
  <c r="F4285" i="1"/>
  <c r="F4284" i="1"/>
  <c r="F4283" i="1"/>
  <c r="F4282" i="1"/>
  <c r="F4281" i="1"/>
  <c r="F4280" i="1"/>
  <c r="F4279" i="1"/>
  <c r="F4278" i="1"/>
  <c r="F4277" i="1"/>
  <c r="F4276" i="1"/>
  <c r="F4275" i="1"/>
  <c r="F4274" i="1"/>
  <c r="F4273" i="1"/>
  <c r="F4272" i="1"/>
  <c r="F4271" i="1"/>
  <c r="F4270" i="1"/>
  <c r="F4269" i="1"/>
  <c r="F4268" i="1"/>
  <c r="F4267" i="1"/>
  <c r="F4266" i="1"/>
  <c r="F4265" i="1"/>
  <c r="F4264" i="1"/>
  <c r="F4263" i="1"/>
  <c r="F4262" i="1"/>
  <c r="F4261" i="1"/>
  <c r="F4260" i="1"/>
  <c r="F4259" i="1"/>
  <c r="F4258" i="1"/>
  <c r="F4257" i="1"/>
  <c r="F4256" i="1"/>
  <c r="F4255" i="1"/>
  <c r="F4254" i="1"/>
  <c r="F4253" i="1"/>
  <c r="F4252" i="1"/>
  <c r="F4251" i="1"/>
  <c r="F4250" i="1"/>
  <c r="F4249" i="1"/>
  <c r="F4248" i="1"/>
  <c r="F4247" i="1"/>
  <c r="F4246" i="1"/>
  <c r="F4245" i="1"/>
  <c r="F4244" i="1"/>
  <c r="F4243" i="1"/>
  <c r="F4242" i="1"/>
  <c r="F4241" i="1"/>
  <c r="F4240" i="1"/>
  <c r="F4239" i="1"/>
  <c r="F4238" i="1"/>
  <c r="F4237" i="1"/>
  <c r="F4236" i="1"/>
  <c r="F4235" i="1"/>
  <c r="F4234" i="1"/>
  <c r="F4233" i="1"/>
  <c r="F4232" i="1"/>
  <c r="F4231" i="1"/>
  <c r="F4230" i="1"/>
  <c r="F4229" i="1"/>
  <c r="F4228" i="1"/>
  <c r="F4227" i="1"/>
  <c r="F4226" i="1"/>
  <c r="F4225" i="1"/>
  <c r="F4224" i="1"/>
  <c r="F4223" i="1"/>
  <c r="F4222" i="1"/>
  <c r="F4221" i="1"/>
  <c r="F4220" i="1"/>
  <c r="F4219" i="1"/>
  <c r="F4218" i="1"/>
  <c r="F4217" i="1"/>
  <c r="F4216" i="1"/>
  <c r="F4215" i="1"/>
  <c r="F4214" i="1"/>
  <c r="F4213" i="1"/>
  <c r="F4212" i="1"/>
  <c r="F4211" i="1"/>
  <c r="F4210" i="1"/>
  <c r="F4209" i="1"/>
  <c r="F4208" i="1"/>
  <c r="F4207" i="1"/>
  <c r="F4206" i="1"/>
  <c r="F4205" i="1"/>
  <c r="F4204" i="1"/>
  <c r="F4203" i="1"/>
  <c r="F4202" i="1"/>
  <c r="F4201" i="1"/>
  <c r="F4200" i="1"/>
  <c r="F4199" i="1"/>
  <c r="F4198" i="1"/>
  <c r="F4197" i="1"/>
  <c r="F4196" i="1"/>
  <c r="F4195" i="1"/>
  <c r="F4194" i="1"/>
  <c r="F4193" i="1"/>
  <c r="F4192" i="1"/>
  <c r="F4191" i="1"/>
  <c r="F4190" i="1"/>
  <c r="F4189" i="1"/>
  <c r="F4188" i="1"/>
  <c r="F4187" i="1"/>
  <c r="F4186" i="1"/>
  <c r="F4185" i="1"/>
  <c r="F4184" i="1"/>
  <c r="F4183" i="1"/>
  <c r="F4182" i="1"/>
  <c r="F4181" i="1"/>
  <c r="F4180" i="1"/>
  <c r="F4179" i="1"/>
  <c r="F4178" i="1"/>
  <c r="F4177" i="1"/>
  <c r="F4176" i="1"/>
  <c r="F4175" i="1"/>
  <c r="F4174" i="1"/>
  <c r="F4173" i="1"/>
  <c r="F4172" i="1"/>
  <c r="F4171" i="1"/>
  <c r="F4170" i="1"/>
  <c r="F4169" i="1"/>
  <c r="F4168" i="1"/>
  <c r="F4167" i="1"/>
  <c r="F4166" i="1"/>
  <c r="F4165" i="1"/>
  <c r="F4164" i="1"/>
  <c r="F4163" i="1"/>
  <c r="F4162" i="1"/>
  <c r="F4161" i="1"/>
  <c r="F4160" i="1"/>
  <c r="F4159" i="1"/>
  <c r="F4158" i="1"/>
  <c r="F4157" i="1"/>
  <c r="F4156" i="1"/>
  <c r="F4155" i="1"/>
  <c r="F4154" i="1"/>
  <c r="F4153" i="1"/>
  <c r="F4152" i="1"/>
  <c r="F4151" i="1"/>
  <c r="F4150" i="1"/>
  <c r="F4149" i="1"/>
  <c r="F4148" i="1"/>
  <c r="F4147" i="1"/>
  <c r="F4146" i="1"/>
  <c r="F4145" i="1"/>
  <c r="F4144" i="1"/>
  <c r="F4143" i="1"/>
  <c r="F4142" i="1"/>
  <c r="F4141" i="1"/>
  <c r="F4140" i="1"/>
  <c r="F4139" i="1"/>
  <c r="F4138" i="1"/>
  <c r="F4137" i="1"/>
  <c r="F4136" i="1"/>
  <c r="F4135" i="1"/>
  <c r="F4134" i="1"/>
  <c r="F4133" i="1"/>
  <c r="F4132" i="1"/>
  <c r="F4131" i="1"/>
  <c r="F4130" i="1"/>
  <c r="F4129" i="1"/>
  <c r="F4128" i="1"/>
  <c r="F4127" i="1"/>
  <c r="F4126" i="1"/>
  <c r="F4125" i="1"/>
  <c r="F4124" i="1"/>
  <c r="F4123" i="1"/>
  <c r="F4122" i="1"/>
  <c r="F4121" i="1"/>
  <c r="F4120" i="1"/>
  <c r="F4119" i="1"/>
  <c r="F4118" i="1"/>
  <c r="F4117" i="1"/>
  <c r="F4116" i="1"/>
  <c r="F4115" i="1"/>
  <c r="F4114" i="1"/>
  <c r="F4113" i="1"/>
  <c r="F4112" i="1"/>
  <c r="F4111" i="1"/>
  <c r="F4110" i="1"/>
  <c r="F4109" i="1"/>
  <c r="F4108" i="1"/>
  <c r="F4107" i="1"/>
  <c r="F4106" i="1"/>
  <c r="F4105" i="1"/>
  <c r="F4104" i="1"/>
  <c r="F4103" i="1"/>
  <c r="F4102" i="1"/>
  <c r="F4101" i="1"/>
  <c r="F4100" i="1"/>
  <c r="F4099" i="1"/>
  <c r="F4098" i="1"/>
  <c r="F4097" i="1"/>
  <c r="F4096" i="1"/>
  <c r="F4095" i="1"/>
  <c r="F4094" i="1"/>
  <c r="F4093" i="1"/>
  <c r="F4092" i="1"/>
  <c r="F4091" i="1"/>
  <c r="F4090" i="1"/>
  <c r="F4089" i="1"/>
  <c r="F4088" i="1"/>
  <c r="F4087" i="1"/>
  <c r="F4086" i="1"/>
  <c r="F4085" i="1"/>
  <c r="F4084" i="1"/>
  <c r="F4083" i="1"/>
  <c r="F4082" i="1"/>
  <c r="F4081" i="1"/>
  <c r="F4080" i="1"/>
  <c r="F4079" i="1"/>
  <c r="F4078" i="1"/>
  <c r="F4077" i="1"/>
  <c r="F4076" i="1"/>
  <c r="F4075" i="1"/>
  <c r="F4074" i="1"/>
  <c r="F4073" i="1"/>
  <c r="F4072" i="1"/>
  <c r="F4071" i="1"/>
  <c r="F4070" i="1"/>
  <c r="F4069" i="1"/>
  <c r="F4068" i="1"/>
  <c r="F4067" i="1"/>
  <c r="F4066" i="1"/>
  <c r="F4065" i="1"/>
  <c r="F4064" i="1"/>
  <c r="F4063" i="1"/>
  <c r="F4062" i="1"/>
  <c r="F4061" i="1"/>
  <c r="F4060" i="1"/>
  <c r="F4059" i="1"/>
  <c r="F4058" i="1"/>
  <c r="F4057" i="1"/>
  <c r="F4056" i="1"/>
  <c r="F4055" i="1"/>
  <c r="F4054" i="1"/>
  <c r="F4053" i="1"/>
  <c r="F4052" i="1"/>
  <c r="F4051" i="1"/>
  <c r="F4050" i="1"/>
  <c r="F4049" i="1"/>
  <c r="F4048" i="1"/>
  <c r="F4047" i="1"/>
  <c r="F4046" i="1"/>
  <c r="F4045" i="1"/>
  <c r="F4044" i="1"/>
  <c r="F4043" i="1"/>
  <c r="F4042" i="1"/>
  <c r="F4041" i="1"/>
  <c r="F4040" i="1"/>
  <c r="F4039" i="1"/>
  <c r="F4038" i="1"/>
  <c r="F4037" i="1"/>
  <c r="F4036" i="1"/>
  <c r="F4035" i="1"/>
  <c r="F4034" i="1"/>
  <c r="F3458" i="1" l="1"/>
  <c r="F3459" i="1"/>
  <c r="F3460" i="1"/>
  <c r="F3461" i="1"/>
  <c r="F3462" i="1"/>
  <c r="F3463" i="1"/>
  <c r="F3464" i="1"/>
  <c r="F3465" i="1"/>
  <c r="F3466" i="1"/>
  <c r="F3467" i="1"/>
  <c r="F3468" i="1"/>
  <c r="F3469" i="1"/>
  <c r="F3470" i="1"/>
  <c r="F3471" i="1"/>
  <c r="F3472" i="1"/>
  <c r="F3473" i="1"/>
  <c r="F3474" i="1"/>
  <c r="F3475" i="1"/>
  <c r="F3476" i="1"/>
  <c r="F3477" i="1"/>
  <c r="F3478" i="1"/>
  <c r="F3479" i="1"/>
  <c r="F3480" i="1"/>
  <c r="F3481" i="1"/>
  <c r="F3482" i="1"/>
  <c r="F3483" i="1"/>
  <c r="F3484" i="1"/>
  <c r="F3485" i="1"/>
  <c r="F3486" i="1"/>
  <c r="F3487" i="1"/>
  <c r="F3488" i="1"/>
  <c r="F3489" i="1"/>
  <c r="F3490" i="1"/>
  <c r="F3491" i="1"/>
  <c r="F3492" i="1"/>
  <c r="F3493" i="1"/>
  <c r="F3494" i="1"/>
  <c r="F3495" i="1"/>
  <c r="F3496" i="1"/>
  <c r="F3497" i="1"/>
  <c r="F3498" i="1"/>
  <c r="F3499" i="1"/>
  <c r="F3500" i="1"/>
  <c r="F3501" i="1"/>
  <c r="F3502" i="1"/>
  <c r="F3503" i="1"/>
  <c r="F3504" i="1"/>
  <c r="F3505" i="1"/>
  <c r="F3506" i="1"/>
  <c r="F3507" i="1"/>
  <c r="F3508" i="1"/>
  <c r="F3509" i="1"/>
  <c r="F3510" i="1"/>
  <c r="F3511" i="1"/>
  <c r="F3512" i="1"/>
  <c r="F3513" i="1"/>
  <c r="F3514" i="1"/>
  <c r="F3515" i="1"/>
  <c r="F3516" i="1"/>
  <c r="F3517" i="1"/>
  <c r="F3518" i="1"/>
  <c r="F3519" i="1"/>
  <c r="F3520" i="1"/>
  <c r="F3521" i="1"/>
  <c r="F3522" i="1"/>
  <c r="F3523" i="1"/>
  <c r="F3524" i="1"/>
  <c r="F3525" i="1"/>
  <c r="F3526" i="1"/>
  <c r="F3527" i="1"/>
  <c r="F3528" i="1"/>
  <c r="F3529" i="1"/>
  <c r="F3530" i="1"/>
  <c r="F3531" i="1"/>
  <c r="F3532" i="1"/>
  <c r="F3533" i="1"/>
  <c r="F3534" i="1"/>
  <c r="F3535" i="1"/>
  <c r="F3536" i="1"/>
  <c r="F3537" i="1"/>
  <c r="F3538" i="1"/>
  <c r="F3539" i="1"/>
  <c r="F3540" i="1"/>
  <c r="F3541" i="1"/>
  <c r="F3542" i="1"/>
  <c r="F3543" i="1"/>
  <c r="F3544" i="1"/>
  <c r="F3545" i="1"/>
  <c r="F3546" i="1"/>
  <c r="F3547" i="1"/>
  <c r="F3548" i="1"/>
  <c r="F3549" i="1"/>
  <c r="F3550" i="1"/>
  <c r="F3551" i="1"/>
  <c r="F3552" i="1"/>
  <c r="F3553" i="1"/>
  <c r="F3554" i="1"/>
  <c r="F3555" i="1"/>
  <c r="F3556" i="1"/>
  <c r="F3557" i="1"/>
  <c r="F3558" i="1"/>
  <c r="F3559" i="1"/>
  <c r="F3560" i="1"/>
  <c r="F3561" i="1"/>
  <c r="F3562" i="1"/>
  <c r="F3563" i="1"/>
  <c r="F3564" i="1"/>
  <c r="F3565" i="1"/>
  <c r="F3566" i="1"/>
  <c r="F3567" i="1"/>
  <c r="F3568" i="1"/>
  <c r="F3569" i="1"/>
  <c r="F3570" i="1"/>
  <c r="F3571" i="1"/>
  <c r="F3572" i="1"/>
  <c r="F3573" i="1"/>
  <c r="F3574" i="1"/>
  <c r="F3575" i="1"/>
  <c r="F3576" i="1"/>
  <c r="F3577" i="1"/>
  <c r="F3578" i="1"/>
  <c r="F3579" i="1"/>
  <c r="F3580" i="1"/>
  <c r="F3581" i="1"/>
  <c r="F3582" i="1"/>
  <c r="F3583" i="1"/>
  <c r="F3584" i="1"/>
  <c r="F3585" i="1"/>
  <c r="F3586" i="1"/>
  <c r="F3587" i="1"/>
  <c r="F3588" i="1"/>
  <c r="F3589" i="1"/>
  <c r="F3590" i="1"/>
  <c r="F3591" i="1"/>
  <c r="F3592" i="1"/>
  <c r="F3593" i="1"/>
  <c r="F3594" i="1"/>
  <c r="F3595" i="1"/>
  <c r="F3596" i="1"/>
  <c r="F3597" i="1"/>
  <c r="F3598" i="1"/>
  <c r="F3599" i="1"/>
  <c r="F3600" i="1"/>
  <c r="F3601" i="1"/>
  <c r="F3602" i="1"/>
  <c r="F3603" i="1"/>
  <c r="F3604" i="1"/>
  <c r="F3605" i="1"/>
  <c r="F3606" i="1"/>
  <c r="F3607" i="1"/>
  <c r="F3608" i="1"/>
  <c r="F3609" i="1"/>
  <c r="F3610" i="1"/>
  <c r="F3611" i="1"/>
  <c r="F3612" i="1"/>
  <c r="F3613" i="1"/>
  <c r="F3614" i="1"/>
  <c r="F3615" i="1"/>
  <c r="F3616" i="1"/>
  <c r="F3617" i="1"/>
  <c r="F3618" i="1"/>
  <c r="F3619" i="1"/>
  <c r="F3620" i="1"/>
  <c r="F3621" i="1"/>
  <c r="F3622" i="1"/>
  <c r="F3623" i="1"/>
  <c r="F3624" i="1"/>
  <c r="F3625" i="1"/>
  <c r="F3626" i="1"/>
  <c r="F3627" i="1"/>
  <c r="F3628" i="1"/>
  <c r="F3629" i="1"/>
  <c r="F3630" i="1"/>
  <c r="F3631" i="1"/>
  <c r="F3632" i="1"/>
  <c r="F3633" i="1"/>
  <c r="F3634" i="1"/>
  <c r="F3635" i="1"/>
  <c r="F3636" i="1"/>
  <c r="F3637" i="1"/>
  <c r="F3638" i="1"/>
  <c r="F3639" i="1"/>
  <c r="F3640" i="1"/>
  <c r="F3641" i="1"/>
  <c r="F3642" i="1"/>
  <c r="F3643" i="1"/>
  <c r="F3644" i="1"/>
  <c r="F3645" i="1"/>
  <c r="F3646" i="1"/>
  <c r="F3647" i="1"/>
  <c r="F3648" i="1"/>
  <c r="F3649" i="1"/>
  <c r="F3650" i="1"/>
  <c r="F3651" i="1"/>
  <c r="F3652" i="1"/>
  <c r="F3653" i="1"/>
  <c r="F3654" i="1"/>
  <c r="F3655" i="1"/>
  <c r="F3656" i="1"/>
  <c r="F3657" i="1"/>
  <c r="F3658" i="1"/>
  <c r="F3659" i="1"/>
  <c r="F3660" i="1"/>
  <c r="F3661" i="1"/>
  <c r="F3662" i="1"/>
  <c r="F3663" i="1"/>
  <c r="F3664" i="1"/>
  <c r="F3665" i="1"/>
  <c r="F3666" i="1"/>
  <c r="F3667" i="1"/>
  <c r="F3668" i="1"/>
  <c r="F3669" i="1"/>
  <c r="F3670" i="1"/>
  <c r="F3671" i="1"/>
  <c r="F3672" i="1"/>
  <c r="F3673" i="1"/>
  <c r="F3674" i="1"/>
  <c r="F3675" i="1"/>
  <c r="F3676" i="1"/>
  <c r="F3677" i="1"/>
  <c r="F3678" i="1"/>
  <c r="F3679" i="1"/>
  <c r="F3680" i="1"/>
  <c r="F3681" i="1"/>
  <c r="F3682" i="1"/>
  <c r="F3683" i="1"/>
  <c r="F3684" i="1"/>
  <c r="F3685" i="1"/>
  <c r="F3686" i="1"/>
  <c r="F3687" i="1"/>
  <c r="F3688" i="1"/>
  <c r="F3689" i="1"/>
  <c r="F3690" i="1"/>
  <c r="F3691" i="1"/>
  <c r="F3692" i="1"/>
  <c r="F3693" i="1"/>
  <c r="F3694" i="1"/>
  <c r="F3695" i="1"/>
  <c r="F3696" i="1"/>
  <c r="F3697" i="1"/>
  <c r="F3698" i="1"/>
  <c r="F3699" i="1"/>
  <c r="F3700" i="1"/>
  <c r="F3701" i="1"/>
  <c r="F3702" i="1"/>
  <c r="F3703" i="1"/>
  <c r="F3704" i="1"/>
  <c r="F3705" i="1"/>
  <c r="F3706" i="1"/>
  <c r="F3707" i="1"/>
  <c r="F3708" i="1"/>
  <c r="F3709" i="1"/>
  <c r="F3710" i="1"/>
  <c r="F3711" i="1"/>
  <c r="F3712" i="1"/>
  <c r="F3713" i="1"/>
  <c r="F3714" i="1"/>
  <c r="F3715" i="1"/>
  <c r="F3716" i="1"/>
  <c r="F3717" i="1"/>
  <c r="F3718" i="1"/>
  <c r="F3719" i="1"/>
  <c r="F3720" i="1"/>
  <c r="F3721" i="1"/>
  <c r="F3722" i="1"/>
  <c r="F3723" i="1"/>
  <c r="F3724" i="1"/>
  <c r="F3725" i="1"/>
  <c r="F3726" i="1"/>
  <c r="F3727" i="1"/>
  <c r="F3728" i="1"/>
  <c r="F3729" i="1"/>
  <c r="F3730" i="1"/>
  <c r="F3731" i="1"/>
  <c r="F3732" i="1"/>
  <c r="F3733" i="1"/>
  <c r="F3734" i="1"/>
  <c r="F3735" i="1"/>
  <c r="F3736" i="1"/>
  <c r="F3737" i="1"/>
  <c r="F3738" i="1"/>
  <c r="F3739" i="1"/>
  <c r="F3740" i="1"/>
  <c r="F3741" i="1"/>
  <c r="F3742" i="1"/>
  <c r="F3743" i="1"/>
  <c r="F3744" i="1"/>
  <c r="F3745" i="1"/>
  <c r="F3746" i="1"/>
  <c r="F3747" i="1"/>
  <c r="F3748" i="1"/>
  <c r="F3749" i="1"/>
  <c r="F3750" i="1"/>
  <c r="F3751" i="1"/>
  <c r="F3752" i="1"/>
  <c r="F3753" i="1"/>
  <c r="F3754" i="1"/>
  <c r="F3755" i="1"/>
  <c r="F3756" i="1"/>
  <c r="F3757" i="1"/>
  <c r="F3758" i="1"/>
  <c r="F3759" i="1"/>
  <c r="F3760" i="1"/>
  <c r="F3761" i="1"/>
  <c r="F3762" i="1"/>
  <c r="F3763" i="1"/>
  <c r="F3764" i="1"/>
  <c r="F3765" i="1"/>
  <c r="F3766" i="1"/>
  <c r="F3767" i="1"/>
  <c r="F3768" i="1"/>
  <c r="F3769" i="1"/>
  <c r="F3770" i="1"/>
  <c r="F3771" i="1"/>
  <c r="F3772" i="1"/>
  <c r="F3773" i="1"/>
  <c r="F3774" i="1"/>
  <c r="F3775" i="1"/>
  <c r="F3776" i="1"/>
  <c r="F3777" i="1"/>
  <c r="F3778" i="1"/>
  <c r="F3779" i="1"/>
  <c r="F3780" i="1"/>
  <c r="F3781" i="1"/>
  <c r="F3782" i="1"/>
  <c r="F3783" i="1"/>
  <c r="F3784" i="1"/>
  <c r="F3785" i="1"/>
  <c r="F3786" i="1"/>
  <c r="F3787" i="1"/>
  <c r="F3788" i="1"/>
  <c r="F3789" i="1"/>
  <c r="F3790" i="1"/>
  <c r="F3791" i="1"/>
  <c r="F3792" i="1"/>
  <c r="F3793" i="1"/>
  <c r="F3794" i="1"/>
  <c r="F3795" i="1"/>
  <c r="F3796" i="1"/>
  <c r="F3797" i="1"/>
  <c r="F3798" i="1"/>
  <c r="F3799" i="1"/>
  <c r="F3800" i="1"/>
  <c r="F3801" i="1"/>
  <c r="F3802" i="1"/>
  <c r="F3803" i="1"/>
  <c r="F3804" i="1"/>
  <c r="F3805" i="1"/>
  <c r="F3806" i="1"/>
  <c r="F3807" i="1"/>
  <c r="F3808" i="1"/>
  <c r="F3809" i="1"/>
  <c r="F3810" i="1"/>
  <c r="F3811" i="1"/>
  <c r="F3812" i="1"/>
  <c r="F3813" i="1"/>
  <c r="F3814" i="1"/>
  <c r="F3815" i="1"/>
  <c r="F3816" i="1"/>
  <c r="F3817" i="1"/>
  <c r="F3818" i="1"/>
  <c r="F3819" i="1"/>
  <c r="F3820" i="1"/>
  <c r="F3821" i="1"/>
  <c r="F3822" i="1"/>
  <c r="F3823" i="1"/>
  <c r="F3824" i="1"/>
  <c r="F3825" i="1"/>
  <c r="F3826" i="1"/>
  <c r="F3827" i="1"/>
  <c r="F3828" i="1"/>
  <c r="F3829" i="1"/>
  <c r="F3830" i="1"/>
  <c r="F3831" i="1"/>
  <c r="F3832" i="1"/>
  <c r="F3833" i="1"/>
  <c r="F3834" i="1"/>
  <c r="F3835" i="1"/>
  <c r="F3836" i="1"/>
  <c r="F3837" i="1"/>
  <c r="F3838" i="1"/>
  <c r="F3839" i="1"/>
  <c r="F3840" i="1"/>
  <c r="F3841" i="1"/>
  <c r="F3842" i="1"/>
  <c r="F3843" i="1"/>
  <c r="F3844" i="1"/>
  <c r="F3845" i="1"/>
  <c r="F3846" i="1"/>
  <c r="F3847" i="1"/>
  <c r="F3848" i="1"/>
  <c r="F3849" i="1"/>
  <c r="F3850" i="1"/>
  <c r="F3851" i="1"/>
  <c r="F3852" i="1"/>
  <c r="F3853" i="1"/>
  <c r="F3854" i="1"/>
  <c r="F3855" i="1"/>
  <c r="F3856" i="1"/>
  <c r="F3857" i="1"/>
  <c r="F3858" i="1"/>
  <c r="F3859" i="1"/>
  <c r="F3860" i="1"/>
  <c r="F3861" i="1"/>
  <c r="F3862" i="1"/>
  <c r="F3863" i="1"/>
  <c r="F3864" i="1"/>
  <c r="F3865" i="1"/>
  <c r="F3866" i="1"/>
  <c r="F3867" i="1"/>
  <c r="F3868" i="1"/>
  <c r="F3869" i="1"/>
  <c r="F3870" i="1"/>
  <c r="F3871" i="1"/>
  <c r="F3872" i="1"/>
  <c r="F3873" i="1"/>
  <c r="F3874" i="1"/>
  <c r="F3875" i="1"/>
  <c r="F3876" i="1"/>
  <c r="F3877" i="1"/>
  <c r="F3878" i="1"/>
  <c r="F3879" i="1"/>
  <c r="F3880" i="1"/>
  <c r="F3881" i="1"/>
  <c r="F3882" i="1"/>
  <c r="F3883" i="1"/>
  <c r="F3884" i="1"/>
  <c r="F3885" i="1"/>
  <c r="F3886" i="1"/>
  <c r="F3887" i="1"/>
  <c r="F3888" i="1"/>
  <c r="F3889" i="1"/>
  <c r="F3890" i="1"/>
  <c r="F3891" i="1"/>
  <c r="F3892" i="1"/>
  <c r="F3893" i="1"/>
  <c r="F3894" i="1"/>
  <c r="F3895" i="1"/>
  <c r="F3896" i="1"/>
  <c r="F3897" i="1"/>
  <c r="F3898" i="1"/>
  <c r="F3899" i="1"/>
  <c r="F3900" i="1"/>
  <c r="F3901" i="1"/>
  <c r="F3902" i="1"/>
  <c r="F3903" i="1"/>
  <c r="F3904" i="1"/>
  <c r="F3905" i="1"/>
  <c r="F3906" i="1"/>
  <c r="F3907" i="1"/>
  <c r="F3908" i="1"/>
  <c r="F3909" i="1"/>
  <c r="F3910" i="1"/>
  <c r="F3911" i="1"/>
  <c r="F3912" i="1"/>
  <c r="F3913" i="1"/>
  <c r="F3914" i="1"/>
  <c r="F3915" i="1"/>
  <c r="F3916" i="1"/>
  <c r="F3917" i="1"/>
  <c r="F3918" i="1"/>
  <c r="F3919" i="1"/>
  <c r="F3920" i="1"/>
  <c r="F3921" i="1"/>
  <c r="F3922" i="1"/>
  <c r="F3923" i="1"/>
  <c r="F3924" i="1"/>
  <c r="F3925" i="1"/>
  <c r="F3926" i="1"/>
  <c r="F3927" i="1"/>
  <c r="F3928" i="1"/>
  <c r="F3929" i="1"/>
  <c r="F3930" i="1"/>
  <c r="F3931" i="1"/>
  <c r="F3932" i="1"/>
  <c r="F3933" i="1"/>
  <c r="F3934" i="1"/>
  <c r="F3935" i="1"/>
  <c r="F3936" i="1"/>
  <c r="F3937" i="1"/>
  <c r="F3938" i="1"/>
  <c r="F3939" i="1"/>
  <c r="F3940" i="1"/>
  <c r="F3941" i="1"/>
  <c r="F3942" i="1"/>
  <c r="F3943" i="1"/>
  <c r="F3944" i="1"/>
  <c r="F3945" i="1"/>
  <c r="F3946" i="1"/>
  <c r="F3947" i="1"/>
  <c r="F3948" i="1"/>
  <c r="F3949" i="1"/>
  <c r="F3950" i="1"/>
  <c r="F3951" i="1"/>
  <c r="F3952" i="1"/>
  <c r="F3953" i="1"/>
  <c r="F3954" i="1"/>
  <c r="F3955" i="1"/>
  <c r="F3956" i="1"/>
  <c r="F3957" i="1"/>
  <c r="F3958" i="1"/>
  <c r="F3959" i="1"/>
  <c r="F3960" i="1"/>
  <c r="F3961" i="1"/>
  <c r="F3962" i="1"/>
  <c r="F3963" i="1"/>
  <c r="F3964" i="1"/>
  <c r="F3965" i="1"/>
  <c r="F3966" i="1"/>
  <c r="F3967" i="1"/>
  <c r="F3968" i="1"/>
  <c r="F3969" i="1"/>
  <c r="F3970" i="1"/>
  <c r="F3971" i="1"/>
  <c r="F3972" i="1"/>
  <c r="F3973" i="1"/>
  <c r="F3974" i="1"/>
  <c r="F3975" i="1"/>
  <c r="F3976" i="1"/>
  <c r="F3977" i="1"/>
  <c r="F3978" i="1"/>
  <c r="F3979" i="1"/>
  <c r="F3980" i="1"/>
  <c r="F3981" i="1"/>
  <c r="F3982" i="1"/>
  <c r="F3983" i="1"/>
  <c r="F3984" i="1"/>
  <c r="F3985" i="1"/>
  <c r="F3986" i="1"/>
  <c r="F3987" i="1"/>
  <c r="F3988" i="1"/>
  <c r="F3989" i="1"/>
  <c r="F3990" i="1"/>
  <c r="F3991" i="1"/>
  <c r="F3992" i="1"/>
  <c r="F3993" i="1"/>
  <c r="F3994" i="1"/>
  <c r="F3995" i="1"/>
  <c r="F3996" i="1"/>
  <c r="F3997" i="1"/>
  <c r="F3998" i="1"/>
  <c r="F3999" i="1"/>
  <c r="F4000" i="1"/>
  <c r="F4001" i="1"/>
  <c r="F4002" i="1"/>
  <c r="F4003" i="1"/>
  <c r="F4004" i="1"/>
  <c r="F4005" i="1"/>
  <c r="F4006" i="1"/>
  <c r="F4007" i="1"/>
  <c r="F4008" i="1"/>
  <c r="F4009" i="1"/>
  <c r="F4010" i="1"/>
  <c r="F4011" i="1"/>
  <c r="F4012" i="1"/>
  <c r="F4013" i="1"/>
  <c r="F4014" i="1"/>
  <c r="F4015" i="1"/>
  <c r="F4016" i="1"/>
  <c r="F4017" i="1"/>
  <c r="F4018" i="1"/>
  <c r="F4019" i="1"/>
  <c r="F4020" i="1"/>
  <c r="F4021" i="1"/>
  <c r="F4022" i="1"/>
  <c r="F4023" i="1"/>
  <c r="F4024" i="1"/>
  <c r="F4025" i="1"/>
  <c r="F4026" i="1"/>
  <c r="F4027" i="1"/>
  <c r="F4028" i="1"/>
  <c r="F4029" i="1"/>
  <c r="F4030" i="1"/>
  <c r="F4031" i="1"/>
  <c r="F4032" i="1"/>
  <c r="F4033" i="1"/>
  <c r="L9" i="2"/>
  <c r="M9" i="2"/>
  <c r="K9" i="2"/>
  <c r="F866" i="1"/>
  <c r="F867" i="1"/>
  <c r="F868" i="1"/>
  <c r="F869" i="1"/>
  <c r="F870" i="1"/>
  <c r="F871" i="1"/>
  <c r="F872" i="1"/>
  <c r="F873" i="1"/>
  <c r="F874" i="1"/>
  <c r="F875" i="1"/>
  <c r="F876" i="1"/>
  <c r="F877" i="1"/>
  <c r="F878" i="1"/>
  <c r="F879" i="1"/>
  <c r="F880" i="1"/>
  <c r="F881" i="1"/>
  <c r="F882" i="1"/>
  <c r="F883" i="1"/>
  <c r="F884" i="1"/>
  <c r="F885" i="1"/>
  <c r="F886" i="1"/>
  <c r="F887" i="1"/>
  <c r="F888" i="1"/>
  <c r="F889" i="1"/>
  <c r="F890" i="1"/>
  <c r="F891" i="1"/>
  <c r="F892" i="1"/>
  <c r="F893" i="1"/>
  <c r="F894" i="1"/>
  <c r="F895" i="1"/>
  <c r="F896" i="1"/>
  <c r="F897" i="1"/>
  <c r="F898" i="1"/>
  <c r="F899" i="1"/>
  <c r="F900" i="1"/>
  <c r="F901" i="1"/>
  <c r="F902" i="1"/>
  <c r="F903" i="1"/>
  <c r="F904" i="1"/>
  <c r="F905" i="1"/>
  <c r="F906" i="1"/>
  <c r="F907" i="1"/>
  <c r="F908" i="1"/>
  <c r="F909" i="1"/>
  <c r="F910" i="1"/>
  <c r="F911" i="1"/>
  <c r="F912" i="1"/>
  <c r="F913" i="1"/>
  <c r="F914" i="1"/>
  <c r="F915" i="1"/>
  <c r="F916" i="1"/>
  <c r="F917" i="1"/>
  <c r="F918" i="1"/>
  <c r="F919" i="1"/>
  <c r="F920" i="1"/>
  <c r="F921" i="1"/>
  <c r="F922" i="1"/>
  <c r="F923" i="1"/>
  <c r="F924" i="1"/>
  <c r="F925" i="1"/>
  <c r="F926" i="1"/>
  <c r="F927" i="1"/>
  <c r="F928" i="1"/>
  <c r="F929" i="1"/>
  <c r="F930" i="1"/>
  <c r="F931" i="1"/>
  <c r="F932" i="1"/>
  <c r="F933" i="1"/>
  <c r="F934" i="1"/>
  <c r="F935" i="1"/>
  <c r="F936" i="1"/>
  <c r="F937" i="1"/>
  <c r="F938" i="1"/>
  <c r="F939" i="1"/>
  <c r="F940" i="1"/>
  <c r="F941" i="1"/>
  <c r="F942" i="1"/>
  <c r="F943" i="1"/>
  <c r="F944" i="1"/>
  <c r="F945" i="1"/>
  <c r="F946" i="1"/>
  <c r="F947" i="1"/>
  <c r="F948" i="1"/>
  <c r="F949" i="1"/>
  <c r="F950" i="1"/>
  <c r="F951" i="1"/>
  <c r="F952" i="1"/>
  <c r="F953" i="1"/>
  <c r="F954" i="1"/>
  <c r="F955" i="1"/>
  <c r="F956" i="1"/>
  <c r="F957" i="1"/>
  <c r="F958" i="1"/>
  <c r="F959" i="1"/>
  <c r="F960" i="1"/>
  <c r="F961" i="1"/>
  <c r="F962" i="1"/>
  <c r="F963" i="1"/>
  <c r="F964" i="1"/>
  <c r="F965" i="1"/>
  <c r="F966" i="1"/>
  <c r="F967" i="1"/>
  <c r="F968" i="1"/>
  <c r="F969" i="1"/>
  <c r="F970" i="1"/>
  <c r="F971" i="1"/>
  <c r="F972" i="1"/>
  <c r="F973" i="1"/>
  <c r="F974" i="1"/>
  <c r="F975" i="1"/>
  <c r="F976" i="1"/>
  <c r="F977" i="1"/>
  <c r="F978" i="1"/>
  <c r="F979" i="1"/>
  <c r="F980" i="1"/>
  <c r="F981" i="1"/>
  <c r="F982" i="1"/>
  <c r="F983" i="1"/>
  <c r="F984" i="1"/>
  <c r="F985" i="1"/>
  <c r="F986" i="1"/>
  <c r="F987" i="1"/>
  <c r="F988" i="1"/>
  <c r="F989" i="1"/>
  <c r="F990" i="1"/>
  <c r="F991" i="1"/>
  <c r="F992" i="1"/>
  <c r="F993" i="1"/>
  <c r="F994" i="1"/>
  <c r="F995" i="1"/>
  <c r="F996" i="1"/>
  <c r="F997" i="1"/>
  <c r="F998" i="1"/>
  <c r="F999" i="1"/>
  <c r="F1000" i="1"/>
  <c r="F1001" i="1"/>
  <c r="F1002" i="1"/>
  <c r="F1003" i="1"/>
  <c r="F1004" i="1"/>
  <c r="F1005" i="1"/>
  <c r="F1006" i="1"/>
  <c r="F1007" i="1"/>
  <c r="F1008" i="1"/>
  <c r="F1009" i="1"/>
  <c r="F1010" i="1"/>
  <c r="F1011" i="1"/>
  <c r="F1012" i="1"/>
  <c r="F1013" i="1"/>
  <c r="F1014" i="1"/>
  <c r="F1015" i="1"/>
  <c r="F1016" i="1"/>
  <c r="F1017" i="1"/>
  <c r="F1018" i="1"/>
  <c r="F1019" i="1"/>
  <c r="F1020" i="1"/>
  <c r="F1021" i="1"/>
  <c r="F1022" i="1"/>
  <c r="F1023" i="1"/>
  <c r="F1024" i="1"/>
  <c r="F1025" i="1"/>
  <c r="F1026" i="1"/>
  <c r="F1027" i="1"/>
  <c r="F1028" i="1"/>
  <c r="F1029" i="1"/>
  <c r="F1030" i="1"/>
  <c r="F1031" i="1"/>
  <c r="F1032" i="1"/>
  <c r="F1033" i="1"/>
  <c r="F1034" i="1"/>
  <c r="F1035" i="1"/>
  <c r="F1036" i="1"/>
  <c r="F1037" i="1"/>
  <c r="F1038" i="1"/>
  <c r="F1039" i="1"/>
  <c r="F1040" i="1"/>
  <c r="F1041" i="1"/>
  <c r="F1042" i="1"/>
  <c r="F1043" i="1"/>
  <c r="F1044" i="1"/>
  <c r="F1045" i="1"/>
  <c r="F1046" i="1"/>
  <c r="F1047" i="1"/>
  <c r="F1048" i="1"/>
  <c r="F1049" i="1"/>
  <c r="F1050" i="1"/>
  <c r="F1051" i="1"/>
  <c r="F1052" i="1"/>
  <c r="F1053" i="1"/>
  <c r="F1054" i="1"/>
  <c r="F1055" i="1"/>
  <c r="F1056" i="1"/>
  <c r="F1057" i="1"/>
  <c r="F1058" i="1"/>
  <c r="F1059" i="1"/>
  <c r="F1060" i="1"/>
  <c r="F1061" i="1"/>
  <c r="F1062" i="1"/>
  <c r="F1063" i="1"/>
  <c r="F1064" i="1"/>
  <c r="F1065" i="1"/>
  <c r="F1066" i="1"/>
  <c r="F1067" i="1"/>
  <c r="F1068" i="1"/>
  <c r="F1069" i="1"/>
  <c r="F1070" i="1"/>
  <c r="F1071" i="1"/>
  <c r="F1072" i="1"/>
  <c r="F1073" i="1"/>
  <c r="F1074" i="1"/>
  <c r="F1075" i="1"/>
  <c r="F1076" i="1"/>
  <c r="F1077" i="1"/>
  <c r="F1078" i="1"/>
  <c r="F1079" i="1"/>
  <c r="F1080" i="1"/>
  <c r="F1081" i="1"/>
  <c r="F1082" i="1"/>
  <c r="F1083" i="1"/>
  <c r="F1084" i="1"/>
  <c r="F1085" i="1"/>
  <c r="F1086" i="1"/>
  <c r="F1087" i="1"/>
  <c r="F1088" i="1"/>
  <c r="F1089" i="1"/>
  <c r="F1090" i="1"/>
  <c r="F1091" i="1"/>
  <c r="F1092" i="1"/>
  <c r="F1093" i="1"/>
  <c r="F1094" i="1"/>
  <c r="F1095" i="1"/>
  <c r="F1096" i="1"/>
  <c r="F1097" i="1"/>
  <c r="F1098" i="1"/>
  <c r="F1099" i="1"/>
  <c r="F1100" i="1"/>
  <c r="F1101" i="1"/>
  <c r="F1102" i="1"/>
  <c r="F1103" i="1"/>
  <c r="F1104" i="1"/>
  <c r="F1105" i="1"/>
  <c r="F1106" i="1"/>
  <c r="F1107" i="1"/>
  <c r="F1108" i="1"/>
  <c r="F1109" i="1"/>
  <c r="F1110" i="1"/>
  <c r="F1111" i="1"/>
  <c r="F1112" i="1"/>
  <c r="F1113" i="1"/>
  <c r="F1114" i="1"/>
  <c r="F1115" i="1"/>
  <c r="F1116" i="1"/>
  <c r="F1117" i="1"/>
  <c r="F1118" i="1"/>
  <c r="F1119" i="1"/>
  <c r="F1120" i="1"/>
  <c r="F1121" i="1"/>
  <c r="F1122" i="1"/>
  <c r="F1123" i="1"/>
  <c r="F1124" i="1"/>
  <c r="F1125" i="1"/>
  <c r="F1126" i="1"/>
  <c r="F1127" i="1"/>
  <c r="F1128" i="1"/>
  <c r="F1129" i="1"/>
  <c r="F1130" i="1"/>
  <c r="F1131" i="1"/>
  <c r="F1132" i="1"/>
  <c r="F1133" i="1"/>
  <c r="F1134" i="1"/>
  <c r="F1135" i="1"/>
  <c r="F1136" i="1"/>
  <c r="F1137" i="1"/>
  <c r="F1138" i="1"/>
  <c r="F1139" i="1"/>
  <c r="F1140" i="1"/>
  <c r="F1141" i="1"/>
  <c r="F1142" i="1"/>
  <c r="F1143" i="1"/>
  <c r="F1144" i="1"/>
  <c r="F1145" i="1"/>
  <c r="F1146" i="1"/>
  <c r="F1147" i="1"/>
  <c r="F1148" i="1"/>
  <c r="F1149" i="1"/>
  <c r="F1150" i="1"/>
  <c r="F1151" i="1"/>
  <c r="F1152" i="1"/>
  <c r="F1153" i="1"/>
  <c r="F1154" i="1"/>
  <c r="F1155" i="1"/>
  <c r="F1156" i="1"/>
  <c r="F1157" i="1"/>
  <c r="F1158" i="1"/>
  <c r="F1159" i="1"/>
  <c r="F1160" i="1"/>
  <c r="F1161" i="1"/>
  <c r="F1162" i="1"/>
  <c r="F1163" i="1"/>
  <c r="F1164" i="1"/>
  <c r="F1165" i="1"/>
  <c r="F1166" i="1"/>
  <c r="F1167" i="1"/>
  <c r="F1168" i="1"/>
  <c r="F1169" i="1"/>
  <c r="F1170" i="1"/>
  <c r="F1171" i="1"/>
  <c r="F1172" i="1"/>
  <c r="F1173" i="1"/>
  <c r="F1174" i="1"/>
  <c r="F1175" i="1"/>
  <c r="F1176" i="1"/>
  <c r="F1177" i="1"/>
  <c r="F1178" i="1"/>
  <c r="F1179" i="1"/>
  <c r="F1180" i="1"/>
  <c r="F1181" i="1"/>
  <c r="F1182" i="1"/>
  <c r="F1183" i="1"/>
  <c r="F1184" i="1"/>
  <c r="F1185" i="1"/>
  <c r="F1186" i="1"/>
  <c r="F1187" i="1"/>
  <c r="F1188" i="1"/>
  <c r="F1189" i="1"/>
  <c r="F1190" i="1"/>
  <c r="F1191" i="1"/>
  <c r="F1192" i="1"/>
  <c r="F1193" i="1"/>
  <c r="F1194" i="1"/>
  <c r="F1195" i="1"/>
  <c r="F1196" i="1"/>
  <c r="F1197" i="1"/>
  <c r="F1198" i="1"/>
  <c r="F1199" i="1"/>
  <c r="F1200" i="1"/>
  <c r="F1201" i="1"/>
  <c r="F1202" i="1"/>
  <c r="F1203" i="1"/>
  <c r="F1204" i="1"/>
  <c r="F1205" i="1"/>
  <c r="F1206" i="1"/>
  <c r="F1207" i="1"/>
  <c r="F1208" i="1"/>
  <c r="F1209" i="1"/>
  <c r="F1210" i="1"/>
  <c r="F1211" i="1"/>
  <c r="F1212" i="1"/>
  <c r="F1213" i="1"/>
  <c r="F1214" i="1"/>
  <c r="F1215" i="1"/>
  <c r="F1216" i="1"/>
  <c r="F1217" i="1"/>
  <c r="F1218" i="1"/>
  <c r="F1219" i="1"/>
  <c r="F1220" i="1"/>
  <c r="F1221" i="1"/>
  <c r="F1222" i="1"/>
  <c r="F1223" i="1"/>
  <c r="F1224" i="1"/>
  <c r="F1225" i="1"/>
  <c r="F1226" i="1"/>
  <c r="F1227" i="1"/>
  <c r="F1228" i="1"/>
  <c r="F1229" i="1"/>
  <c r="F1230" i="1"/>
  <c r="F1231" i="1"/>
  <c r="F1232" i="1"/>
  <c r="F1233" i="1"/>
  <c r="F1234" i="1"/>
  <c r="F1235" i="1"/>
  <c r="F1236" i="1"/>
  <c r="F1237" i="1"/>
  <c r="F1238" i="1"/>
  <c r="F1239" i="1"/>
  <c r="F1240" i="1"/>
  <c r="F1241" i="1"/>
  <c r="F1242" i="1"/>
  <c r="F1243" i="1"/>
  <c r="F1244" i="1"/>
  <c r="F1245" i="1"/>
  <c r="F1246" i="1"/>
  <c r="F1247" i="1"/>
  <c r="F1248" i="1"/>
  <c r="F1249" i="1"/>
  <c r="F1250" i="1"/>
  <c r="F1251" i="1"/>
  <c r="F1252" i="1"/>
  <c r="F1253" i="1"/>
  <c r="F1254" i="1"/>
  <c r="F1255" i="1"/>
  <c r="F1256" i="1"/>
  <c r="F1257" i="1"/>
  <c r="F1258" i="1"/>
  <c r="F1259" i="1"/>
  <c r="F1260" i="1"/>
  <c r="F1261" i="1"/>
  <c r="F1262" i="1"/>
  <c r="F1263" i="1"/>
  <c r="F1264" i="1"/>
  <c r="F1265" i="1"/>
  <c r="F1266" i="1"/>
  <c r="F1267" i="1"/>
  <c r="F1268" i="1"/>
  <c r="F1269" i="1"/>
  <c r="F1270" i="1"/>
  <c r="F1271" i="1"/>
  <c r="F1272" i="1"/>
  <c r="F1273" i="1"/>
  <c r="F1274" i="1"/>
  <c r="F1275" i="1"/>
  <c r="F1276" i="1"/>
  <c r="F1277" i="1"/>
  <c r="F1278" i="1"/>
  <c r="F1279" i="1"/>
  <c r="F1280" i="1"/>
  <c r="F1281" i="1"/>
  <c r="F1282" i="1"/>
  <c r="F1283" i="1"/>
  <c r="F1284" i="1"/>
  <c r="F1285" i="1"/>
  <c r="F1286" i="1"/>
  <c r="F1287" i="1"/>
  <c r="F1288" i="1"/>
  <c r="F1289" i="1"/>
  <c r="F1290" i="1"/>
  <c r="F1291" i="1"/>
  <c r="F1292" i="1"/>
  <c r="F1293" i="1"/>
  <c r="F1294" i="1"/>
  <c r="F1295" i="1"/>
  <c r="F1296" i="1"/>
  <c r="F1297" i="1"/>
  <c r="F1298" i="1"/>
  <c r="F1299" i="1"/>
  <c r="F1300" i="1"/>
  <c r="F1301" i="1"/>
  <c r="F1302" i="1"/>
  <c r="F1303" i="1"/>
  <c r="F1304" i="1"/>
  <c r="F1305" i="1"/>
  <c r="F1306" i="1"/>
  <c r="F1307" i="1"/>
  <c r="F1308" i="1"/>
  <c r="F1309" i="1"/>
  <c r="F1310" i="1"/>
  <c r="F1311" i="1"/>
  <c r="F1312" i="1"/>
  <c r="F1313" i="1"/>
  <c r="F1314" i="1"/>
  <c r="F1315" i="1"/>
  <c r="F1316" i="1"/>
  <c r="F1317" i="1"/>
  <c r="F1318" i="1"/>
  <c r="F1319" i="1"/>
  <c r="F1320" i="1"/>
  <c r="F1321" i="1"/>
  <c r="F1322" i="1"/>
  <c r="F1323" i="1"/>
  <c r="F1324" i="1"/>
  <c r="F1325" i="1"/>
  <c r="F1326" i="1"/>
  <c r="F1327" i="1"/>
  <c r="F1328" i="1"/>
  <c r="F1329" i="1"/>
  <c r="F1330" i="1"/>
  <c r="F1331" i="1"/>
  <c r="F1332" i="1"/>
  <c r="F1333" i="1"/>
  <c r="F1334" i="1"/>
  <c r="F1335" i="1"/>
  <c r="F1336" i="1"/>
  <c r="F1337" i="1"/>
  <c r="F1338" i="1"/>
  <c r="F1339" i="1"/>
  <c r="F1340" i="1"/>
  <c r="F1341" i="1"/>
  <c r="F1342" i="1"/>
  <c r="F1343" i="1"/>
  <c r="F1344" i="1"/>
  <c r="F1345" i="1"/>
  <c r="F1346" i="1"/>
  <c r="F1347" i="1"/>
  <c r="F1348" i="1"/>
  <c r="F1349" i="1"/>
  <c r="F1350" i="1"/>
  <c r="F1351" i="1"/>
  <c r="F1352" i="1"/>
  <c r="F1353" i="1"/>
  <c r="F1354" i="1"/>
  <c r="F1355" i="1"/>
  <c r="F1356" i="1"/>
  <c r="F1357" i="1"/>
  <c r="F1358" i="1"/>
  <c r="F1359" i="1"/>
  <c r="F1360" i="1"/>
  <c r="F1361" i="1"/>
  <c r="F1362" i="1"/>
  <c r="F1363" i="1"/>
  <c r="F1364" i="1"/>
  <c r="F1365" i="1"/>
  <c r="F1366" i="1"/>
  <c r="F1367" i="1"/>
  <c r="F1368" i="1"/>
  <c r="F1369" i="1"/>
  <c r="F1370" i="1"/>
  <c r="F1371" i="1"/>
  <c r="F1372" i="1"/>
  <c r="F1373" i="1"/>
  <c r="F1374" i="1"/>
  <c r="F1375" i="1"/>
  <c r="F1376" i="1"/>
  <c r="F1377" i="1"/>
  <c r="F1378" i="1"/>
  <c r="F1379" i="1"/>
  <c r="F1380" i="1"/>
  <c r="F1381" i="1"/>
  <c r="F1382" i="1"/>
  <c r="F1383" i="1"/>
  <c r="F1384" i="1"/>
  <c r="F1385" i="1"/>
  <c r="F1386" i="1"/>
  <c r="F1387" i="1"/>
  <c r="F1388" i="1"/>
  <c r="F1389" i="1"/>
  <c r="F1390" i="1"/>
  <c r="F1391" i="1"/>
  <c r="F1392" i="1"/>
  <c r="F1393" i="1"/>
  <c r="F1394" i="1"/>
  <c r="F1395" i="1"/>
  <c r="F1396" i="1"/>
  <c r="F1397" i="1"/>
  <c r="F1398" i="1"/>
  <c r="F1399" i="1"/>
  <c r="F1400" i="1"/>
  <c r="F1401" i="1"/>
  <c r="F1402" i="1"/>
  <c r="F1403" i="1"/>
  <c r="F1404" i="1"/>
  <c r="F1405" i="1"/>
  <c r="F1406" i="1"/>
  <c r="F1407" i="1"/>
  <c r="F1408" i="1"/>
  <c r="F1409" i="1"/>
  <c r="F1410" i="1"/>
  <c r="F1411" i="1"/>
  <c r="F1412" i="1"/>
  <c r="F1413" i="1"/>
  <c r="F1414" i="1"/>
  <c r="F1415" i="1"/>
  <c r="F1416" i="1"/>
  <c r="F1417" i="1"/>
  <c r="F1418" i="1"/>
  <c r="F1419" i="1"/>
  <c r="F1420" i="1"/>
  <c r="F1421" i="1"/>
  <c r="F1422" i="1"/>
  <c r="F1423" i="1"/>
  <c r="F1424" i="1"/>
  <c r="F1425" i="1"/>
  <c r="F1426" i="1"/>
  <c r="F1427" i="1"/>
  <c r="F1428" i="1"/>
  <c r="F1429" i="1"/>
  <c r="F1430" i="1"/>
  <c r="F1431" i="1"/>
  <c r="F1432" i="1"/>
  <c r="F1433" i="1"/>
  <c r="F1434" i="1"/>
  <c r="F1435" i="1"/>
  <c r="F1436" i="1"/>
  <c r="F1437" i="1"/>
  <c r="F1438" i="1"/>
  <c r="F1439" i="1"/>
  <c r="F1440" i="1"/>
  <c r="F1441" i="1"/>
  <c r="F1442" i="1"/>
  <c r="F1443" i="1"/>
  <c r="F1444" i="1"/>
  <c r="F1445" i="1"/>
  <c r="F1446" i="1"/>
  <c r="F1447" i="1"/>
  <c r="F1448" i="1"/>
  <c r="F1449" i="1"/>
  <c r="F1450" i="1"/>
  <c r="F1451" i="1"/>
  <c r="F1452" i="1"/>
  <c r="F1453" i="1"/>
  <c r="F1454" i="1"/>
  <c r="F1455" i="1"/>
  <c r="F1456" i="1"/>
  <c r="F1457" i="1"/>
  <c r="F1458" i="1"/>
  <c r="F1459" i="1"/>
  <c r="F1460" i="1"/>
  <c r="F1461" i="1"/>
  <c r="F1462" i="1"/>
  <c r="F1463" i="1"/>
  <c r="F1464" i="1"/>
  <c r="F1465" i="1"/>
  <c r="F1466" i="1"/>
  <c r="F1467" i="1"/>
  <c r="F1468" i="1"/>
  <c r="F1469" i="1"/>
  <c r="F1470" i="1"/>
  <c r="F1471" i="1"/>
  <c r="F1472" i="1"/>
  <c r="F1473" i="1"/>
  <c r="F1474" i="1"/>
  <c r="F1475" i="1"/>
  <c r="F1476" i="1"/>
  <c r="F1477" i="1"/>
  <c r="F1478" i="1"/>
  <c r="F1479" i="1"/>
  <c r="F1480" i="1"/>
  <c r="F1481" i="1"/>
  <c r="F1482" i="1"/>
  <c r="F1483" i="1"/>
  <c r="F1484" i="1"/>
  <c r="F1485" i="1"/>
  <c r="F1486" i="1"/>
  <c r="F1487" i="1"/>
  <c r="F1488" i="1"/>
  <c r="F1489" i="1"/>
  <c r="F1490" i="1"/>
  <c r="F1491" i="1"/>
  <c r="F1492" i="1"/>
  <c r="F1493" i="1"/>
  <c r="F1494" i="1"/>
  <c r="F1495" i="1"/>
  <c r="F1496" i="1"/>
  <c r="F1497" i="1"/>
  <c r="F1498" i="1"/>
  <c r="F1499" i="1"/>
  <c r="F1500" i="1"/>
  <c r="F1501" i="1"/>
  <c r="F1502" i="1"/>
  <c r="F1503" i="1"/>
  <c r="F1504" i="1"/>
  <c r="F1505" i="1"/>
  <c r="F1506" i="1"/>
  <c r="F1507" i="1"/>
  <c r="F1508" i="1"/>
  <c r="F1509" i="1"/>
  <c r="F1510" i="1"/>
  <c r="F1511" i="1"/>
  <c r="F1512" i="1"/>
  <c r="F1513" i="1"/>
  <c r="F1514" i="1"/>
  <c r="F1515" i="1"/>
  <c r="F1516" i="1"/>
  <c r="F1517" i="1"/>
  <c r="F1518" i="1"/>
  <c r="F1519" i="1"/>
  <c r="F1520" i="1"/>
  <c r="F1521" i="1"/>
  <c r="F1522" i="1"/>
  <c r="F1523" i="1"/>
  <c r="F1524" i="1"/>
  <c r="F1525" i="1"/>
  <c r="F1526" i="1"/>
  <c r="F1527" i="1"/>
  <c r="F1528" i="1"/>
  <c r="F1529" i="1"/>
  <c r="F1530" i="1"/>
  <c r="F1531" i="1"/>
  <c r="F1532" i="1"/>
  <c r="F1533" i="1"/>
  <c r="F1534" i="1"/>
  <c r="F1535" i="1"/>
  <c r="F1536" i="1"/>
  <c r="F1537" i="1"/>
  <c r="F1538" i="1"/>
  <c r="F1539" i="1"/>
  <c r="F1540" i="1"/>
  <c r="F1541" i="1"/>
  <c r="F1542" i="1"/>
  <c r="F1543" i="1"/>
  <c r="F1544" i="1"/>
  <c r="F1545" i="1"/>
  <c r="F1546" i="1"/>
  <c r="F1547" i="1"/>
  <c r="F1548" i="1"/>
  <c r="F1549" i="1"/>
  <c r="F1550" i="1"/>
  <c r="F1551" i="1"/>
  <c r="F1552" i="1"/>
  <c r="F1553" i="1"/>
  <c r="F1554" i="1"/>
  <c r="F1555" i="1"/>
  <c r="F1556" i="1"/>
  <c r="F1557" i="1"/>
  <c r="F1558" i="1"/>
  <c r="F1559" i="1"/>
  <c r="F1560" i="1"/>
  <c r="F1561" i="1"/>
  <c r="F1562" i="1"/>
  <c r="F1563" i="1"/>
  <c r="F1564" i="1"/>
  <c r="F1565" i="1"/>
  <c r="F1566" i="1"/>
  <c r="F1567" i="1"/>
  <c r="F1568" i="1"/>
  <c r="F1569" i="1"/>
  <c r="F1570" i="1"/>
  <c r="F1571" i="1"/>
  <c r="F1572" i="1"/>
  <c r="F1573" i="1"/>
  <c r="F1574" i="1"/>
  <c r="F1575" i="1"/>
  <c r="F1576" i="1"/>
  <c r="F1577" i="1"/>
  <c r="F1578" i="1"/>
  <c r="F1579" i="1"/>
  <c r="F1580" i="1"/>
  <c r="F1581" i="1"/>
  <c r="F1582" i="1"/>
  <c r="F1583" i="1"/>
  <c r="F1584" i="1"/>
  <c r="F1585" i="1"/>
  <c r="F1586" i="1"/>
  <c r="F1587" i="1"/>
  <c r="F1588" i="1"/>
  <c r="F1589" i="1"/>
  <c r="F1590" i="1"/>
  <c r="F1591" i="1"/>
  <c r="F1592" i="1"/>
  <c r="F1593" i="1"/>
  <c r="F1594" i="1"/>
  <c r="F1595" i="1"/>
  <c r="F1596" i="1"/>
  <c r="F1597" i="1"/>
  <c r="F1598" i="1"/>
  <c r="F1599" i="1"/>
  <c r="F1600" i="1"/>
  <c r="F1601" i="1"/>
  <c r="F1602" i="1"/>
  <c r="F1603" i="1"/>
  <c r="F1604" i="1"/>
  <c r="F1605" i="1"/>
  <c r="F1606" i="1"/>
  <c r="F1607" i="1"/>
  <c r="F1608" i="1"/>
  <c r="F1609" i="1"/>
  <c r="F1610" i="1"/>
  <c r="F1611" i="1"/>
  <c r="F1612" i="1"/>
  <c r="F1613" i="1"/>
  <c r="F1614" i="1"/>
  <c r="F1615" i="1"/>
  <c r="F1616" i="1"/>
  <c r="F1617" i="1"/>
  <c r="F1618" i="1"/>
  <c r="F1619" i="1"/>
  <c r="F1620" i="1"/>
  <c r="F1621" i="1"/>
  <c r="F1622" i="1"/>
  <c r="F1623" i="1"/>
  <c r="F1624" i="1"/>
  <c r="F1625" i="1"/>
  <c r="F1626" i="1"/>
  <c r="F1627" i="1"/>
  <c r="F1628" i="1"/>
  <c r="F1629" i="1"/>
  <c r="F1630" i="1"/>
  <c r="F1631" i="1"/>
  <c r="F1632" i="1"/>
  <c r="F1633" i="1"/>
  <c r="F1634" i="1"/>
  <c r="F1635" i="1"/>
  <c r="F1636" i="1"/>
  <c r="F1637" i="1"/>
  <c r="F1638" i="1"/>
  <c r="F1639" i="1"/>
  <c r="F1640" i="1"/>
  <c r="F1641" i="1"/>
  <c r="F1642" i="1"/>
  <c r="F1643" i="1"/>
  <c r="F1644" i="1"/>
  <c r="F1645" i="1"/>
  <c r="F1646" i="1"/>
  <c r="F1647" i="1"/>
  <c r="F1648" i="1"/>
  <c r="F1649" i="1"/>
  <c r="F1650" i="1"/>
  <c r="F1651" i="1"/>
  <c r="F1652" i="1"/>
  <c r="F1653" i="1"/>
  <c r="F1654" i="1"/>
  <c r="F1655" i="1"/>
  <c r="F1656" i="1"/>
  <c r="F1657" i="1"/>
  <c r="F1658" i="1"/>
  <c r="F1659" i="1"/>
  <c r="F1660" i="1"/>
  <c r="F1661" i="1"/>
  <c r="F1662" i="1"/>
  <c r="F1663" i="1"/>
  <c r="F1664" i="1"/>
  <c r="F1665" i="1"/>
  <c r="F1666" i="1"/>
  <c r="F1667" i="1"/>
  <c r="F1668" i="1"/>
  <c r="F1669" i="1"/>
  <c r="F1670" i="1"/>
  <c r="F1671" i="1"/>
  <c r="F1672" i="1"/>
  <c r="F1673" i="1"/>
  <c r="F1674" i="1"/>
  <c r="F1675" i="1"/>
  <c r="F1676" i="1"/>
  <c r="F1677" i="1"/>
  <c r="F1678" i="1"/>
  <c r="F1679" i="1"/>
  <c r="F1680" i="1"/>
  <c r="F1681" i="1"/>
  <c r="F1682" i="1"/>
  <c r="F1683" i="1"/>
  <c r="F1684" i="1"/>
  <c r="F1685" i="1"/>
  <c r="F1686" i="1"/>
  <c r="F1687" i="1"/>
  <c r="F1688" i="1"/>
  <c r="F1689" i="1"/>
  <c r="F1690" i="1"/>
  <c r="F1691" i="1"/>
  <c r="F1692" i="1"/>
  <c r="F1693" i="1"/>
  <c r="F1694" i="1"/>
  <c r="F1695" i="1"/>
  <c r="F1696" i="1"/>
  <c r="F1697" i="1"/>
  <c r="F1698" i="1"/>
  <c r="F1699" i="1"/>
  <c r="F1700" i="1"/>
  <c r="F1701" i="1"/>
  <c r="F1702" i="1"/>
  <c r="F1703" i="1"/>
  <c r="F1704" i="1"/>
  <c r="F1705" i="1"/>
  <c r="F1706" i="1"/>
  <c r="F1707" i="1"/>
  <c r="F1708" i="1"/>
  <c r="F1709" i="1"/>
  <c r="F1710" i="1"/>
  <c r="F1711" i="1"/>
  <c r="F1712" i="1"/>
  <c r="F1713" i="1"/>
  <c r="F1714" i="1"/>
  <c r="F1715" i="1"/>
  <c r="F1716" i="1"/>
  <c r="F1717" i="1"/>
  <c r="F1718" i="1"/>
  <c r="F1719" i="1"/>
  <c r="F1720" i="1"/>
  <c r="F1721" i="1"/>
  <c r="F1722" i="1"/>
  <c r="F1723" i="1"/>
  <c r="F1724" i="1"/>
  <c r="F1725" i="1"/>
  <c r="F1726" i="1"/>
  <c r="F1727" i="1"/>
  <c r="F1728" i="1"/>
  <c r="F1729" i="1"/>
  <c r="F1730" i="1"/>
  <c r="F1731" i="1"/>
  <c r="F1732" i="1"/>
  <c r="F1733" i="1"/>
  <c r="F1734" i="1"/>
  <c r="F1735" i="1"/>
  <c r="F1736" i="1"/>
  <c r="F1737" i="1"/>
  <c r="F1738" i="1"/>
  <c r="F1739" i="1"/>
  <c r="F1740" i="1"/>
  <c r="F1741" i="1"/>
  <c r="F1742" i="1"/>
  <c r="F1743" i="1"/>
  <c r="F1744" i="1"/>
  <c r="F1745" i="1"/>
  <c r="F1746" i="1"/>
  <c r="F1747" i="1"/>
  <c r="F1748" i="1"/>
  <c r="F1749" i="1"/>
  <c r="F1750" i="1"/>
  <c r="F1751" i="1"/>
  <c r="F1752" i="1"/>
  <c r="F1753" i="1"/>
  <c r="F1754" i="1"/>
  <c r="F1755" i="1"/>
  <c r="F1756" i="1"/>
  <c r="F1757" i="1"/>
  <c r="F1758" i="1"/>
  <c r="F1759" i="1"/>
  <c r="F1760" i="1"/>
  <c r="F1761" i="1"/>
  <c r="F1762" i="1"/>
  <c r="F1763" i="1"/>
  <c r="F1764" i="1"/>
  <c r="F1765" i="1"/>
  <c r="F1766" i="1"/>
  <c r="F1767" i="1"/>
  <c r="F1768" i="1"/>
  <c r="F1769" i="1"/>
  <c r="F1770" i="1"/>
  <c r="F1771" i="1"/>
  <c r="F1772" i="1"/>
  <c r="F1773" i="1"/>
  <c r="F1774" i="1"/>
  <c r="F1775" i="1"/>
  <c r="F1776" i="1"/>
  <c r="F1777" i="1"/>
  <c r="F1778" i="1"/>
  <c r="F1779" i="1"/>
  <c r="F1780" i="1"/>
  <c r="F1781" i="1"/>
  <c r="F1782" i="1"/>
  <c r="F1783" i="1"/>
  <c r="F1784" i="1"/>
  <c r="F1785" i="1"/>
  <c r="F1786" i="1"/>
  <c r="F1787" i="1"/>
  <c r="F1788" i="1"/>
  <c r="F1789" i="1"/>
  <c r="F1790" i="1"/>
  <c r="F1791" i="1"/>
  <c r="F1792" i="1"/>
  <c r="F1793" i="1"/>
  <c r="F1794" i="1"/>
  <c r="F1795" i="1"/>
  <c r="F1796" i="1"/>
  <c r="F1797" i="1"/>
  <c r="F1798" i="1"/>
  <c r="F1799" i="1"/>
  <c r="F1800" i="1"/>
  <c r="F1801" i="1"/>
  <c r="F1802" i="1"/>
  <c r="F1803" i="1"/>
  <c r="F1804" i="1"/>
  <c r="F1805" i="1"/>
  <c r="F1806" i="1"/>
  <c r="F1807" i="1"/>
  <c r="F1808" i="1"/>
  <c r="F1809" i="1"/>
  <c r="F1810" i="1"/>
  <c r="F1811" i="1"/>
  <c r="F1812" i="1"/>
  <c r="F1813" i="1"/>
  <c r="F1814" i="1"/>
  <c r="F1815" i="1"/>
  <c r="F1816" i="1"/>
  <c r="F1817" i="1"/>
  <c r="F1818" i="1"/>
  <c r="F1819" i="1"/>
  <c r="F1820" i="1"/>
  <c r="F1821" i="1"/>
  <c r="F1822" i="1"/>
  <c r="F1823" i="1"/>
  <c r="F1824" i="1"/>
  <c r="F1825" i="1"/>
  <c r="F1826" i="1"/>
  <c r="F1827" i="1"/>
  <c r="F1828" i="1"/>
  <c r="F1829" i="1"/>
  <c r="F1830" i="1"/>
  <c r="F1831" i="1"/>
  <c r="F1832" i="1"/>
  <c r="F1833" i="1"/>
  <c r="F1834" i="1"/>
  <c r="F1835" i="1"/>
  <c r="F1836" i="1"/>
  <c r="F1837" i="1"/>
  <c r="F1838" i="1"/>
  <c r="F1839" i="1"/>
  <c r="F1840" i="1"/>
  <c r="F1841" i="1"/>
  <c r="F1842" i="1"/>
  <c r="F1843" i="1"/>
  <c r="F1844" i="1"/>
  <c r="F1845" i="1"/>
  <c r="F1846" i="1"/>
  <c r="F1847" i="1"/>
  <c r="F1848" i="1"/>
  <c r="F1849" i="1"/>
  <c r="F1850" i="1"/>
  <c r="F1851" i="1"/>
  <c r="F1852" i="1"/>
  <c r="F1853" i="1"/>
  <c r="F1854" i="1"/>
  <c r="F1855" i="1"/>
  <c r="F1856" i="1"/>
  <c r="F1857" i="1"/>
  <c r="F1858" i="1"/>
  <c r="F1859" i="1"/>
  <c r="F1860" i="1"/>
  <c r="F1861" i="1"/>
  <c r="F1862" i="1"/>
  <c r="F1863" i="1"/>
  <c r="F1864" i="1"/>
  <c r="F1865" i="1"/>
  <c r="F1866" i="1"/>
  <c r="F1867" i="1"/>
  <c r="F1868" i="1"/>
  <c r="F1869" i="1"/>
  <c r="F1870" i="1"/>
  <c r="F1871" i="1"/>
  <c r="F1872" i="1"/>
  <c r="F1873" i="1"/>
  <c r="F1874" i="1"/>
  <c r="F1875" i="1"/>
  <c r="F1876" i="1"/>
  <c r="F1877" i="1"/>
  <c r="F1878" i="1"/>
  <c r="F1879" i="1"/>
  <c r="F1880" i="1"/>
  <c r="F1881" i="1"/>
  <c r="F1882" i="1"/>
  <c r="F1883" i="1"/>
  <c r="F1884" i="1"/>
  <c r="F1885" i="1"/>
  <c r="F1886" i="1"/>
  <c r="F1887" i="1"/>
  <c r="F1888" i="1"/>
  <c r="F1889" i="1"/>
  <c r="F1890" i="1"/>
  <c r="F1891" i="1"/>
  <c r="F1892" i="1"/>
  <c r="F1893" i="1"/>
  <c r="F1894" i="1"/>
  <c r="F1895" i="1"/>
  <c r="F1896" i="1"/>
  <c r="F1897" i="1"/>
  <c r="F1898" i="1"/>
  <c r="F1899" i="1"/>
  <c r="F1900" i="1"/>
  <c r="F1901" i="1"/>
  <c r="F1902" i="1"/>
  <c r="F1903" i="1"/>
  <c r="F1904" i="1"/>
  <c r="F1905" i="1"/>
  <c r="F1906" i="1"/>
  <c r="F1907" i="1"/>
  <c r="F1908" i="1"/>
  <c r="F1909" i="1"/>
  <c r="F1910" i="1"/>
  <c r="F1911" i="1"/>
  <c r="F1912" i="1"/>
  <c r="F1913" i="1"/>
  <c r="F1914" i="1"/>
  <c r="F1915" i="1"/>
  <c r="F1916" i="1"/>
  <c r="F1917" i="1"/>
  <c r="F1918" i="1"/>
  <c r="F1919" i="1"/>
  <c r="F1920" i="1"/>
  <c r="F1921" i="1"/>
  <c r="F1922" i="1"/>
  <c r="F1923" i="1"/>
  <c r="F1924" i="1"/>
  <c r="F1925" i="1"/>
  <c r="F1926" i="1"/>
  <c r="F1927" i="1"/>
  <c r="F1928" i="1"/>
  <c r="F1929" i="1"/>
  <c r="F1930" i="1"/>
  <c r="F1931" i="1"/>
  <c r="F1932" i="1"/>
  <c r="F1933" i="1"/>
  <c r="F1934" i="1"/>
  <c r="F1935" i="1"/>
  <c r="F1936" i="1"/>
  <c r="F1937" i="1"/>
  <c r="F1938" i="1"/>
  <c r="F1939" i="1"/>
  <c r="F1940" i="1"/>
  <c r="F1941" i="1"/>
  <c r="F1942" i="1"/>
  <c r="F1943" i="1"/>
  <c r="F1944" i="1"/>
  <c r="F1945" i="1"/>
  <c r="F1946" i="1"/>
  <c r="F1947" i="1"/>
  <c r="F1948" i="1"/>
  <c r="F1949" i="1"/>
  <c r="F1950" i="1"/>
  <c r="F1951" i="1"/>
  <c r="F1952" i="1"/>
  <c r="F1953" i="1"/>
  <c r="F1954" i="1"/>
  <c r="F1955" i="1"/>
  <c r="F1956" i="1"/>
  <c r="F1957" i="1"/>
  <c r="F1958" i="1"/>
  <c r="F1959" i="1"/>
  <c r="F1960" i="1"/>
  <c r="F1961" i="1"/>
  <c r="F1962" i="1"/>
  <c r="F1963" i="1"/>
  <c r="F1964" i="1"/>
  <c r="F1965" i="1"/>
  <c r="F1966" i="1"/>
  <c r="F1967" i="1"/>
  <c r="F1968" i="1"/>
  <c r="F1969" i="1"/>
  <c r="F1970" i="1"/>
  <c r="F1971" i="1"/>
  <c r="F1972" i="1"/>
  <c r="F1973" i="1"/>
  <c r="F1974" i="1"/>
  <c r="F1975" i="1"/>
  <c r="F1976" i="1"/>
  <c r="F1977" i="1"/>
  <c r="F1978" i="1"/>
  <c r="F1979" i="1"/>
  <c r="F1980" i="1"/>
  <c r="F1981" i="1"/>
  <c r="F1982" i="1"/>
  <c r="F1983" i="1"/>
  <c r="F1984" i="1"/>
  <c r="F1985" i="1"/>
  <c r="F1986" i="1"/>
  <c r="F1987" i="1"/>
  <c r="F1988" i="1"/>
  <c r="F1989" i="1"/>
  <c r="F1990" i="1"/>
  <c r="F1991" i="1"/>
  <c r="F1992" i="1"/>
  <c r="F1993" i="1"/>
  <c r="F1994" i="1"/>
  <c r="F1995" i="1"/>
  <c r="F1996" i="1"/>
  <c r="F1997" i="1"/>
  <c r="F1998" i="1"/>
  <c r="F1999" i="1"/>
  <c r="F2000" i="1"/>
  <c r="F2001" i="1"/>
  <c r="F2002" i="1"/>
  <c r="F2003" i="1"/>
  <c r="F2004" i="1"/>
  <c r="F2005" i="1"/>
  <c r="F2006" i="1"/>
  <c r="F2007" i="1"/>
  <c r="F2008" i="1"/>
  <c r="F2009" i="1"/>
  <c r="F2010" i="1"/>
  <c r="F2011" i="1"/>
  <c r="F2012" i="1"/>
  <c r="F2013" i="1"/>
  <c r="F2014" i="1"/>
  <c r="F2015" i="1"/>
  <c r="F2016" i="1"/>
  <c r="F2017" i="1"/>
  <c r="F2018" i="1"/>
  <c r="F2019" i="1"/>
  <c r="F2020" i="1"/>
  <c r="F2021" i="1"/>
  <c r="F2022" i="1"/>
  <c r="F2023" i="1"/>
  <c r="F2024" i="1"/>
  <c r="F2025" i="1"/>
  <c r="F2026" i="1"/>
  <c r="F2027" i="1"/>
  <c r="F2028" i="1"/>
  <c r="F2029" i="1"/>
  <c r="F2030" i="1"/>
  <c r="F2031" i="1"/>
  <c r="F2032" i="1"/>
  <c r="F2033" i="1"/>
  <c r="F2034" i="1"/>
  <c r="F2035" i="1"/>
  <c r="F2036" i="1"/>
  <c r="F2037" i="1"/>
  <c r="F2038" i="1"/>
  <c r="F2039" i="1"/>
  <c r="F2040" i="1"/>
  <c r="F2041" i="1"/>
  <c r="F2042" i="1"/>
  <c r="F2043" i="1"/>
  <c r="F2044" i="1"/>
  <c r="F2045" i="1"/>
  <c r="F2046" i="1"/>
  <c r="F2047" i="1"/>
  <c r="F2048" i="1"/>
  <c r="F2049" i="1"/>
  <c r="F2050" i="1"/>
  <c r="F2051" i="1"/>
  <c r="F2052" i="1"/>
  <c r="F2053" i="1"/>
  <c r="F2054" i="1"/>
  <c r="F2055" i="1"/>
  <c r="F2056" i="1"/>
  <c r="F2057" i="1"/>
  <c r="F2058" i="1"/>
  <c r="F2059" i="1"/>
  <c r="F2060" i="1"/>
  <c r="F2061" i="1"/>
  <c r="F2062" i="1"/>
  <c r="F2063" i="1"/>
  <c r="F2064" i="1"/>
  <c r="F2065" i="1"/>
  <c r="F2066" i="1"/>
  <c r="F2067" i="1"/>
  <c r="F2068" i="1"/>
  <c r="F2069" i="1"/>
  <c r="F2070" i="1"/>
  <c r="F2071" i="1"/>
  <c r="F2072" i="1"/>
  <c r="F2073" i="1"/>
  <c r="F2074" i="1"/>
  <c r="F2075" i="1"/>
  <c r="F2076" i="1"/>
  <c r="F2077" i="1"/>
  <c r="F2078" i="1"/>
  <c r="F2079" i="1"/>
  <c r="F2080" i="1"/>
  <c r="F2081" i="1"/>
  <c r="F2082" i="1"/>
  <c r="F2083" i="1"/>
  <c r="F2084" i="1"/>
  <c r="F2085" i="1"/>
  <c r="F2086" i="1"/>
  <c r="F2087" i="1"/>
  <c r="F2088" i="1"/>
  <c r="F2089" i="1"/>
  <c r="F2090" i="1"/>
  <c r="F2091" i="1"/>
  <c r="F2092" i="1"/>
  <c r="F2093" i="1"/>
  <c r="F2094" i="1"/>
  <c r="F2095" i="1"/>
  <c r="F2096" i="1"/>
  <c r="F2097" i="1"/>
  <c r="F2098" i="1"/>
  <c r="F2099" i="1"/>
  <c r="F2100" i="1"/>
  <c r="F2101" i="1"/>
  <c r="F2102" i="1"/>
  <c r="F2103" i="1"/>
  <c r="F2104" i="1"/>
  <c r="F2105" i="1"/>
  <c r="F2106" i="1"/>
  <c r="F2107" i="1"/>
  <c r="F2108" i="1"/>
  <c r="F2109" i="1"/>
  <c r="F2110" i="1"/>
  <c r="F2111" i="1"/>
  <c r="F2112" i="1"/>
  <c r="F2113" i="1"/>
  <c r="F2114" i="1"/>
  <c r="F2115" i="1"/>
  <c r="F2116" i="1"/>
  <c r="F2117" i="1"/>
  <c r="F2118" i="1"/>
  <c r="F2119" i="1"/>
  <c r="F2120" i="1"/>
  <c r="F2121" i="1"/>
  <c r="F2122" i="1"/>
  <c r="F2123" i="1"/>
  <c r="F2124" i="1"/>
  <c r="F2125" i="1"/>
  <c r="F2126" i="1"/>
  <c r="F2127" i="1"/>
  <c r="F2128" i="1"/>
  <c r="F2129" i="1"/>
  <c r="F2130" i="1"/>
  <c r="F2131" i="1"/>
  <c r="F2132" i="1"/>
  <c r="F2133" i="1"/>
  <c r="F2134" i="1"/>
  <c r="F2135" i="1"/>
  <c r="F2136" i="1"/>
  <c r="F2137" i="1"/>
  <c r="F2138" i="1"/>
  <c r="F2139" i="1"/>
  <c r="F2140" i="1"/>
  <c r="F2141" i="1"/>
  <c r="F2142" i="1"/>
  <c r="F2143" i="1"/>
  <c r="F2144" i="1"/>
  <c r="F2145" i="1"/>
  <c r="F2146" i="1"/>
  <c r="F2147" i="1"/>
  <c r="F2148" i="1"/>
  <c r="F2149" i="1"/>
  <c r="F2150" i="1"/>
  <c r="F2151" i="1"/>
  <c r="F2152" i="1"/>
  <c r="F2153" i="1"/>
  <c r="F2154" i="1"/>
  <c r="F2155" i="1"/>
  <c r="F2156" i="1"/>
  <c r="F2157" i="1"/>
  <c r="F2158" i="1"/>
  <c r="F2159" i="1"/>
  <c r="F2160" i="1"/>
  <c r="F2161" i="1"/>
  <c r="F2162" i="1"/>
  <c r="F2163" i="1"/>
  <c r="F2164" i="1"/>
  <c r="F2165" i="1"/>
  <c r="F2166" i="1"/>
  <c r="F2167" i="1"/>
  <c r="F2168" i="1"/>
  <c r="F2169" i="1"/>
  <c r="F2170" i="1"/>
  <c r="F2171" i="1"/>
  <c r="F2172" i="1"/>
  <c r="F2173" i="1"/>
  <c r="F2174" i="1"/>
  <c r="F2175" i="1"/>
  <c r="F2176" i="1"/>
  <c r="F2177" i="1"/>
  <c r="F2178" i="1"/>
  <c r="F2179" i="1"/>
  <c r="F2180" i="1"/>
  <c r="F2181" i="1"/>
  <c r="F2182" i="1"/>
  <c r="F2183" i="1"/>
  <c r="F2184" i="1"/>
  <c r="F2185" i="1"/>
  <c r="F2186" i="1"/>
  <c r="F2187" i="1"/>
  <c r="F2188" i="1"/>
  <c r="F2189" i="1"/>
  <c r="F2190" i="1"/>
  <c r="F2191" i="1"/>
  <c r="F2192" i="1"/>
  <c r="F2193" i="1"/>
  <c r="F2194" i="1"/>
  <c r="F2195" i="1"/>
  <c r="F2196" i="1"/>
  <c r="F2197" i="1"/>
  <c r="F2198" i="1"/>
  <c r="F2199" i="1"/>
  <c r="F2200" i="1"/>
  <c r="F2201" i="1"/>
  <c r="F2202" i="1"/>
  <c r="F2203" i="1"/>
  <c r="F2204" i="1"/>
  <c r="F2205" i="1"/>
  <c r="F2206" i="1"/>
  <c r="F2207" i="1"/>
  <c r="F2208" i="1"/>
  <c r="F2209" i="1"/>
  <c r="F2210" i="1"/>
  <c r="F2211" i="1"/>
  <c r="F2212" i="1"/>
  <c r="F2213" i="1"/>
  <c r="F2214" i="1"/>
  <c r="F2215" i="1"/>
  <c r="F2216" i="1"/>
  <c r="F2217" i="1"/>
  <c r="F2218" i="1"/>
  <c r="F2219" i="1"/>
  <c r="F2220" i="1"/>
  <c r="F2221" i="1"/>
  <c r="F2222" i="1"/>
  <c r="F2223" i="1"/>
  <c r="F2224" i="1"/>
  <c r="F2225" i="1"/>
  <c r="F2226" i="1"/>
  <c r="F2227" i="1"/>
  <c r="F2228" i="1"/>
  <c r="F2229" i="1"/>
  <c r="F2230" i="1"/>
  <c r="F2231" i="1"/>
  <c r="F2232" i="1"/>
  <c r="F2233" i="1"/>
  <c r="F2234" i="1"/>
  <c r="F2235" i="1"/>
  <c r="F2236" i="1"/>
  <c r="F2237" i="1"/>
  <c r="F2238" i="1"/>
  <c r="F2239" i="1"/>
  <c r="F2240" i="1"/>
  <c r="F2241" i="1"/>
  <c r="F2242" i="1"/>
  <c r="F2243" i="1"/>
  <c r="F2244" i="1"/>
  <c r="F2245" i="1"/>
  <c r="F2246" i="1"/>
  <c r="F2247" i="1"/>
  <c r="F2248" i="1"/>
  <c r="F2249" i="1"/>
  <c r="F2250" i="1"/>
  <c r="F2251" i="1"/>
  <c r="F2252" i="1"/>
  <c r="F2253" i="1"/>
  <c r="F2254" i="1"/>
  <c r="F2255" i="1"/>
  <c r="F2256" i="1"/>
  <c r="F2257" i="1"/>
  <c r="F2258" i="1"/>
  <c r="F2259" i="1"/>
  <c r="F2260" i="1"/>
  <c r="F2261" i="1"/>
  <c r="F2262" i="1"/>
  <c r="F2263" i="1"/>
  <c r="F2264" i="1"/>
  <c r="F2265" i="1"/>
  <c r="F2266" i="1"/>
  <c r="F2267" i="1"/>
  <c r="F2268" i="1"/>
  <c r="F2269" i="1"/>
  <c r="F2270" i="1"/>
  <c r="F2271" i="1"/>
  <c r="F2272" i="1"/>
  <c r="F2273" i="1"/>
  <c r="F2274" i="1"/>
  <c r="F2275" i="1"/>
  <c r="F2276" i="1"/>
  <c r="F2277" i="1"/>
  <c r="F2278" i="1"/>
  <c r="F2279" i="1"/>
  <c r="F2280" i="1"/>
  <c r="F2281" i="1"/>
  <c r="F2282" i="1"/>
  <c r="F2283" i="1"/>
  <c r="F2284" i="1"/>
  <c r="F2285" i="1"/>
  <c r="F2286" i="1"/>
  <c r="F2287" i="1"/>
  <c r="F2288" i="1"/>
  <c r="F2289" i="1"/>
  <c r="F2290" i="1"/>
  <c r="F2291" i="1"/>
  <c r="F2292" i="1"/>
  <c r="F2293" i="1"/>
  <c r="F2294" i="1"/>
  <c r="F2295" i="1"/>
  <c r="F2296" i="1"/>
  <c r="F2297" i="1"/>
  <c r="F2298" i="1"/>
  <c r="F2299" i="1"/>
  <c r="F2300" i="1"/>
  <c r="F2301" i="1"/>
  <c r="F2302" i="1"/>
  <c r="F2303" i="1"/>
  <c r="F2304" i="1"/>
  <c r="F2305" i="1"/>
  <c r="F2306" i="1"/>
  <c r="F2307" i="1"/>
  <c r="F2308" i="1"/>
  <c r="F2309" i="1"/>
  <c r="F2310" i="1"/>
  <c r="F2311" i="1"/>
  <c r="F2312" i="1"/>
  <c r="F2313" i="1"/>
  <c r="F2314" i="1"/>
  <c r="F2315" i="1"/>
  <c r="F2316" i="1"/>
  <c r="F2317" i="1"/>
  <c r="F2318" i="1"/>
  <c r="F2319" i="1"/>
  <c r="F2320" i="1"/>
  <c r="F2321" i="1"/>
  <c r="F2322" i="1"/>
  <c r="F2323" i="1"/>
  <c r="F2324" i="1"/>
  <c r="F2325" i="1"/>
  <c r="F2326" i="1"/>
  <c r="F2327" i="1"/>
  <c r="F2328" i="1"/>
  <c r="F2329" i="1"/>
  <c r="F2330" i="1"/>
  <c r="F2331" i="1"/>
  <c r="F2332" i="1"/>
  <c r="F2333" i="1"/>
  <c r="F2334" i="1"/>
  <c r="F2335" i="1"/>
  <c r="F2336" i="1"/>
  <c r="F2337" i="1"/>
  <c r="F2338" i="1"/>
  <c r="F2339" i="1"/>
  <c r="F2340" i="1"/>
  <c r="F2341" i="1"/>
  <c r="F2342" i="1"/>
  <c r="F2343" i="1"/>
  <c r="F2344" i="1"/>
  <c r="F2345" i="1"/>
  <c r="F2346" i="1"/>
  <c r="F2347" i="1"/>
  <c r="F2348" i="1"/>
  <c r="F2349" i="1"/>
  <c r="F2350" i="1"/>
  <c r="F2351" i="1"/>
  <c r="F2352" i="1"/>
  <c r="F2353" i="1"/>
  <c r="F2354" i="1"/>
  <c r="F2355" i="1"/>
  <c r="F2356" i="1"/>
  <c r="F2357" i="1"/>
  <c r="F2358" i="1"/>
  <c r="F2359" i="1"/>
  <c r="F2360" i="1"/>
  <c r="F2361" i="1"/>
  <c r="F2362" i="1"/>
  <c r="F2363" i="1"/>
  <c r="F2364" i="1"/>
  <c r="F2365" i="1"/>
  <c r="F2366" i="1"/>
  <c r="F2367" i="1"/>
  <c r="F2368" i="1"/>
  <c r="F2369" i="1"/>
  <c r="F2370" i="1"/>
  <c r="F2371" i="1"/>
  <c r="F2372" i="1"/>
  <c r="F2373" i="1"/>
  <c r="F2374" i="1"/>
  <c r="F2375" i="1"/>
  <c r="F2376" i="1"/>
  <c r="F2377" i="1"/>
  <c r="F2378" i="1"/>
  <c r="F2379" i="1"/>
  <c r="F2380" i="1"/>
  <c r="F2381" i="1"/>
  <c r="F2382" i="1"/>
  <c r="F2383" i="1"/>
  <c r="F2384" i="1"/>
  <c r="F2385" i="1"/>
  <c r="F2386" i="1"/>
  <c r="F2387" i="1"/>
  <c r="F2388" i="1"/>
  <c r="F2389" i="1"/>
  <c r="F2390" i="1"/>
  <c r="F2391" i="1"/>
  <c r="F2392" i="1"/>
  <c r="F2393" i="1"/>
  <c r="F2394" i="1"/>
  <c r="F2395" i="1"/>
  <c r="F2396" i="1"/>
  <c r="F2397" i="1"/>
  <c r="F2398" i="1"/>
  <c r="F2399" i="1"/>
  <c r="F2400" i="1"/>
  <c r="F2401" i="1"/>
  <c r="F2402" i="1"/>
  <c r="F2403" i="1"/>
  <c r="F2404" i="1"/>
  <c r="F2405" i="1"/>
  <c r="F2406" i="1"/>
  <c r="F2407" i="1"/>
  <c r="F2408" i="1"/>
  <c r="F2409" i="1"/>
  <c r="F2410" i="1"/>
  <c r="F2411" i="1"/>
  <c r="F2412" i="1"/>
  <c r="F2413" i="1"/>
  <c r="F2414" i="1"/>
  <c r="F2415" i="1"/>
  <c r="F2416" i="1"/>
  <c r="F2417" i="1"/>
  <c r="F2418" i="1"/>
  <c r="F2419" i="1"/>
  <c r="F2420" i="1"/>
  <c r="F2421" i="1"/>
  <c r="F2422" i="1"/>
  <c r="F2423" i="1"/>
  <c r="F2424" i="1"/>
  <c r="F2425" i="1"/>
  <c r="F2426" i="1"/>
  <c r="F2427" i="1"/>
  <c r="F2428" i="1"/>
  <c r="F2429" i="1"/>
  <c r="F2430" i="1"/>
  <c r="F2431" i="1"/>
  <c r="F2432" i="1"/>
  <c r="F2433" i="1"/>
  <c r="F2434" i="1"/>
  <c r="F2435" i="1"/>
  <c r="F2436" i="1"/>
  <c r="F2437" i="1"/>
  <c r="F2438" i="1"/>
  <c r="F2439" i="1"/>
  <c r="F2440" i="1"/>
  <c r="F2441" i="1"/>
  <c r="F2442" i="1"/>
  <c r="F2443" i="1"/>
  <c r="F2444" i="1"/>
  <c r="F2445" i="1"/>
  <c r="F2446" i="1"/>
  <c r="F2447" i="1"/>
  <c r="F2448" i="1"/>
  <c r="F2449" i="1"/>
  <c r="F2450" i="1"/>
  <c r="F2451" i="1"/>
  <c r="F2452" i="1"/>
  <c r="F2453" i="1"/>
  <c r="F2454" i="1"/>
  <c r="F2455" i="1"/>
  <c r="F2456" i="1"/>
  <c r="F2457" i="1"/>
  <c r="F2458" i="1"/>
  <c r="F2459" i="1"/>
  <c r="F2460" i="1"/>
  <c r="F2461" i="1"/>
  <c r="F2462" i="1"/>
  <c r="F2463" i="1"/>
  <c r="F2464" i="1"/>
  <c r="F2465" i="1"/>
  <c r="F2466" i="1"/>
  <c r="F2467" i="1"/>
  <c r="F2468" i="1"/>
  <c r="F2469" i="1"/>
  <c r="F2470" i="1"/>
  <c r="F2471" i="1"/>
  <c r="F2472" i="1"/>
  <c r="F2473" i="1"/>
  <c r="F2474" i="1"/>
  <c r="F2475" i="1"/>
  <c r="F2476" i="1"/>
  <c r="F2477" i="1"/>
  <c r="F2478" i="1"/>
  <c r="F2479" i="1"/>
  <c r="F2480" i="1"/>
  <c r="F2481" i="1"/>
  <c r="F2482" i="1"/>
  <c r="F2483" i="1"/>
  <c r="F2484" i="1"/>
  <c r="F2485" i="1"/>
  <c r="F2486" i="1"/>
  <c r="F2487" i="1"/>
  <c r="F2488" i="1"/>
  <c r="F2489" i="1"/>
  <c r="F2490" i="1"/>
  <c r="F2491" i="1"/>
  <c r="F2492" i="1"/>
  <c r="F2493" i="1"/>
  <c r="F2494" i="1"/>
  <c r="F2495" i="1"/>
  <c r="F2496" i="1"/>
  <c r="F2497" i="1"/>
  <c r="F2498" i="1"/>
  <c r="F2499" i="1"/>
  <c r="F2500" i="1"/>
  <c r="F2501" i="1"/>
  <c r="F2502" i="1"/>
  <c r="F2503" i="1"/>
  <c r="F2504" i="1"/>
  <c r="F2505" i="1"/>
  <c r="F2506" i="1"/>
  <c r="F2507" i="1"/>
  <c r="F2508" i="1"/>
  <c r="F2509" i="1"/>
  <c r="F2510" i="1"/>
  <c r="F2511" i="1"/>
  <c r="F2512" i="1"/>
  <c r="F2513" i="1"/>
  <c r="F2514" i="1"/>
  <c r="F2515" i="1"/>
  <c r="F2516" i="1"/>
  <c r="F2517" i="1"/>
  <c r="F2518" i="1"/>
  <c r="F2519" i="1"/>
  <c r="F2520" i="1"/>
  <c r="F2521" i="1"/>
  <c r="F2522" i="1"/>
  <c r="F2523" i="1"/>
  <c r="F2524" i="1"/>
  <c r="F2525" i="1"/>
  <c r="F2526" i="1"/>
  <c r="F2527" i="1"/>
  <c r="F2528" i="1"/>
  <c r="F2529" i="1"/>
  <c r="F2530" i="1"/>
  <c r="F2531" i="1"/>
  <c r="F2532" i="1"/>
  <c r="F2533" i="1"/>
  <c r="F2534" i="1"/>
  <c r="F2535" i="1"/>
  <c r="F2536" i="1"/>
  <c r="F2537" i="1"/>
  <c r="F2538" i="1"/>
  <c r="F2539" i="1"/>
  <c r="F2540" i="1"/>
  <c r="F2541" i="1"/>
  <c r="F2542" i="1"/>
  <c r="F2543" i="1"/>
  <c r="F2544" i="1"/>
  <c r="F2545" i="1"/>
  <c r="F2546" i="1"/>
  <c r="F2547" i="1"/>
  <c r="F2548" i="1"/>
  <c r="F2549" i="1"/>
  <c r="F2550" i="1"/>
  <c r="F2551" i="1"/>
  <c r="F2552" i="1"/>
  <c r="F2553" i="1"/>
  <c r="F2554" i="1"/>
  <c r="F2555" i="1"/>
  <c r="F2556" i="1"/>
  <c r="F2557" i="1"/>
  <c r="F2558" i="1"/>
  <c r="F2559" i="1"/>
  <c r="F2560" i="1"/>
  <c r="F2561" i="1"/>
  <c r="F2562" i="1"/>
  <c r="F2563" i="1"/>
  <c r="F2564" i="1"/>
  <c r="F2565" i="1"/>
  <c r="F2566" i="1"/>
  <c r="F2567" i="1"/>
  <c r="F2568" i="1"/>
  <c r="F2569" i="1"/>
  <c r="F2570" i="1"/>
  <c r="F2571" i="1"/>
  <c r="F2572" i="1"/>
  <c r="F2573" i="1"/>
  <c r="F2574" i="1"/>
  <c r="F2575" i="1"/>
  <c r="F2576" i="1"/>
  <c r="F2577" i="1"/>
  <c r="F2578" i="1"/>
  <c r="F2579" i="1"/>
  <c r="F2580" i="1"/>
  <c r="F2581" i="1"/>
  <c r="F2582" i="1"/>
  <c r="F2583" i="1"/>
  <c r="F2584" i="1"/>
  <c r="F2585" i="1"/>
  <c r="F2586" i="1"/>
  <c r="F2587" i="1"/>
  <c r="F2588" i="1"/>
  <c r="F2589" i="1"/>
  <c r="F2590" i="1"/>
  <c r="F2591" i="1"/>
  <c r="F2592" i="1"/>
  <c r="F2593" i="1"/>
  <c r="F2594" i="1"/>
  <c r="F2595" i="1"/>
  <c r="F2596" i="1"/>
  <c r="F2597" i="1"/>
  <c r="F2598" i="1"/>
  <c r="F2599" i="1"/>
  <c r="F2600" i="1"/>
  <c r="F2601" i="1"/>
  <c r="F2602" i="1"/>
  <c r="F2603" i="1"/>
  <c r="F2604" i="1"/>
  <c r="F2605" i="1"/>
  <c r="F2606" i="1"/>
  <c r="F2607" i="1"/>
  <c r="F2608" i="1"/>
  <c r="F2609" i="1"/>
  <c r="F2610" i="1"/>
  <c r="F2611" i="1"/>
  <c r="F2612" i="1"/>
  <c r="F2613" i="1"/>
  <c r="F2614" i="1"/>
  <c r="F2615" i="1"/>
  <c r="F2616" i="1"/>
  <c r="F2617" i="1"/>
  <c r="F2618" i="1"/>
  <c r="F2619" i="1"/>
  <c r="F2620" i="1"/>
  <c r="F2621" i="1"/>
  <c r="F2622" i="1"/>
  <c r="F2623" i="1"/>
  <c r="F2624" i="1"/>
  <c r="F2625" i="1"/>
  <c r="F2626" i="1"/>
  <c r="F2627" i="1"/>
  <c r="F2628" i="1"/>
  <c r="F2629" i="1"/>
  <c r="F2630" i="1"/>
  <c r="F2631" i="1"/>
  <c r="F2632" i="1"/>
  <c r="F2633" i="1"/>
  <c r="F2634" i="1"/>
  <c r="F2635" i="1"/>
  <c r="F2636" i="1"/>
  <c r="F2637" i="1"/>
  <c r="F2638" i="1"/>
  <c r="F2639" i="1"/>
  <c r="F2640" i="1"/>
  <c r="F2641" i="1"/>
  <c r="F2642" i="1"/>
  <c r="F2643" i="1"/>
  <c r="F2644" i="1"/>
  <c r="F2645" i="1"/>
  <c r="F2646" i="1"/>
  <c r="F2647" i="1"/>
  <c r="F2648" i="1"/>
  <c r="F2649" i="1"/>
  <c r="F2650" i="1"/>
  <c r="F2651" i="1"/>
  <c r="F2652" i="1"/>
  <c r="F2653" i="1"/>
  <c r="F2654" i="1"/>
  <c r="F2655" i="1"/>
  <c r="F2656" i="1"/>
  <c r="F2657" i="1"/>
  <c r="F2658" i="1"/>
  <c r="F2659" i="1"/>
  <c r="F2660" i="1"/>
  <c r="F2661" i="1"/>
  <c r="F2662" i="1"/>
  <c r="F2663" i="1"/>
  <c r="F2664" i="1"/>
  <c r="F2665" i="1"/>
  <c r="F2666" i="1"/>
  <c r="F2667" i="1"/>
  <c r="F2668" i="1"/>
  <c r="F2669" i="1"/>
  <c r="F2670" i="1"/>
  <c r="F2671" i="1"/>
  <c r="F2672" i="1"/>
  <c r="F2673" i="1"/>
  <c r="F2674" i="1"/>
  <c r="F2675" i="1"/>
  <c r="F2676" i="1"/>
  <c r="F2677" i="1"/>
  <c r="F2678" i="1"/>
  <c r="F2679" i="1"/>
  <c r="F2680" i="1"/>
  <c r="F2681" i="1"/>
  <c r="F2682" i="1"/>
  <c r="F2683" i="1"/>
  <c r="F2684" i="1"/>
  <c r="F2685" i="1"/>
  <c r="F2686" i="1"/>
  <c r="F2687" i="1"/>
  <c r="F2688" i="1"/>
  <c r="F2689" i="1"/>
  <c r="F2690" i="1"/>
  <c r="F2691" i="1"/>
  <c r="F2692" i="1"/>
  <c r="F2693" i="1"/>
  <c r="F2694" i="1"/>
  <c r="F2695" i="1"/>
  <c r="F2696" i="1"/>
  <c r="F2697" i="1"/>
  <c r="F2698" i="1"/>
  <c r="F2699" i="1"/>
  <c r="F2700" i="1"/>
  <c r="F2701" i="1"/>
  <c r="F2702" i="1"/>
  <c r="F2703" i="1"/>
  <c r="F2704" i="1"/>
  <c r="F2705" i="1"/>
  <c r="F2706" i="1"/>
  <c r="F2707" i="1"/>
  <c r="F2708" i="1"/>
  <c r="F2709" i="1"/>
  <c r="F2710" i="1"/>
  <c r="F2711" i="1"/>
  <c r="F2712" i="1"/>
  <c r="F2713" i="1"/>
  <c r="F2714" i="1"/>
  <c r="F2715" i="1"/>
  <c r="F2716" i="1"/>
  <c r="F2717" i="1"/>
  <c r="F2718" i="1"/>
  <c r="F2719" i="1"/>
  <c r="F2720" i="1"/>
  <c r="F2721" i="1"/>
  <c r="F2722" i="1"/>
  <c r="F2723" i="1"/>
  <c r="F2724" i="1"/>
  <c r="F2725" i="1"/>
  <c r="F2726" i="1"/>
  <c r="F2727" i="1"/>
  <c r="F2728" i="1"/>
  <c r="F2729" i="1"/>
  <c r="F2730" i="1"/>
  <c r="F2731" i="1"/>
  <c r="F2732" i="1"/>
  <c r="F2733" i="1"/>
  <c r="F2734" i="1"/>
  <c r="F2735" i="1"/>
  <c r="F2736" i="1"/>
  <c r="F2737" i="1"/>
  <c r="F2738" i="1"/>
  <c r="F2739" i="1"/>
  <c r="F2740" i="1"/>
  <c r="F2741" i="1"/>
  <c r="F2742" i="1"/>
  <c r="F2743" i="1"/>
  <c r="F2744" i="1"/>
  <c r="F2745" i="1"/>
  <c r="F2746" i="1"/>
  <c r="F2747" i="1"/>
  <c r="F2748" i="1"/>
  <c r="F2749" i="1"/>
  <c r="F2750" i="1"/>
  <c r="F2751" i="1"/>
  <c r="F2752" i="1"/>
  <c r="F2753" i="1"/>
  <c r="F2754" i="1"/>
  <c r="F2755" i="1"/>
  <c r="F2756" i="1"/>
  <c r="F2757" i="1"/>
  <c r="F2758" i="1"/>
  <c r="F2759" i="1"/>
  <c r="F2760" i="1"/>
  <c r="F2761" i="1"/>
  <c r="F2762" i="1"/>
  <c r="F2763" i="1"/>
  <c r="F2764" i="1"/>
  <c r="F2765" i="1"/>
  <c r="F2766" i="1"/>
  <c r="F2767" i="1"/>
  <c r="F2768" i="1"/>
  <c r="F2769" i="1"/>
  <c r="F2770" i="1"/>
  <c r="F2771" i="1"/>
  <c r="F2772" i="1"/>
  <c r="F2773" i="1"/>
  <c r="F2774" i="1"/>
  <c r="F2775" i="1"/>
  <c r="F2776" i="1"/>
  <c r="F2777" i="1"/>
  <c r="F2778" i="1"/>
  <c r="F2779" i="1"/>
  <c r="F2780" i="1"/>
  <c r="F2781" i="1"/>
  <c r="F2782" i="1"/>
  <c r="F2783" i="1"/>
  <c r="F2784" i="1"/>
  <c r="F2785" i="1"/>
  <c r="F2786" i="1"/>
  <c r="F2787" i="1"/>
  <c r="F2788" i="1"/>
  <c r="F2789" i="1"/>
  <c r="F2790" i="1"/>
  <c r="F2791" i="1"/>
  <c r="F2792" i="1"/>
  <c r="F2793" i="1"/>
  <c r="F2794" i="1"/>
  <c r="F2795" i="1"/>
  <c r="F2796" i="1"/>
  <c r="F2797" i="1"/>
  <c r="F2798" i="1"/>
  <c r="F2799" i="1"/>
  <c r="F2800" i="1"/>
  <c r="F2801" i="1"/>
  <c r="F2802" i="1"/>
  <c r="F2803" i="1"/>
  <c r="F2804" i="1"/>
  <c r="F2805" i="1"/>
  <c r="F2806" i="1"/>
  <c r="F2807" i="1"/>
  <c r="F2808" i="1"/>
  <c r="F2809" i="1"/>
  <c r="F2810" i="1"/>
  <c r="F2811" i="1"/>
  <c r="F2812" i="1"/>
  <c r="F2813" i="1"/>
  <c r="F2814" i="1"/>
  <c r="F2815" i="1"/>
  <c r="F2816" i="1"/>
  <c r="F2817" i="1"/>
  <c r="F2818" i="1"/>
  <c r="F2819" i="1"/>
  <c r="F2820" i="1"/>
  <c r="F2821" i="1"/>
  <c r="F2822" i="1"/>
  <c r="F2823" i="1"/>
  <c r="F2824" i="1"/>
  <c r="F2825" i="1"/>
  <c r="F2826" i="1"/>
  <c r="F2827" i="1"/>
  <c r="F2828" i="1"/>
  <c r="F2829" i="1"/>
  <c r="F2830" i="1"/>
  <c r="F2831" i="1"/>
  <c r="F2832" i="1"/>
  <c r="F2833" i="1"/>
  <c r="F2834" i="1"/>
  <c r="F2835" i="1"/>
  <c r="F2836" i="1"/>
  <c r="F2837" i="1"/>
  <c r="F2838" i="1"/>
  <c r="F2839" i="1"/>
  <c r="F2840" i="1"/>
  <c r="F2841" i="1"/>
  <c r="F2842" i="1"/>
  <c r="F2843" i="1"/>
  <c r="F2844" i="1"/>
  <c r="F2845" i="1"/>
  <c r="F2846" i="1"/>
  <c r="F2847" i="1"/>
  <c r="F2848" i="1"/>
  <c r="F2849" i="1"/>
  <c r="F2850" i="1"/>
  <c r="F2851" i="1"/>
  <c r="F2852" i="1"/>
  <c r="F2853" i="1"/>
  <c r="F2854" i="1"/>
  <c r="F2855" i="1"/>
  <c r="F2856" i="1"/>
  <c r="F2857" i="1"/>
  <c r="F2858" i="1"/>
  <c r="F2859" i="1"/>
  <c r="F2860" i="1"/>
  <c r="F2861" i="1"/>
  <c r="F2862" i="1"/>
  <c r="F2863" i="1"/>
  <c r="F2864" i="1"/>
  <c r="F2865" i="1"/>
  <c r="F2866" i="1"/>
  <c r="F2867" i="1"/>
  <c r="F2868" i="1"/>
  <c r="F2869" i="1"/>
  <c r="F2870" i="1"/>
  <c r="F2871" i="1"/>
  <c r="F2872" i="1"/>
  <c r="F2873" i="1"/>
  <c r="F2874" i="1"/>
  <c r="F2875" i="1"/>
  <c r="F2876" i="1"/>
  <c r="F2877" i="1"/>
  <c r="F2878" i="1"/>
  <c r="F2879" i="1"/>
  <c r="F2880" i="1"/>
  <c r="F2881" i="1"/>
  <c r="F2882" i="1"/>
  <c r="F2883" i="1"/>
  <c r="F2884" i="1"/>
  <c r="F2885" i="1"/>
  <c r="F2886" i="1"/>
  <c r="F2887" i="1"/>
  <c r="F2888" i="1"/>
  <c r="F2889" i="1"/>
  <c r="F2890" i="1"/>
  <c r="F2891" i="1"/>
  <c r="F2892" i="1"/>
  <c r="F2893" i="1"/>
  <c r="F2894" i="1"/>
  <c r="F2895" i="1"/>
  <c r="F2896" i="1"/>
  <c r="F2897" i="1"/>
  <c r="F2898" i="1"/>
  <c r="F2899" i="1"/>
  <c r="F2900" i="1"/>
  <c r="F2901" i="1"/>
  <c r="F2902" i="1"/>
  <c r="F2903" i="1"/>
  <c r="F2904" i="1"/>
  <c r="F2905" i="1"/>
  <c r="F2906" i="1"/>
  <c r="F2907" i="1"/>
  <c r="F2908" i="1"/>
  <c r="F2909" i="1"/>
  <c r="F2910" i="1"/>
  <c r="F2911" i="1"/>
  <c r="F2912" i="1"/>
  <c r="F2913" i="1"/>
  <c r="F2914" i="1"/>
  <c r="F2915" i="1"/>
  <c r="F2916" i="1"/>
  <c r="F2917" i="1"/>
  <c r="F2918" i="1"/>
  <c r="F2919" i="1"/>
  <c r="F2920" i="1"/>
  <c r="F2921" i="1"/>
  <c r="F2922" i="1"/>
  <c r="F2923" i="1"/>
  <c r="F2924" i="1"/>
  <c r="F2925" i="1"/>
  <c r="F2926" i="1"/>
  <c r="F2927" i="1"/>
  <c r="F2928" i="1"/>
  <c r="F2929" i="1"/>
  <c r="F2930" i="1"/>
  <c r="F2931" i="1"/>
  <c r="F2932" i="1"/>
  <c r="F2933" i="1"/>
  <c r="F2934" i="1"/>
  <c r="F2935" i="1"/>
  <c r="F2936" i="1"/>
  <c r="F2937" i="1"/>
  <c r="F2938" i="1"/>
  <c r="F2939" i="1"/>
  <c r="F2940" i="1"/>
  <c r="F2941" i="1"/>
  <c r="F2942" i="1"/>
  <c r="F2943" i="1"/>
  <c r="F2944" i="1"/>
  <c r="F2945" i="1"/>
  <c r="F2946" i="1"/>
  <c r="F2947" i="1"/>
  <c r="F2948" i="1"/>
  <c r="F2949" i="1"/>
  <c r="F2950" i="1"/>
  <c r="F2951" i="1"/>
  <c r="F2952" i="1"/>
  <c r="F2953" i="1"/>
  <c r="F2954" i="1"/>
  <c r="F2955" i="1"/>
  <c r="F2956" i="1"/>
  <c r="F2957" i="1"/>
  <c r="F2958" i="1"/>
  <c r="F2959" i="1"/>
  <c r="F2960" i="1"/>
  <c r="F2961" i="1"/>
  <c r="F2962" i="1"/>
  <c r="F2963" i="1"/>
  <c r="F2964" i="1"/>
  <c r="F2965" i="1"/>
  <c r="F2966" i="1"/>
  <c r="F2967" i="1"/>
  <c r="F2968" i="1"/>
  <c r="F2969" i="1"/>
  <c r="F2970" i="1"/>
  <c r="F2971" i="1"/>
  <c r="F2972" i="1"/>
  <c r="F2973" i="1"/>
  <c r="F2974" i="1"/>
  <c r="F2975" i="1"/>
  <c r="F2976" i="1"/>
  <c r="F2977" i="1"/>
  <c r="F2978" i="1"/>
  <c r="F2979" i="1"/>
  <c r="F2980" i="1"/>
  <c r="F2981" i="1"/>
  <c r="F2982" i="1"/>
  <c r="F2983" i="1"/>
  <c r="F2984" i="1"/>
  <c r="F2985" i="1"/>
  <c r="F2986" i="1"/>
  <c r="F2987" i="1"/>
  <c r="F2988" i="1"/>
  <c r="F2989" i="1"/>
  <c r="F2990" i="1"/>
  <c r="F2991" i="1"/>
  <c r="F2992" i="1"/>
  <c r="F2993" i="1"/>
  <c r="F2994" i="1"/>
  <c r="F2995" i="1"/>
  <c r="F2996" i="1"/>
  <c r="F2997" i="1"/>
  <c r="F2998" i="1"/>
  <c r="F2999" i="1"/>
  <c r="F3000" i="1"/>
  <c r="F3001" i="1"/>
  <c r="F3002" i="1"/>
  <c r="F3003" i="1"/>
  <c r="F3004" i="1"/>
  <c r="F3005" i="1"/>
  <c r="F3006" i="1"/>
  <c r="F3007" i="1"/>
  <c r="F3008" i="1"/>
  <c r="F3009" i="1"/>
  <c r="F3010" i="1"/>
  <c r="F3011" i="1"/>
  <c r="F3012" i="1"/>
  <c r="F3013" i="1"/>
  <c r="F3014" i="1"/>
  <c r="F3015" i="1"/>
  <c r="F3016" i="1"/>
  <c r="F3017" i="1"/>
  <c r="F3018" i="1"/>
  <c r="F3019" i="1"/>
  <c r="F3020" i="1"/>
  <c r="F3021" i="1"/>
  <c r="F3022" i="1"/>
  <c r="F3023" i="1"/>
  <c r="F3024" i="1"/>
  <c r="F3025" i="1"/>
  <c r="F3026" i="1"/>
  <c r="F3027" i="1"/>
  <c r="F3028" i="1"/>
  <c r="F3029" i="1"/>
  <c r="F3030" i="1"/>
  <c r="F3031" i="1"/>
  <c r="F3032" i="1"/>
  <c r="F3033" i="1"/>
  <c r="F3034" i="1"/>
  <c r="F3035" i="1"/>
  <c r="F3036" i="1"/>
  <c r="F3037" i="1"/>
  <c r="F3038" i="1"/>
  <c r="F3039" i="1"/>
  <c r="F3040" i="1"/>
  <c r="F3041" i="1"/>
  <c r="F3042" i="1"/>
  <c r="F3043" i="1"/>
  <c r="F3044" i="1"/>
  <c r="F3045" i="1"/>
  <c r="F3046" i="1"/>
  <c r="F3047" i="1"/>
  <c r="F3048" i="1"/>
  <c r="F3049" i="1"/>
  <c r="F3050" i="1"/>
  <c r="F3051" i="1"/>
  <c r="F3052" i="1"/>
  <c r="F3053" i="1"/>
  <c r="F3054" i="1"/>
  <c r="F3055" i="1"/>
  <c r="F3056" i="1"/>
  <c r="F3057" i="1"/>
  <c r="F3058" i="1"/>
  <c r="F3059" i="1"/>
  <c r="F3060" i="1"/>
  <c r="F3061" i="1"/>
  <c r="F3062" i="1"/>
  <c r="F3063" i="1"/>
  <c r="F3064" i="1"/>
  <c r="F3065" i="1"/>
  <c r="F3066" i="1"/>
  <c r="F3067" i="1"/>
  <c r="F3068" i="1"/>
  <c r="F3069" i="1"/>
  <c r="F3070" i="1"/>
  <c r="F3071" i="1"/>
  <c r="F3072" i="1"/>
  <c r="F3073" i="1"/>
  <c r="F3074" i="1"/>
  <c r="F3075" i="1"/>
  <c r="F3076" i="1"/>
  <c r="F3077" i="1"/>
  <c r="F3078" i="1"/>
  <c r="F3079" i="1"/>
  <c r="F3080" i="1"/>
  <c r="F3081" i="1"/>
  <c r="F3082" i="1"/>
  <c r="F3083" i="1"/>
  <c r="F3084" i="1"/>
  <c r="F3085" i="1"/>
  <c r="F3086" i="1"/>
  <c r="F3087" i="1"/>
  <c r="F3088" i="1"/>
  <c r="F3089" i="1"/>
  <c r="F3090" i="1"/>
  <c r="F3091" i="1"/>
  <c r="F3092" i="1"/>
  <c r="F3093" i="1"/>
  <c r="F3094" i="1"/>
  <c r="F3095" i="1"/>
  <c r="F3096" i="1"/>
  <c r="F3097" i="1"/>
  <c r="F3098" i="1"/>
  <c r="F3099" i="1"/>
  <c r="F3100" i="1"/>
  <c r="F3101" i="1"/>
  <c r="F3102" i="1"/>
  <c r="F3103" i="1"/>
  <c r="F3104" i="1"/>
  <c r="F3105" i="1"/>
  <c r="F3106" i="1"/>
  <c r="F3107" i="1"/>
  <c r="F3108" i="1"/>
  <c r="F3109" i="1"/>
  <c r="F3110" i="1"/>
  <c r="F3111" i="1"/>
  <c r="F3112" i="1"/>
  <c r="F3113" i="1"/>
  <c r="F3114" i="1"/>
  <c r="F3115" i="1"/>
  <c r="F3116" i="1"/>
  <c r="F3117" i="1"/>
  <c r="F3118" i="1"/>
  <c r="F3119" i="1"/>
  <c r="F3120" i="1"/>
  <c r="F3121" i="1"/>
  <c r="F3122" i="1"/>
  <c r="F3123" i="1"/>
  <c r="F3124" i="1"/>
  <c r="F3125" i="1"/>
  <c r="F3126" i="1"/>
  <c r="F3127" i="1"/>
  <c r="F3128" i="1"/>
  <c r="F3129" i="1"/>
  <c r="F3130" i="1"/>
  <c r="F3131" i="1"/>
  <c r="F3132" i="1"/>
  <c r="F3133" i="1"/>
  <c r="F3134" i="1"/>
  <c r="F3135" i="1"/>
  <c r="F3136" i="1"/>
  <c r="F3137" i="1"/>
  <c r="F3138" i="1"/>
  <c r="F3139" i="1"/>
  <c r="F3140" i="1"/>
  <c r="F3141" i="1"/>
  <c r="F3142" i="1"/>
  <c r="F3143" i="1"/>
  <c r="F3144" i="1"/>
  <c r="F3145" i="1"/>
  <c r="F3146" i="1"/>
  <c r="F3147" i="1"/>
  <c r="F3148" i="1"/>
  <c r="F3149" i="1"/>
  <c r="F3150" i="1"/>
  <c r="F3151" i="1"/>
  <c r="F3152" i="1"/>
  <c r="F3153" i="1"/>
  <c r="F3154" i="1"/>
  <c r="F3155" i="1"/>
  <c r="F3156" i="1"/>
  <c r="F3157" i="1"/>
  <c r="F3158" i="1"/>
  <c r="F3159" i="1"/>
  <c r="F3160" i="1"/>
  <c r="F3161" i="1"/>
  <c r="F3162" i="1"/>
  <c r="F3163" i="1"/>
  <c r="F3164" i="1"/>
  <c r="F3165" i="1"/>
  <c r="F3166" i="1"/>
  <c r="F3167" i="1"/>
  <c r="F3168" i="1"/>
  <c r="F3169" i="1"/>
  <c r="F3170" i="1"/>
  <c r="F3171" i="1"/>
  <c r="F3172" i="1"/>
  <c r="F3173" i="1"/>
  <c r="F3174" i="1"/>
  <c r="F3175" i="1"/>
  <c r="F3176" i="1"/>
  <c r="F3177" i="1"/>
  <c r="F3178" i="1"/>
  <c r="F3179" i="1"/>
  <c r="F3180" i="1"/>
  <c r="F3181" i="1"/>
  <c r="F3182" i="1"/>
  <c r="F3183" i="1"/>
  <c r="F3184" i="1"/>
  <c r="F3185" i="1"/>
  <c r="F3186" i="1"/>
  <c r="F3187" i="1"/>
  <c r="F3188" i="1"/>
  <c r="F3189" i="1"/>
  <c r="F3190" i="1"/>
  <c r="F3191" i="1"/>
  <c r="F3192" i="1"/>
  <c r="F3193" i="1"/>
  <c r="F3194" i="1"/>
  <c r="F3195" i="1"/>
  <c r="F3196" i="1"/>
  <c r="F3197" i="1"/>
  <c r="F3198" i="1"/>
  <c r="F3199" i="1"/>
  <c r="F3200" i="1"/>
  <c r="F3201" i="1"/>
  <c r="F3202" i="1"/>
  <c r="F3203" i="1"/>
  <c r="F3204" i="1"/>
  <c r="F3205" i="1"/>
  <c r="F3206" i="1"/>
  <c r="F3207" i="1"/>
  <c r="F3208" i="1"/>
  <c r="F3209" i="1"/>
  <c r="F3210" i="1"/>
  <c r="F3211" i="1"/>
  <c r="F3212" i="1"/>
  <c r="F3213" i="1"/>
  <c r="F3214" i="1"/>
  <c r="F3215" i="1"/>
  <c r="F3216" i="1"/>
  <c r="F3217" i="1"/>
  <c r="F3218" i="1"/>
  <c r="F3219" i="1"/>
  <c r="F3220" i="1"/>
  <c r="F3221" i="1"/>
  <c r="F3222" i="1"/>
  <c r="F3223" i="1"/>
  <c r="F3224" i="1"/>
  <c r="F3225" i="1"/>
  <c r="F3226" i="1"/>
  <c r="F3227" i="1"/>
  <c r="F3228" i="1"/>
  <c r="F3229" i="1"/>
  <c r="F3230" i="1"/>
  <c r="F3231" i="1"/>
  <c r="F3232" i="1"/>
  <c r="F3233" i="1"/>
  <c r="F3234" i="1"/>
  <c r="F3235" i="1"/>
  <c r="F3236" i="1"/>
  <c r="F3237" i="1"/>
  <c r="F3238" i="1"/>
  <c r="F3239" i="1"/>
  <c r="F3240" i="1"/>
  <c r="F3241" i="1"/>
  <c r="F3242" i="1"/>
  <c r="F3243" i="1"/>
  <c r="F3244" i="1"/>
  <c r="F3245" i="1"/>
  <c r="F3246" i="1"/>
  <c r="F3247" i="1"/>
  <c r="F3248" i="1"/>
  <c r="F3249" i="1"/>
  <c r="F3250" i="1"/>
  <c r="F3251" i="1"/>
  <c r="F3252" i="1"/>
  <c r="F3253" i="1"/>
  <c r="F3254" i="1"/>
  <c r="F3255" i="1"/>
  <c r="F3256" i="1"/>
  <c r="F3257" i="1"/>
  <c r="F3258" i="1"/>
  <c r="F3259" i="1"/>
  <c r="F3260" i="1"/>
  <c r="F3261" i="1"/>
  <c r="F3262" i="1"/>
  <c r="F3263" i="1"/>
  <c r="F3264" i="1"/>
  <c r="F3265" i="1"/>
  <c r="F3266" i="1"/>
  <c r="F3267" i="1"/>
  <c r="F3268" i="1"/>
  <c r="F3269" i="1"/>
  <c r="F3270" i="1"/>
  <c r="F3271" i="1"/>
  <c r="F3272" i="1"/>
  <c r="F3273" i="1"/>
  <c r="F3274" i="1"/>
  <c r="F3275" i="1"/>
  <c r="F3276" i="1"/>
  <c r="F3277" i="1"/>
  <c r="F3278" i="1"/>
  <c r="F3279" i="1"/>
  <c r="F3280" i="1"/>
  <c r="F3281" i="1"/>
  <c r="F3282" i="1"/>
  <c r="F3283" i="1"/>
  <c r="F3284" i="1"/>
  <c r="F3285" i="1"/>
  <c r="F3286" i="1"/>
  <c r="F3287" i="1"/>
  <c r="F3288" i="1"/>
  <c r="F3289" i="1"/>
  <c r="F3290" i="1"/>
  <c r="F3291" i="1"/>
  <c r="F3292" i="1"/>
  <c r="F3293" i="1"/>
  <c r="F3294" i="1"/>
  <c r="F3295" i="1"/>
  <c r="F3296" i="1"/>
  <c r="F3297" i="1"/>
  <c r="F3298" i="1"/>
  <c r="F3299" i="1"/>
  <c r="F3300" i="1"/>
  <c r="F3301" i="1"/>
  <c r="F3302" i="1"/>
  <c r="F3303" i="1"/>
  <c r="F3304" i="1"/>
  <c r="F3305" i="1"/>
  <c r="F3306" i="1"/>
  <c r="F3307" i="1"/>
  <c r="F3308" i="1"/>
  <c r="F3309" i="1"/>
  <c r="F3310" i="1"/>
  <c r="F3311" i="1"/>
  <c r="F3312" i="1"/>
  <c r="F3313" i="1"/>
  <c r="F3314" i="1"/>
  <c r="F3315" i="1"/>
  <c r="F3316" i="1"/>
  <c r="F3317" i="1"/>
  <c r="F3318" i="1"/>
  <c r="F3319" i="1"/>
  <c r="F3320" i="1"/>
  <c r="F3321" i="1"/>
  <c r="F3322" i="1"/>
  <c r="F3323" i="1"/>
  <c r="F3324" i="1"/>
  <c r="F3325" i="1"/>
  <c r="F3326" i="1"/>
  <c r="F3327" i="1"/>
  <c r="F3328" i="1"/>
  <c r="F3329" i="1"/>
  <c r="F3330" i="1"/>
  <c r="F3331" i="1"/>
  <c r="F3332" i="1"/>
  <c r="F3333" i="1"/>
  <c r="F3334" i="1"/>
  <c r="F3335" i="1"/>
  <c r="F3336" i="1"/>
  <c r="F3337" i="1"/>
  <c r="F3338" i="1"/>
  <c r="F3339" i="1"/>
  <c r="F3340" i="1"/>
  <c r="F3341" i="1"/>
  <c r="F3342" i="1"/>
  <c r="F3343" i="1"/>
  <c r="F3344" i="1"/>
  <c r="F3345" i="1"/>
  <c r="F3346" i="1"/>
  <c r="F3347" i="1"/>
  <c r="F3348" i="1"/>
  <c r="F3349" i="1"/>
  <c r="F3350" i="1"/>
  <c r="F3351" i="1"/>
  <c r="F3352" i="1"/>
  <c r="F3353" i="1"/>
  <c r="F3354" i="1"/>
  <c r="F3355" i="1"/>
  <c r="F3356" i="1"/>
  <c r="F3357" i="1"/>
  <c r="F3358" i="1"/>
  <c r="F3359" i="1"/>
  <c r="F3360" i="1"/>
  <c r="F3361" i="1"/>
  <c r="F3362" i="1"/>
  <c r="F3363" i="1"/>
  <c r="F3364" i="1"/>
  <c r="F3365" i="1"/>
  <c r="F3366" i="1"/>
  <c r="F3367" i="1"/>
  <c r="F3368" i="1"/>
  <c r="F3369" i="1"/>
  <c r="F3370" i="1"/>
  <c r="F3371" i="1"/>
  <c r="F3372" i="1"/>
  <c r="F3373" i="1"/>
  <c r="F3374" i="1"/>
  <c r="F3375" i="1"/>
  <c r="F3376" i="1"/>
  <c r="F3377" i="1"/>
  <c r="F3378" i="1"/>
  <c r="F3379" i="1"/>
  <c r="F3380" i="1"/>
  <c r="F3381" i="1"/>
  <c r="F3382" i="1"/>
  <c r="F3383" i="1"/>
  <c r="F3384" i="1"/>
  <c r="F3385" i="1"/>
  <c r="F3386" i="1"/>
  <c r="F3387" i="1"/>
  <c r="F3388" i="1"/>
  <c r="F3389" i="1"/>
  <c r="F3390" i="1"/>
  <c r="F3391" i="1"/>
  <c r="F3392" i="1"/>
  <c r="F3393" i="1"/>
  <c r="F3394" i="1"/>
  <c r="F3395" i="1"/>
  <c r="F3396" i="1"/>
  <c r="F3397" i="1"/>
  <c r="F3398" i="1"/>
  <c r="F3399" i="1"/>
  <c r="F3400" i="1"/>
  <c r="F3401" i="1"/>
  <c r="F3402" i="1"/>
  <c r="F3403" i="1"/>
  <c r="F3404" i="1"/>
  <c r="F3405" i="1"/>
  <c r="F3406" i="1"/>
  <c r="F3407" i="1"/>
  <c r="F3408" i="1"/>
  <c r="F3409" i="1"/>
  <c r="F3410" i="1"/>
  <c r="F3411" i="1"/>
  <c r="F3412" i="1"/>
  <c r="F3413" i="1"/>
  <c r="F3414" i="1"/>
  <c r="F3415" i="1"/>
  <c r="F3416" i="1"/>
  <c r="F3417" i="1"/>
  <c r="F3418" i="1"/>
  <c r="F3419" i="1"/>
  <c r="F3420" i="1"/>
  <c r="F3421" i="1"/>
  <c r="F3422" i="1"/>
  <c r="F3423" i="1"/>
  <c r="F3424" i="1"/>
  <c r="F3425" i="1"/>
  <c r="F3426" i="1"/>
  <c r="F3427" i="1"/>
  <c r="F3428" i="1"/>
  <c r="F3429" i="1"/>
  <c r="F3430" i="1"/>
  <c r="F3431" i="1"/>
  <c r="F3432" i="1"/>
  <c r="F3433" i="1"/>
  <c r="F3434" i="1"/>
  <c r="F3435" i="1"/>
  <c r="F3436" i="1"/>
  <c r="F3437" i="1"/>
  <c r="F3438" i="1"/>
  <c r="F3439" i="1"/>
  <c r="F3440" i="1"/>
  <c r="F3441" i="1"/>
  <c r="F3442" i="1"/>
  <c r="F3443" i="1"/>
  <c r="F3444" i="1"/>
  <c r="F3445" i="1"/>
  <c r="F3446" i="1"/>
  <c r="F3447" i="1"/>
  <c r="F3448" i="1"/>
  <c r="F3449" i="1"/>
  <c r="F3450" i="1"/>
  <c r="F3451" i="1"/>
  <c r="F3452" i="1"/>
  <c r="F3453" i="1"/>
  <c r="F3454" i="1"/>
  <c r="F3455" i="1"/>
  <c r="F3456" i="1"/>
  <c r="F3457" i="1"/>
  <c r="F578" i="1" l="1"/>
  <c r="F579" i="1"/>
  <c r="F580" i="1"/>
  <c r="F581" i="1"/>
  <c r="F582" i="1"/>
  <c r="F583" i="1"/>
  <c r="F584" i="1"/>
  <c r="F585" i="1"/>
  <c r="F586" i="1"/>
  <c r="F587" i="1"/>
  <c r="F588" i="1"/>
  <c r="F589" i="1"/>
  <c r="F590" i="1"/>
  <c r="F591" i="1"/>
  <c r="F592" i="1"/>
  <c r="F593" i="1"/>
  <c r="F594" i="1"/>
  <c r="F595" i="1"/>
  <c r="F596" i="1"/>
  <c r="F597" i="1"/>
  <c r="F598" i="1"/>
  <c r="F599" i="1"/>
  <c r="F600" i="1"/>
  <c r="F601" i="1"/>
  <c r="F602" i="1"/>
  <c r="F603" i="1"/>
  <c r="F604" i="1"/>
  <c r="F605" i="1"/>
  <c r="F606" i="1"/>
  <c r="F607" i="1"/>
  <c r="F608" i="1"/>
  <c r="F609" i="1"/>
  <c r="F610" i="1"/>
  <c r="F611" i="1"/>
  <c r="F612" i="1"/>
  <c r="F613" i="1"/>
  <c r="F614" i="1"/>
  <c r="F615" i="1"/>
  <c r="F616" i="1"/>
  <c r="F617" i="1"/>
  <c r="F618" i="1"/>
  <c r="F619" i="1"/>
  <c r="F620" i="1"/>
  <c r="F621" i="1"/>
  <c r="F622" i="1"/>
  <c r="F623" i="1"/>
  <c r="F624" i="1"/>
  <c r="F625" i="1"/>
  <c r="F626" i="1"/>
  <c r="F627" i="1"/>
  <c r="F628" i="1"/>
  <c r="F629" i="1"/>
  <c r="F630" i="1"/>
  <c r="F631" i="1"/>
  <c r="F632" i="1"/>
  <c r="F633" i="1"/>
  <c r="F634" i="1"/>
  <c r="F635" i="1"/>
  <c r="F636" i="1"/>
  <c r="F637" i="1"/>
  <c r="F638" i="1"/>
  <c r="F639" i="1"/>
  <c r="F640" i="1"/>
  <c r="F641" i="1"/>
  <c r="F642" i="1"/>
  <c r="F643" i="1"/>
  <c r="F644" i="1"/>
  <c r="F645" i="1"/>
  <c r="F646" i="1"/>
  <c r="F647" i="1"/>
  <c r="F648" i="1"/>
  <c r="F649" i="1"/>
  <c r="F650" i="1"/>
  <c r="F651" i="1"/>
  <c r="F652" i="1"/>
  <c r="F653" i="1"/>
  <c r="F654" i="1"/>
  <c r="F655" i="1"/>
  <c r="F656" i="1"/>
  <c r="F657" i="1"/>
  <c r="F658" i="1"/>
  <c r="F659" i="1"/>
  <c r="F660" i="1"/>
  <c r="F661" i="1"/>
  <c r="F662" i="1"/>
  <c r="F663" i="1"/>
  <c r="F664" i="1"/>
  <c r="F665" i="1"/>
  <c r="F666" i="1"/>
  <c r="F667" i="1"/>
  <c r="F668" i="1"/>
  <c r="F669" i="1"/>
  <c r="F670" i="1"/>
  <c r="F671" i="1"/>
  <c r="F672" i="1"/>
  <c r="F673" i="1"/>
  <c r="F674" i="1"/>
  <c r="F675" i="1"/>
  <c r="F676" i="1"/>
  <c r="F677" i="1"/>
  <c r="F678" i="1"/>
  <c r="F679" i="1"/>
  <c r="F680" i="1"/>
  <c r="F681" i="1"/>
  <c r="F682" i="1"/>
  <c r="F683" i="1"/>
  <c r="F684" i="1"/>
  <c r="F685" i="1"/>
  <c r="F686" i="1"/>
  <c r="F687" i="1"/>
  <c r="F688" i="1"/>
  <c r="F689" i="1"/>
  <c r="F690" i="1"/>
  <c r="F691" i="1"/>
  <c r="F692" i="1"/>
  <c r="F693" i="1"/>
  <c r="F694" i="1"/>
  <c r="F695" i="1"/>
  <c r="F696" i="1"/>
  <c r="F697" i="1"/>
  <c r="F698" i="1"/>
  <c r="F699" i="1"/>
  <c r="F700" i="1"/>
  <c r="F701" i="1"/>
  <c r="F702" i="1"/>
  <c r="F703" i="1"/>
  <c r="F704" i="1"/>
  <c r="F705" i="1"/>
  <c r="F706" i="1"/>
  <c r="F707" i="1"/>
  <c r="F708" i="1"/>
  <c r="F709" i="1"/>
  <c r="F710" i="1"/>
  <c r="F711" i="1"/>
  <c r="F712" i="1"/>
  <c r="F713" i="1"/>
  <c r="F714" i="1"/>
  <c r="F715" i="1"/>
  <c r="F716" i="1"/>
  <c r="F717" i="1"/>
  <c r="F718" i="1"/>
  <c r="F719" i="1"/>
  <c r="F720" i="1"/>
  <c r="F721" i="1"/>
  <c r="F722" i="1"/>
  <c r="F723" i="1"/>
  <c r="F724" i="1"/>
  <c r="F725" i="1"/>
  <c r="F726" i="1"/>
  <c r="F727" i="1"/>
  <c r="F728" i="1"/>
  <c r="F729" i="1"/>
  <c r="F730" i="1"/>
  <c r="F731" i="1"/>
  <c r="F732" i="1"/>
  <c r="F733" i="1"/>
  <c r="F734" i="1"/>
  <c r="F735" i="1"/>
  <c r="F736" i="1"/>
  <c r="F737" i="1"/>
  <c r="F738" i="1"/>
  <c r="F739" i="1"/>
  <c r="F740" i="1"/>
  <c r="F741" i="1"/>
  <c r="F742" i="1"/>
  <c r="F743" i="1"/>
  <c r="F744" i="1"/>
  <c r="F745" i="1"/>
  <c r="F746" i="1"/>
  <c r="F747" i="1"/>
  <c r="F748" i="1"/>
  <c r="F749" i="1"/>
  <c r="F750" i="1"/>
  <c r="F751" i="1"/>
  <c r="F752" i="1"/>
  <c r="F753" i="1"/>
  <c r="F754" i="1"/>
  <c r="F755" i="1"/>
  <c r="F756" i="1"/>
  <c r="F757" i="1"/>
  <c r="F758" i="1"/>
  <c r="F759" i="1"/>
  <c r="F760" i="1"/>
  <c r="F761" i="1"/>
  <c r="F762" i="1"/>
  <c r="F763" i="1"/>
  <c r="F764" i="1"/>
  <c r="F765" i="1"/>
  <c r="F766" i="1"/>
  <c r="F767" i="1"/>
  <c r="F768" i="1"/>
  <c r="F769" i="1"/>
  <c r="F770" i="1"/>
  <c r="F771" i="1"/>
  <c r="F772" i="1"/>
  <c r="F773" i="1"/>
  <c r="F774" i="1"/>
  <c r="F775" i="1"/>
  <c r="F776" i="1"/>
  <c r="F777" i="1"/>
  <c r="F778" i="1"/>
  <c r="F779" i="1"/>
  <c r="F780" i="1"/>
  <c r="F781" i="1"/>
  <c r="F782" i="1"/>
  <c r="F783" i="1"/>
  <c r="F784" i="1"/>
  <c r="F785" i="1"/>
  <c r="F786" i="1"/>
  <c r="F787" i="1"/>
  <c r="F788" i="1"/>
  <c r="F789" i="1"/>
  <c r="F790" i="1"/>
  <c r="F791" i="1"/>
  <c r="F792" i="1"/>
  <c r="F793" i="1"/>
  <c r="F794" i="1"/>
  <c r="F795" i="1"/>
  <c r="F796" i="1"/>
  <c r="F797" i="1"/>
  <c r="F798" i="1"/>
  <c r="F799" i="1"/>
  <c r="F800" i="1"/>
  <c r="F801" i="1"/>
  <c r="F802" i="1"/>
  <c r="F803" i="1"/>
  <c r="F804" i="1"/>
  <c r="F805" i="1"/>
  <c r="F806" i="1"/>
  <c r="F807" i="1"/>
  <c r="F808" i="1"/>
  <c r="F809" i="1"/>
  <c r="F810" i="1"/>
  <c r="F811" i="1"/>
  <c r="F812" i="1"/>
  <c r="F813" i="1"/>
  <c r="F814" i="1"/>
  <c r="F815" i="1"/>
  <c r="F816" i="1"/>
  <c r="F817" i="1"/>
  <c r="F818" i="1"/>
  <c r="F819" i="1"/>
  <c r="F820" i="1"/>
  <c r="F821" i="1"/>
  <c r="F822" i="1"/>
  <c r="F823" i="1"/>
  <c r="F824" i="1"/>
  <c r="F825" i="1"/>
  <c r="F826" i="1"/>
  <c r="F827" i="1"/>
  <c r="F828" i="1"/>
  <c r="F829" i="1"/>
  <c r="F830" i="1"/>
  <c r="F831" i="1"/>
  <c r="F832" i="1"/>
  <c r="F833" i="1"/>
  <c r="F834" i="1"/>
  <c r="F835" i="1"/>
  <c r="F836" i="1"/>
  <c r="F837" i="1"/>
  <c r="F838" i="1"/>
  <c r="F839" i="1"/>
  <c r="F840" i="1"/>
  <c r="F841" i="1"/>
  <c r="F842" i="1"/>
  <c r="F843" i="1"/>
  <c r="F844" i="1"/>
  <c r="F845" i="1"/>
  <c r="F846" i="1"/>
  <c r="F847" i="1"/>
  <c r="F848" i="1"/>
  <c r="F849" i="1"/>
  <c r="F850" i="1"/>
  <c r="F851" i="1"/>
  <c r="F852" i="1"/>
  <c r="F853" i="1"/>
  <c r="F854" i="1"/>
  <c r="F855" i="1"/>
  <c r="F856" i="1"/>
  <c r="F857" i="1"/>
  <c r="F858" i="1"/>
  <c r="F859" i="1"/>
  <c r="F860" i="1"/>
  <c r="F861" i="1"/>
  <c r="F862" i="1"/>
  <c r="F863" i="1"/>
  <c r="F864" i="1"/>
  <c r="F865" i="1"/>
  <c r="U23" i="2"/>
  <c r="U24" i="2"/>
  <c r="U25" i="2"/>
  <c r="U26" i="2"/>
  <c r="U27" i="2"/>
  <c r="F3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156" i="1"/>
  <c r="F157" i="1"/>
  <c r="F158" i="1"/>
  <c r="F159" i="1"/>
  <c r="F160" i="1"/>
  <c r="F161" i="1"/>
  <c r="F162" i="1"/>
  <c r="F163" i="1"/>
  <c r="F164" i="1"/>
  <c r="F165" i="1"/>
  <c r="F166" i="1"/>
  <c r="F167" i="1"/>
  <c r="F168" i="1"/>
  <c r="F169" i="1"/>
  <c r="F170" i="1"/>
  <c r="F171" i="1"/>
  <c r="F172" i="1"/>
  <c r="F173" i="1"/>
  <c r="F174" i="1"/>
  <c r="F175" i="1"/>
  <c r="F176" i="1"/>
  <c r="F177" i="1"/>
  <c r="F178" i="1"/>
  <c r="F179" i="1"/>
  <c r="F180" i="1"/>
  <c r="F181" i="1"/>
  <c r="F182" i="1"/>
  <c r="F183" i="1"/>
  <c r="F184" i="1"/>
  <c r="F185" i="1"/>
  <c r="F186" i="1"/>
  <c r="F187" i="1"/>
  <c r="F188" i="1"/>
  <c r="F189" i="1"/>
  <c r="F190" i="1"/>
  <c r="F191" i="1"/>
  <c r="F192" i="1"/>
  <c r="F193" i="1"/>
  <c r="F194" i="1"/>
  <c r="F195" i="1"/>
  <c r="F196" i="1"/>
  <c r="F197" i="1"/>
  <c r="F198" i="1"/>
  <c r="F199" i="1"/>
  <c r="F200" i="1"/>
  <c r="F201" i="1"/>
  <c r="F202" i="1"/>
  <c r="F203" i="1"/>
  <c r="F204" i="1"/>
  <c r="F205" i="1"/>
  <c r="F206" i="1"/>
  <c r="F207" i="1"/>
  <c r="F208" i="1"/>
  <c r="F209" i="1"/>
  <c r="F210" i="1"/>
  <c r="F211" i="1"/>
  <c r="F212" i="1"/>
  <c r="F213" i="1"/>
  <c r="F214" i="1"/>
  <c r="F215" i="1"/>
  <c r="F216" i="1"/>
  <c r="F217" i="1"/>
  <c r="F218" i="1"/>
  <c r="F219" i="1"/>
  <c r="F220" i="1"/>
  <c r="F221" i="1"/>
  <c r="F222" i="1"/>
  <c r="F223" i="1"/>
  <c r="F224" i="1"/>
  <c r="F225" i="1"/>
  <c r="F226" i="1"/>
  <c r="F227" i="1"/>
  <c r="F228" i="1"/>
  <c r="F229" i="1"/>
  <c r="F230" i="1"/>
  <c r="F231" i="1"/>
  <c r="F232" i="1"/>
  <c r="F233" i="1"/>
  <c r="F234" i="1"/>
  <c r="F235" i="1"/>
  <c r="F236" i="1"/>
  <c r="F237" i="1"/>
  <c r="F238" i="1"/>
  <c r="F239" i="1"/>
  <c r="F240" i="1"/>
  <c r="F241" i="1"/>
  <c r="F242" i="1"/>
  <c r="F243" i="1"/>
  <c r="F244" i="1"/>
  <c r="F245" i="1"/>
  <c r="F246" i="1"/>
  <c r="F247" i="1"/>
  <c r="F248" i="1"/>
  <c r="F249" i="1"/>
  <c r="F250" i="1"/>
  <c r="F251" i="1"/>
  <c r="F252" i="1"/>
  <c r="F253" i="1"/>
  <c r="F254" i="1"/>
  <c r="F255" i="1"/>
  <c r="F256" i="1"/>
  <c r="F257" i="1"/>
  <c r="F258" i="1"/>
  <c r="F259" i="1"/>
  <c r="F260" i="1"/>
  <c r="F261" i="1"/>
  <c r="F262" i="1"/>
  <c r="F263" i="1"/>
  <c r="F264" i="1"/>
  <c r="F265" i="1"/>
  <c r="F266" i="1"/>
  <c r="F267" i="1"/>
  <c r="F268" i="1"/>
  <c r="F269" i="1"/>
  <c r="F270" i="1"/>
  <c r="F271" i="1"/>
  <c r="F272" i="1"/>
  <c r="F273" i="1"/>
  <c r="F274" i="1"/>
  <c r="F275" i="1"/>
  <c r="F276" i="1"/>
  <c r="F277" i="1"/>
  <c r="F278" i="1"/>
  <c r="F279" i="1"/>
  <c r="F280" i="1"/>
  <c r="F281" i="1"/>
  <c r="F282" i="1"/>
  <c r="F283" i="1"/>
  <c r="F284" i="1"/>
  <c r="F285" i="1"/>
  <c r="F286" i="1"/>
  <c r="F287" i="1"/>
  <c r="F288" i="1"/>
  <c r="F289" i="1"/>
  <c r="F290" i="1"/>
  <c r="F291" i="1"/>
  <c r="F292" i="1"/>
  <c r="F293" i="1"/>
  <c r="F294" i="1"/>
  <c r="F295" i="1"/>
  <c r="F296" i="1"/>
  <c r="F297" i="1"/>
  <c r="F298" i="1"/>
  <c r="F299" i="1"/>
  <c r="F300" i="1"/>
  <c r="F301" i="1"/>
  <c r="F302" i="1"/>
  <c r="F303" i="1"/>
  <c r="F304" i="1"/>
  <c r="F305" i="1"/>
  <c r="F306" i="1"/>
  <c r="F307" i="1"/>
  <c r="F308" i="1"/>
  <c r="F309" i="1"/>
  <c r="F310" i="1"/>
  <c r="F311" i="1"/>
  <c r="F312" i="1"/>
  <c r="F313" i="1"/>
  <c r="F314" i="1"/>
  <c r="F315" i="1"/>
  <c r="F316" i="1"/>
  <c r="F317" i="1"/>
  <c r="F318" i="1"/>
  <c r="F319" i="1"/>
  <c r="F320" i="1"/>
  <c r="F321" i="1"/>
  <c r="F322" i="1"/>
  <c r="F323" i="1"/>
  <c r="F324" i="1"/>
  <c r="F325" i="1"/>
  <c r="F326" i="1"/>
  <c r="F327" i="1"/>
  <c r="F328" i="1"/>
  <c r="F329" i="1"/>
  <c r="F330" i="1"/>
  <c r="F331" i="1"/>
  <c r="F332" i="1"/>
  <c r="F333" i="1"/>
  <c r="F334" i="1"/>
  <c r="F335" i="1"/>
  <c r="F336" i="1"/>
  <c r="F337" i="1"/>
  <c r="F338" i="1"/>
  <c r="F339" i="1"/>
  <c r="F340" i="1"/>
  <c r="F341" i="1"/>
  <c r="F342" i="1"/>
  <c r="F343" i="1"/>
  <c r="F344" i="1"/>
  <c r="F345" i="1"/>
  <c r="F346" i="1"/>
  <c r="F347" i="1"/>
  <c r="F348" i="1"/>
  <c r="F349" i="1"/>
  <c r="F350" i="1"/>
  <c r="F351" i="1"/>
  <c r="F352" i="1"/>
  <c r="F353" i="1"/>
  <c r="F354" i="1"/>
  <c r="F355" i="1"/>
  <c r="F356" i="1"/>
  <c r="F357" i="1"/>
  <c r="F358" i="1"/>
  <c r="F359" i="1"/>
  <c r="F360" i="1"/>
  <c r="F361" i="1"/>
  <c r="F362" i="1"/>
  <c r="F363" i="1"/>
  <c r="F364" i="1"/>
  <c r="F365" i="1"/>
  <c r="F366" i="1"/>
  <c r="F367" i="1"/>
  <c r="F368" i="1"/>
  <c r="F369" i="1"/>
  <c r="F370" i="1"/>
  <c r="F371" i="1"/>
  <c r="F372" i="1"/>
  <c r="F373" i="1"/>
  <c r="F374" i="1"/>
  <c r="F375" i="1"/>
  <c r="F376" i="1"/>
  <c r="F377" i="1"/>
  <c r="F378" i="1"/>
  <c r="F379" i="1"/>
  <c r="F380" i="1"/>
  <c r="F381" i="1"/>
  <c r="F382" i="1"/>
  <c r="F383" i="1"/>
  <c r="F384" i="1"/>
  <c r="F385" i="1"/>
  <c r="F386" i="1"/>
  <c r="F387" i="1"/>
  <c r="F388" i="1"/>
  <c r="F389" i="1"/>
  <c r="F390" i="1"/>
  <c r="F391" i="1"/>
  <c r="F392" i="1"/>
  <c r="F393" i="1"/>
  <c r="F394" i="1"/>
  <c r="F395" i="1"/>
  <c r="F396" i="1"/>
  <c r="F397" i="1"/>
  <c r="F398" i="1"/>
  <c r="F399" i="1"/>
  <c r="F400" i="1"/>
  <c r="F401" i="1"/>
  <c r="F402" i="1"/>
  <c r="F403" i="1"/>
  <c r="F404" i="1"/>
  <c r="F405" i="1"/>
  <c r="F406" i="1"/>
  <c r="F407" i="1"/>
  <c r="F408" i="1"/>
  <c r="F409" i="1"/>
  <c r="F410" i="1"/>
  <c r="F411" i="1"/>
  <c r="F412" i="1"/>
  <c r="F413" i="1"/>
  <c r="F414" i="1"/>
  <c r="F415" i="1"/>
  <c r="F416" i="1"/>
  <c r="F417" i="1"/>
  <c r="F418" i="1"/>
  <c r="F419" i="1"/>
  <c r="F420" i="1"/>
  <c r="F421" i="1"/>
  <c r="F422" i="1"/>
  <c r="F423" i="1"/>
  <c r="F424" i="1"/>
  <c r="F425" i="1"/>
  <c r="F426" i="1"/>
  <c r="F427" i="1"/>
  <c r="F428" i="1"/>
  <c r="F429" i="1"/>
  <c r="F430" i="1"/>
  <c r="F431" i="1"/>
  <c r="F432" i="1"/>
  <c r="F433" i="1"/>
  <c r="F434" i="1"/>
  <c r="F435" i="1"/>
  <c r="F436" i="1"/>
  <c r="F437" i="1"/>
  <c r="F438" i="1"/>
  <c r="F439" i="1"/>
  <c r="F440" i="1"/>
  <c r="F441" i="1"/>
  <c r="F442" i="1"/>
  <c r="F443" i="1"/>
  <c r="F444" i="1"/>
  <c r="F445" i="1"/>
  <c r="F446" i="1"/>
  <c r="F447" i="1"/>
  <c r="F448" i="1"/>
  <c r="F449" i="1"/>
  <c r="F450" i="1"/>
  <c r="F451" i="1"/>
  <c r="F452" i="1"/>
  <c r="F453" i="1"/>
  <c r="F454" i="1"/>
  <c r="F455" i="1"/>
  <c r="F456" i="1"/>
  <c r="F457" i="1"/>
  <c r="F458" i="1"/>
  <c r="F459" i="1"/>
  <c r="F460" i="1"/>
  <c r="F461" i="1"/>
  <c r="F462" i="1"/>
  <c r="F463" i="1"/>
  <c r="F464" i="1"/>
  <c r="F465" i="1"/>
  <c r="F466" i="1"/>
  <c r="F467" i="1"/>
  <c r="F468" i="1"/>
  <c r="F469" i="1"/>
  <c r="F470" i="1"/>
  <c r="F471" i="1"/>
  <c r="F472" i="1"/>
  <c r="F473" i="1"/>
  <c r="F474" i="1"/>
  <c r="F475" i="1"/>
  <c r="F476" i="1"/>
  <c r="F477" i="1"/>
  <c r="F478" i="1"/>
  <c r="F479" i="1"/>
  <c r="F480" i="1"/>
  <c r="F481" i="1"/>
  <c r="F482" i="1"/>
  <c r="F483" i="1"/>
  <c r="F484" i="1"/>
  <c r="F485" i="1"/>
  <c r="F486" i="1"/>
  <c r="F487" i="1"/>
  <c r="F488" i="1"/>
  <c r="F489" i="1"/>
  <c r="F490" i="1"/>
  <c r="F491" i="1"/>
  <c r="F492" i="1"/>
  <c r="F493" i="1"/>
  <c r="F494" i="1"/>
  <c r="F495" i="1"/>
  <c r="F496" i="1"/>
  <c r="F497" i="1"/>
  <c r="F498" i="1"/>
  <c r="F499" i="1"/>
  <c r="F500" i="1"/>
  <c r="F501" i="1"/>
  <c r="F502" i="1"/>
  <c r="F503" i="1"/>
  <c r="F504" i="1"/>
  <c r="F505" i="1"/>
  <c r="F506" i="1"/>
  <c r="F507" i="1"/>
  <c r="F508" i="1"/>
  <c r="F509" i="1"/>
  <c r="F510" i="1"/>
  <c r="F511" i="1"/>
  <c r="F512" i="1"/>
  <c r="F513" i="1"/>
  <c r="F514" i="1"/>
  <c r="F515" i="1"/>
  <c r="F516" i="1"/>
  <c r="F517" i="1"/>
  <c r="F518" i="1"/>
  <c r="F519" i="1"/>
  <c r="F520" i="1"/>
  <c r="F521" i="1"/>
  <c r="F522" i="1"/>
  <c r="F523" i="1"/>
  <c r="F524" i="1"/>
  <c r="F525" i="1"/>
  <c r="F526" i="1"/>
  <c r="F527" i="1"/>
  <c r="F528" i="1"/>
  <c r="F529" i="1"/>
  <c r="F530" i="1"/>
  <c r="F531" i="1"/>
  <c r="F532" i="1"/>
  <c r="F533" i="1"/>
  <c r="F534" i="1"/>
  <c r="F535" i="1"/>
  <c r="F536" i="1"/>
  <c r="F537" i="1"/>
  <c r="F538" i="1"/>
  <c r="F539" i="1"/>
  <c r="F540" i="1"/>
  <c r="F541" i="1"/>
  <c r="F542" i="1"/>
  <c r="F543" i="1"/>
  <c r="F544" i="1"/>
  <c r="F545" i="1"/>
  <c r="F546" i="1"/>
  <c r="F547" i="1"/>
  <c r="F548" i="1"/>
  <c r="F549" i="1"/>
  <c r="F550" i="1"/>
  <c r="F551" i="1"/>
  <c r="F552" i="1"/>
  <c r="F553" i="1"/>
  <c r="F554" i="1"/>
  <c r="F555" i="1"/>
  <c r="F556" i="1"/>
  <c r="F557" i="1"/>
  <c r="F558" i="1"/>
  <c r="F559" i="1"/>
  <c r="F560" i="1"/>
  <c r="F561" i="1"/>
  <c r="F562" i="1"/>
  <c r="F563" i="1"/>
  <c r="F564" i="1"/>
  <c r="F565" i="1"/>
  <c r="F566" i="1"/>
  <c r="F567" i="1"/>
  <c r="F568" i="1"/>
  <c r="F569" i="1"/>
  <c r="F570" i="1"/>
  <c r="F571" i="1"/>
  <c r="F572" i="1"/>
  <c r="F573" i="1"/>
  <c r="F574" i="1"/>
  <c r="F575" i="1"/>
  <c r="F576" i="1"/>
  <c r="F577" i="1"/>
  <c r="K10" i="2" l="1"/>
  <c r="C12" i="2"/>
  <c r="S11" i="2"/>
  <c r="K33" i="2"/>
  <c r="K29" i="2"/>
  <c r="K25" i="2"/>
  <c r="K21" i="2"/>
  <c r="K17" i="2"/>
  <c r="K13" i="2"/>
  <c r="L10" i="2"/>
  <c r="L30" i="2"/>
  <c r="L26" i="2"/>
  <c r="L22" i="2"/>
  <c r="L18" i="2"/>
  <c r="L14" i="2"/>
  <c r="O10" i="2"/>
  <c r="O30" i="2"/>
  <c r="O26" i="2"/>
  <c r="O22" i="2"/>
  <c r="O18" i="2"/>
  <c r="O14" i="2"/>
  <c r="S10" i="2"/>
  <c r="R33" i="2"/>
  <c r="S32" i="2"/>
  <c r="T31" i="2"/>
  <c r="P31" i="2"/>
  <c r="Q30" i="2"/>
  <c r="R29" i="2"/>
  <c r="S28" i="2"/>
  <c r="T27" i="2"/>
  <c r="P27" i="2"/>
  <c r="Q26" i="2"/>
  <c r="R25" i="2"/>
  <c r="S24" i="2"/>
  <c r="T23" i="2"/>
  <c r="P23" i="2"/>
  <c r="Q22" i="2"/>
  <c r="R21" i="2"/>
  <c r="S20" i="2"/>
  <c r="T19" i="2"/>
  <c r="P19" i="2"/>
  <c r="Q18" i="2"/>
  <c r="R17" i="2"/>
  <c r="S16" i="2"/>
  <c r="T15" i="2"/>
  <c r="P15" i="2"/>
  <c r="Q14" i="2"/>
  <c r="R13" i="2"/>
  <c r="S12" i="2"/>
  <c r="T11" i="2"/>
  <c r="P11" i="2"/>
  <c r="K30" i="2"/>
  <c r="K26" i="2"/>
  <c r="K22" i="2"/>
  <c r="K18" i="2"/>
  <c r="K14" i="2"/>
  <c r="L31" i="2"/>
  <c r="L27" i="2"/>
  <c r="L23" i="2"/>
  <c r="L19" i="2"/>
  <c r="L15" i="2"/>
  <c r="L11" i="2"/>
  <c r="O31" i="2"/>
  <c r="O27" i="2"/>
  <c r="O23" i="2"/>
  <c r="O19" i="2"/>
  <c r="O15" i="2"/>
  <c r="O11" i="2"/>
  <c r="R10" i="2"/>
  <c r="S33" i="2"/>
  <c r="T32" i="2"/>
  <c r="P32" i="2"/>
  <c r="Q31" i="2"/>
  <c r="R30" i="2"/>
  <c r="S29" i="2"/>
  <c r="T28" i="2"/>
  <c r="P28" i="2"/>
  <c r="Q27" i="2"/>
  <c r="R26" i="2"/>
  <c r="S25" i="2"/>
  <c r="T24" i="2"/>
  <c r="P24" i="2"/>
  <c r="Q23" i="2"/>
  <c r="R22" i="2"/>
  <c r="S21" i="2"/>
  <c r="T20" i="2"/>
  <c r="P20" i="2"/>
  <c r="Q19" i="2"/>
  <c r="R18" i="2"/>
  <c r="S17" i="2"/>
  <c r="T16" i="2"/>
  <c r="P16" i="2"/>
  <c r="Q15" i="2"/>
  <c r="R14" i="2"/>
  <c r="S13" i="2"/>
  <c r="T12" i="2"/>
  <c r="P12" i="2"/>
  <c r="Q11" i="2"/>
  <c r="K31" i="2"/>
  <c r="K27" i="2"/>
  <c r="K23" i="2"/>
  <c r="K19" i="2"/>
  <c r="K15" i="2"/>
  <c r="K11" i="2"/>
  <c r="L32" i="2"/>
  <c r="L28" i="2"/>
  <c r="L24" i="2"/>
  <c r="L20" i="2"/>
  <c r="L16" i="2"/>
  <c r="L12" i="2"/>
  <c r="O32" i="2"/>
  <c r="O28" i="2"/>
  <c r="O24" i="2"/>
  <c r="O20" i="2"/>
  <c r="O16" i="2"/>
  <c r="O12" i="2"/>
  <c r="Q10" i="2"/>
  <c r="T33" i="2"/>
  <c r="P33" i="2"/>
  <c r="Q32" i="2"/>
  <c r="R31" i="2"/>
  <c r="S30" i="2"/>
  <c r="T29" i="2"/>
  <c r="P29" i="2"/>
  <c r="Q28" i="2"/>
  <c r="R27" i="2"/>
  <c r="S26" i="2"/>
  <c r="T25" i="2"/>
  <c r="P25" i="2"/>
  <c r="Q24" i="2"/>
  <c r="R23" i="2"/>
  <c r="S22" i="2"/>
  <c r="T21" i="2"/>
  <c r="P21" i="2"/>
  <c r="Q20" i="2"/>
  <c r="R19" i="2"/>
  <c r="S18" i="2"/>
  <c r="T17" i="2"/>
  <c r="P17" i="2"/>
  <c r="Q16" i="2"/>
  <c r="R15" i="2"/>
  <c r="S14" i="2"/>
  <c r="T13" i="2"/>
  <c r="P13" i="2"/>
  <c r="Q12" i="2"/>
  <c r="R11" i="2"/>
  <c r="K32" i="2"/>
  <c r="K28" i="2"/>
  <c r="K24" i="2"/>
  <c r="K20" i="2"/>
  <c r="K16" i="2"/>
  <c r="K12" i="2"/>
  <c r="L33" i="2"/>
  <c r="L29" i="2"/>
  <c r="L25" i="2"/>
  <c r="L21" i="2"/>
  <c r="L17" i="2"/>
  <c r="L13" i="2"/>
  <c r="O33" i="2"/>
  <c r="O29" i="2"/>
  <c r="O25" i="2"/>
  <c r="O21" i="2"/>
  <c r="O17" i="2"/>
  <c r="O13" i="2"/>
  <c r="P10" i="2"/>
  <c r="T10" i="2"/>
  <c r="Q33" i="2"/>
  <c r="R32" i="2"/>
  <c r="S31" i="2"/>
  <c r="T30" i="2"/>
  <c r="P30" i="2"/>
  <c r="Q29" i="2"/>
  <c r="R28" i="2"/>
  <c r="S27" i="2"/>
  <c r="T26" i="2"/>
  <c r="P26" i="2"/>
  <c r="Q25" i="2"/>
  <c r="R24" i="2"/>
  <c r="S23" i="2"/>
  <c r="T22" i="2"/>
  <c r="P22" i="2"/>
  <c r="Q21" i="2"/>
  <c r="R20" i="2"/>
  <c r="S19" i="2"/>
  <c r="T18" i="2"/>
  <c r="P18" i="2"/>
  <c r="Q17" i="2"/>
  <c r="R16" i="2"/>
  <c r="S15" i="2"/>
  <c r="T14" i="2"/>
  <c r="P14" i="2"/>
  <c r="Q13" i="2"/>
  <c r="R12" i="2"/>
  <c r="M31" i="2" l="1"/>
  <c r="N31" i="2" s="1"/>
  <c r="M33" i="2"/>
  <c r="N33" i="2" s="1"/>
  <c r="F9" i="2"/>
  <c r="M17" i="2"/>
  <c r="N17" i="2" s="1"/>
  <c r="M16" i="2"/>
  <c r="N16" i="2" s="1"/>
  <c r="M32" i="2"/>
  <c r="N32" i="2" s="1"/>
  <c r="M15" i="2"/>
  <c r="N15" i="2" s="1"/>
  <c r="M13" i="2"/>
  <c r="N13" i="2" s="1"/>
  <c r="M29" i="2"/>
  <c r="N29" i="2" s="1"/>
  <c r="M12" i="2"/>
  <c r="N12" i="2" s="1"/>
  <c r="M28" i="2"/>
  <c r="N28" i="2" s="1"/>
  <c r="M11" i="2"/>
  <c r="N11" i="2" s="1"/>
  <c r="M27" i="2"/>
  <c r="N27" i="2" s="1"/>
  <c r="M18" i="2"/>
  <c r="N18" i="2" s="1"/>
  <c r="M10" i="2"/>
  <c r="N10" i="2" s="1"/>
  <c r="M14" i="2"/>
  <c r="N14" i="2" s="1"/>
  <c r="M30" i="2"/>
  <c r="N30" i="2" s="1"/>
  <c r="M25" i="2"/>
  <c r="N25" i="2" s="1"/>
  <c r="M24" i="2"/>
  <c r="N24" i="2" s="1"/>
  <c r="M23" i="2"/>
  <c r="N23" i="2" s="1"/>
  <c r="M26" i="2"/>
  <c r="N26" i="2" s="1"/>
  <c r="M21" i="2"/>
  <c r="N21" i="2" s="1"/>
  <c r="M20" i="2"/>
  <c r="N20" i="2" s="1"/>
  <c r="M19" i="2"/>
  <c r="N19" i="2" s="1"/>
  <c r="M22" i="2"/>
  <c r="N22" i="2" s="1"/>
  <c r="F10" i="2" l="1"/>
  <c r="F11" i="2"/>
</calcChain>
</file>

<file path=xl/sharedStrings.xml><?xml version="1.0" encoding="utf-8"?>
<sst xmlns="http://schemas.openxmlformats.org/spreadsheetml/2006/main" count="24260" uniqueCount="65">
  <si>
    <t>hour</t>
  </si>
  <si>
    <t>TABLE 2:  Event Day Information</t>
  </si>
  <si>
    <t>Event Start</t>
  </si>
  <si>
    <t>Hour Ending</t>
  </si>
  <si>
    <t>Load w/o DR</t>
  </si>
  <si>
    <t>Load w/ DR</t>
  </si>
  <si>
    <t>Impact</t>
  </si>
  <si>
    <t>Event End</t>
  </si>
  <si>
    <t>Avg. Temp</t>
  </si>
  <si>
    <t>Average Temp. for Event Window</t>
  </si>
  <si>
    <t>% Load Reduction for Event Window</t>
  </si>
  <si>
    <t xml:space="preserve"> Load Reduction for Event Window</t>
  </si>
  <si>
    <t>(%)</t>
  </si>
  <si>
    <t>Result Type</t>
  </si>
  <si>
    <t>Uncertainty Adjusted Impact - Percentiles</t>
  </si>
  <si>
    <t>10th</t>
  </si>
  <si>
    <t>30th</t>
  </si>
  <si>
    <t>50th</t>
  </si>
  <si>
    <t>70th</t>
  </si>
  <si>
    <t>90th</t>
  </si>
  <si>
    <t>p10</t>
  </si>
  <si>
    <t>p30</t>
  </si>
  <si>
    <t>p50</t>
  </si>
  <si>
    <t>p70</t>
  </si>
  <si>
    <t>p90</t>
  </si>
  <si>
    <t>concat</t>
  </si>
  <si>
    <t>All</t>
  </si>
  <si>
    <t>Cycling Option</t>
  </si>
  <si>
    <t>Average Per Premise</t>
  </si>
  <si>
    <t>Average Per Device</t>
  </si>
  <si>
    <t>Average Per Ton</t>
  </si>
  <si>
    <t>50% Cycling</t>
  </si>
  <si>
    <t>cycle</t>
  </si>
  <si>
    <t>Weather Year</t>
  </si>
  <si>
    <t>Day Type</t>
  </si>
  <si>
    <t>weatheryear</t>
  </si>
  <si>
    <t>1-in-2</t>
  </si>
  <si>
    <t>August Typical Event Day</t>
  </si>
  <si>
    <t>1-in-10</t>
  </si>
  <si>
    <t>type</t>
  </si>
  <si>
    <t>Forecast Enrollment</t>
  </si>
  <si>
    <t>Forecast Year</t>
  </si>
  <si>
    <t>temp</t>
  </si>
  <si>
    <t>Aggregate</t>
  </si>
  <si>
    <t>TABLE 1: Menu Options</t>
  </si>
  <si>
    <t>cntrlkw</t>
  </si>
  <si>
    <t>San Diego Gas and Electric Company</t>
  </si>
  <si>
    <t>daytype2</t>
  </si>
  <si>
    <t>August Monthly System Peak Day</t>
  </si>
  <si>
    <t>July Monthly System Peak Day</t>
  </si>
  <si>
    <t>June Monthly System Peak Day</t>
  </si>
  <si>
    <t>May Monthly System Peak Day</t>
  </si>
  <si>
    <t>October Monthly System Peak Day</t>
  </si>
  <si>
    <t>September Monthly System Peak Day</t>
  </si>
  <si>
    <t>treatkw</t>
  </si>
  <si>
    <t>premid</t>
  </si>
  <si>
    <t>customertype</t>
  </si>
  <si>
    <t>file</t>
  </si>
  <si>
    <t>100% Cycling</t>
  </si>
  <si>
    <t>Residential</t>
  </si>
  <si>
    <t>(°F)</t>
  </si>
  <si>
    <t>sdge</t>
  </si>
  <si>
    <t>2014 Ex Ante Load Impacts - Summer Saver</t>
  </si>
  <si>
    <t>v3</t>
  </si>
  <si>
    <t>changed exante weather to KSAN KNKX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</si>
</sst>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00\:00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Arial"/>
      <family val="2"/>
    </font>
    <font>
      <sz val="11"/>
      <color theme="0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20"/>
      <color theme="3"/>
      <name val="Calibri"/>
      <family val="2"/>
      <scheme val="minor"/>
    </font>
    <font>
      <b/>
      <sz val="9"/>
      <color theme="0"/>
      <name val="Calibri"/>
      <family val="2"/>
      <scheme val="minor"/>
    </font>
    <font>
      <b/>
      <sz val="11"/>
      <name val="Calibri"/>
      <family val="2"/>
      <scheme val="minor"/>
    </font>
    <font>
      <b/>
      <sz val="9.5"/>
      <color theme="0"/>
      <name val="Calibri"/>
      <family val="2"/>
      <scheme val="minor"/>
    </font>
    <font>
      <b/>
      <sz val="11"/>
      <color indexed="9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6" tint="0.39997558519241921"/>
        <bgColor indexed="64"/>
      </patternFill>
    </fill>
  </fills>
  <borders count="31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indexed="64"/>
      </left>
      <right style="thin">
        <color indexed="56"/>
      </right>
      <top style="thin">
        <color indexed="64"/>
      </top>
      <bottom style="thin">
        <color indexed="9"/>
      </bottom>
      <diagonal/>
    </border>
    <border>
      <left style="thin">
        <color indexed="64"/>
      </left>
      <right style="thin">
        <color indexed="56"/>
      </right>
      <top style="thin">
        <color indexed="9"/>
      </top>
      <bottom style="thin">
        <color indexed="9"/>
      </bottom>
      <diagonal/>
    </border>
    <border>
      <left style="thin">
        <color indexed="56"/>
      </left>
      <right style="thin">
        <color indexed="64"/>
      </right>
      <top style="thin">
        <color indexed="56"/>
      </top>
      <bottom style="thin">
        <color indexed="56"/>
      </bottom>
      <diagonal/>
    </border>
    <border>
      <left style="thin">
        <color indexed="64"/>
      </left>
      <right style="thin">
        <color indexed="56"/>
      </right>
      <top style="thin">
        <color indexed="9"/>
      </top>
      <bottom style="thin">
        <color indexed="64"/>
      </bottom>
      <diagonal/>
    </border>
    <border>
      <left style="thin">
        <color indexed="56"/>
      </left>
      <right style="thin">
        <color indexed="64"/>
      </right>
      <top style="thin">
        <color indexed="56"/>
      </top>
      <bottom style="thin">
        <color indexed="64"/>
      </bottom>
      <diagonal/>
    </border>
    <border>
      <left/>
      <right/>
      <top/>
      <bottom style="thin">
        <color theme="0"/>
      </bottom>
      <diagonal/>
    </border>
    <border>
      <left/>
      <right style="thin">
        <color indexed="64"/>
      </right>
      <top/>
      <bottom style="thin">
        <color theme="0"/>
      </bottom>
      <diagonal/>
    </border>
    <border>
      <left style="thin">
        <color indexed="64"/>
      </left>
      <right style="thin">
        <color theme="0"/>
      </right>
      <top style="thin">
        <color indexed="64"/>
      </top>
      <bottom/>
      <diagonal/>
    </border>
    <border>
      <left style="thin">
        <color theme="0"/>
      </left>
      <right style="thin">
        <color theme="0"/>
      </right>
      <top style="thin">
        <color indexed="64"/>
      </top>
      <bottom style="thin">
        <color theme="0"/>
      </bottom>
      <diagonal/>
    </border>
    <border>
      <left style="thin">
        <color indexed="64"/>
      </left>
      <right style="thin">
        <color theme="0"/>
      </right>
      <top/>
      <bottom/>
      <diagonal/>
    </border>
    <border>
      <left style="thin">
        <color indexed="64"/>
      </left>
      <right style="thin">
        <color theme="0"/>
      </right>
      <top/>
      <bottom style="thin">
        <color indexed="64"/>
      </bottom>
      <diagonal/>
    </border>
    <border>
      <left style="thin">
        <color theme="0"/>
      </left>
      <right style="thin">
        <color theme="0"/>
      </right>
      <top/>
      <bottom style="thin">
        <color indexed="64"/>
      </bottom>
      <diagonal/>
    </border>
    <border>
      <left style="thin">
        <color theme="0"/>
      </left>
      <right style="thin">
        <color indexed="64"/>
      </right>
      <top/>
      <bottom style="thin">
        <color indexed="64"/>
      </bottom>
      <diagonal/>
    </border>
    <border>
      <left style="thin">
        <color theme="0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 style="thin">
        <color indexed="64"/>
      </right>
      <top style="thin">
        <color indexed="64"/>
      </top>
      <bottom style="thin">
        <color indexed="56"/>
      </bottom>
      <diagonal/>
    </border>
    <border>
      <left/>
      <right style="thin">
        <color indexed="64"/>
      </right>
      <top style="thin">
        <color indexed="56"/>
      </top>
      <bottom style="thin">
        <color indexed="5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/>
      </bottom>
      <diagonal/>
    </border>
    <border>
      <left style="thin">
        <color indexed="64"/>
      </left>
      <right style="thin">
        <color indexed="64"/>
      </right>
      <top style="thin">
        <color theme="0"/>
      </top>
      <bottom style="thin">
        <color theme="0"/>
      </bottom>
      <diagonal/>
    </border>
    <border>
      <left style="thin">
        <color indexed="64"/>
      </left>
      <right style="thin">
        <color indexed="64"/>
      </right>
      <top style="thin">
        <color theme="0"/>
      </top>
      <bottom style="thin">
        <color indexed="64"/>
      </bottom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theme="0"/>
      </top>
      <bottom/>
      <diagonal/>
    </border>
    <border>
      <left/>
      <right style="thin">
        <color indexed="64"/>
      </right>
      <top style="thin">
        <color indexed="56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theme="0"/>
      </bottom>
      <diagonal/>
    </border>
    <border>
      <left/>
      <right/>
      <top style="thick">
        <color theme="4" tint="0.39991454817346722"/>
      </top>
      <bottom/>
      <diagonal/>
    </border>
    <border>
      <left/>
      <right/>
      <top/>
      <bottom style="thick">
        <color theme="4" tint="0.39991454817346722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</cellStyleXfs>
  <cellXfs count="79">
    <xf numFmtId="0" fontId="0" fillId="0" borderId="0" xfId="0"/>
    <xf numFmtId="15" fontId="0" fillId="0" borderId="0" xfId="0" applyNumberFormat="1"/>
    <xf numFmtId="0" fontId="0" fillId="0" borderId="0" xfId="0" applyAlignment="1">
      <alignment horizontal="left" vertical="center"/>
    </xf>
    <xf numFmtId="14" fontId="0" fillId="0" borderId="0" xfId="0" applyNumberFormat="1" applyBorder="1" applyAlignment="1">
      <alignment horizontal="center" vertical="center"/>
    </xf>
    <xf numFmtId="14" fontId="0" fillId="0" borderId="0" xfId="0" applyNumberFormat="1"/>
    <xf numFmtId="0" fontId="0" fillId="0" borderId="0" xfId="0" applyNumberFormat="1"/>
    <xf numFmtId="0" fontId="0" fillId="0" borderId="0" xfId="0" applyAlignment="1">
      <alignment horizontal="center" vertical="center"/>
    </xf>
    <xf numFmtId="3" fontId="0" fillId="0" borderId="0" xfId="0" applyNumberFormat="1" applyAlignment="1">
      <alignment horizontal="center" vertical="center"/>
    </xf>
    <xf numFmtId="18" fontId="0" fillId="0" borderId="0" xfId="0" applyNumberFormat="1" applyAlignment="1">
      <alignment horizontal="center" vertical="center"/>
    </xf>
    <xf numFmtId="0" fontId="0" fillId="0" borderId="0" xfId="0" applyNumberFormat="1" applyAlignment="1">
      <alignment horizontal="center" vertical="center"/>
    </xf>
    <xf numFmtId="9" fontId="0" fillId="0" borderId="0" xfId="2" applyFont="1" applyAlignment="1">
      <alignment horizontal="center" vertical="center"/>
    </xf>
    <xf numFmtId="0" fontId="4" fillId="0" borderId="24" xfId="0" applyFont="1" applyBorder="1"/>
    <xf numFmtId="3" fontId="3" fillId="0" borderId="0" xfId="1" applyNumberFormat="1" applyFont="1" applyFill="1" applyBorder="1" applyAlignment="1">
      <alignment horizontal="center"/>
    </xf>
    <xf numFmtId="0" fontId="0" fillId="0" borderId="0" xfId="0" applyNumberFormat="1" applyAlignment="1">
      <alignment horizontal="left" vertical="center"/>
    </xf>
    <xf numFmtId="0" fontId="0" fillId="0" borderId="0" xfId="0" applyNumberFormat="1" applyFont="1" applyAlignment="1">
      <alignment horizontal="center" vertical="center"/>
    </xf>
    <xf numFmtId="0" fontId="5" fillId="0" borderId="0" xfId="1" applyNumberFormat="1" applyFont="1" applyFill="1" applyBorder="1" applyAlignment="1">
      <alignment horizontal="center"/>
    </xf>
    <xf numFmtId="0" fontId="0" fillId="0" borderId="0" xfId="0" applyFont="1"/>
    <xf numFmtId="0" fontId="4" fillId="2" borderId="0" xfId="0" applyFont="1" applyFill="1" applyBorder="1"/>
    <xf numFmtId="0" fontId="4" fillId="2" borderId="0" xfId="0" applyFont="1" applyFill="1"/>
    <xf numFmtId="0" fontId="7" fillId="2" borderId="29" xfId="0" applyFont="1" applyFill="1" applyBorder="1" applyAlignment="1">
      <alignment horizontal="left" vertical="center"/>
    </xf>
    <xf numFmtId="0" fontId="8" fillId="2" borderId="29" xfId="0" applyFont="1" applyFill="1" applyBorder="1" applyAlignment="1">
      <alignment horizontal="center" vertical="center"/>
    </xf>
    <xf numFmtId="0" fontId="8" fillId="2" borderId="29" xfId="0" applyFont="1" applyFill="1" applyBorder="1" applyAlignment="1">
      <alignment horizontal="center" vertical="center" wrapText="1"/>
    </xf>
    <xf numFmtId="0" fontId="6" fillId="2" borderId="30" xfId="0" applyFont="1" applyFill="1" applyBorder="1" applyAlignment="1">
      <alignment horizontal="left" vertical="center"/>
    </xf>
    <xf numFmtId="0" fontId="8" fillId="2" borderId="30" xfId="0" applyFont="1" applyFill="1" applyBorder="1" applyAlignment="1">
      <alignment horizontal="center" vertical="center"/>
    </xf>
    <xf numFmtId="0" fontId="8" fillId="2" borderId="30" xfId="0" applyFont="1" applyFill="1" applyBorder="1" applyAlignment="1">
      <alignment horizontal="center" vertical="center" wrapText="1"/>
    </xf>
    <xf numFmtId="0" fontId="9" fillId="0" borderId="0" xfId="3" applyFont="1"/>
    <xf numFmtId="0" fontId="5" fillId="0" borderId="0" xfId="0" applyFont="1"/>
    <xf numFmtId="0" fontId="5" fillId="0" borderId="17" xfId="1" applyNumberFormat="1" applyFont="1" applyFill="1" applyBorder="1" applyAlignment="1">
      <alignment horizontal="center"/>
    </xf>
    <xf numFmtId="18" fontId="5" fillId="0" borderId="4" xfId="0" quotePrefix="1" applyNumberFormat="1" applyFont="1" applyBorder="1" applyAlignment="1">
      <alignment horizontal="center" vertical="center"/>
    </xf>
    <xf numFmtId="3" fontId="5" fillId="0" borderId="17" xfId="1" applyNumberFormat="1" applyFont="1" applyFill="1" applyBorder="1" applyAlignment="1">
      <alignment horizontal="center"/>
    </xf>
    <xf numFmtId="14" fontId="5" fillId="0" borderId="19" xfId="0" applyNumberFormat="1" applyFont="1" applyBorder="1" applyAlignment="1">
      <alignment horizontal="center" vertical="center"/>
    </xf>
    <xf numFmtId="1" fontId="5" fillId="0" borderId="4" xfId="0" applyNumberFormat="1" applyFont="1" applyBorder="1" applyAlignment="1">
      <alignment horizontal="center" vertical="center"/>
    </xf>
    <xf numFmtId="0" fontId="10" fillId="3" borderId="13" xfId="0" applyFont="1" applyFill="1" applyBorder="1" applyAlignment="1">
      <alignment horizontal="center" vertical="center" wrapText="1"/>
    </xf>
    <xf numFmtId="0" fontId="10" fillId="3" borderId="14" xfId="0" applyFont="1" applyFill="1" applyBorder="1" applyAlignment="1">
      <alignment horizontal="center" vertical="center" wrapText="1"/>
    </xf>
    <xf numFmtId="0" fontId="0" fillId="0" borderId="0" xfId="0" applyNumberFormat="1" applyFont="1"/>
    <xf numFmtId="164" fontId="0" fillId="0" borderId="0" xfId="0" applyNumberFormat="1" applyFont="1"/>
    <xf numFmtId="14" fontId="5" fillId="0" borderId="20" xfId="0" applyNumberFormat="1" applyFont="1" applyBorder="1" applyAlignment="1">
      <alignment horizontal="center" vertical="center"/>
    </xf>
    <xf numFmtId="2" fontId="5" fillId="0" borderId="4" xfId="0" applyNumberFormat="1" applyFont="1" applyBorder="1" applyAlignment="1">
      <alignment horizontal="center" vertical="center"/>
    </xf>
    <xf numFmtId="0" fontId="5" fillId="0" borderId="27" xfId="0" applyFont="1" applyBorder="1" applyAlignment="1">
      <alignment horizontal="center"/>
    </xf>
    <xf numFmtId="4" fontId="5" fillId="0" borderId="27" xfId="0" applyNumberFormat="1" applyFont="1" applyBorder="1" applyAlignment="1">
      <alignment horizontal="center"/>
    </xf>
    <xf numFmtId="9" fontId="5" fillId="0" borderId="27" xfId="2" applyFont="1" applyBorder="1" applyAlignment="1">
      <alignment horizontal="center"/>
    </xf>
    <xf numFmtId="3" fontId="5" fillId="0" borderId="27" xfId="0" applyNumberFormat="1" applyFont="1" applyBorder="1" applyAlignment="1">
      <alignment horizontal="center"/>
    </xf>
    <xf numFmtId="0" fontId="0" fillId="0" borderId="24" xfId="0" applyFont="1" applyBorder="1"/>
    <xf numFmtId="18" fontId="0" fillId="0" borderId="0" xfId="0" applyNumberFormat="1" applyFont="1"/>
    <xf numFmtId="0" fontId="5" fillId="0" borderId="26" xfId="0" applyNumberFormat="1" applyFont="1" applyBorder="1" applyAlignment="1">
      <alignment horizontal="center" vertical="center"/>
    </xf>
    <xf numFmtId="9" fontId="5" fillId="0" borderId="6" xfId="2" applyFont="1" applyBorder="1" applyAlignment="1">
      <alignment horizontal="center" vertical="center"/>
    </xf>
    <xf numFmtId="3" fontId="0" fillId="0" borderId="27" xfId="0" applyNumberFormat="1" applyFont="1" applyBorder="1" applyAlignment="1">
      <alignment horizontal="center" vertical="center"/>
    </xf>
    <xf numFmtId="0" fontId="0" fillId="0" borderId="0" xfId="0" applyFont="1" applyBorder="1" applyAlignment="1">
      <alignment vertical="center"/>
    </xf>
    <xf numFmtId="0" fontId="5" fillId="4" borderId="27" xfId="0" applyFont="1" applyFill="1" applyBorder="1" applyAlignment="1">
      <alignment horizontal="center"/>
    </xf>
    <xf numFmtId="4" fontId="5" fillId="4" borderId="27" xfId="0" applyNumberFormat="1" applyFont="1" applyFill="1" applyBorder="1" applyAlignment="1">
      <alignment horizontal="center"/>
    </xf>
    <xf numFmtId="9" fontId="5" fillId="4" borderId="27" xfId="2" applyFont="1" applyFill="1" applyBorder="1" applyAlignment="1">
      <alignment horizontal="center"/>
    </xf>
    <xf numFmtId="3" fontId="5" fillId="4" borderId="27" xfId="0" applyNumberFormat="1" applyFont="1" applyFill="1" applyBorder="1" applyAlignment="1">
      <alignment horizontal="center"/>
    </xf>
    <xf numFmtId="4" fontId="0" fillId="0" borderId="0" xfId="0" applyNumberFormat="1" applyFont="1"/>
    <xf numFmtId="3" fontId="0" fillId="0" borderId="0" xfId="0" applyNumberFormat="1" applyFont="1"/>
    <xf numFmtId="4" fontId="5" fillId="0" borderId="0" xfId="0" applyNumberFormat="1" applyFont="1" applyBorder="1" applyAlignment="1">
      <alignment horizontal="center" vertical="center"/>
    </xf>
    <xf numFmtId="0" fontId="5" fillId="0" borderId="0" xfId="0" applyFont="1" applyFill="1" applyBorder="1" applyAlignment="1">
      <alignment horizontal="center"/>
    </xf>
    <xf numFmtId="2" fontId="0" fillId="0" borderId="0" xfId="0" applyNumberFormat="1" applyFont="1" applyBorder="1" applyAlignment="1">
      <alignment vertical="center"/>
    </xf>
    <xf numFmtId="4" fontId="5" fillId="0" borderId="0" xfId="0" applyNumberFormat="1" applyFont="1" applyFill="1" applyBorder="1" applyAlignment="1">
      <alignment horizontal="center"/>
    </xf>
    <xf numFmtId="2" fontId="0" fillId="0" borderId="0" xfId="0" applyNumberFormat="1" applyFont="1"/>
    <xf numFmtId="0" fontId="11" fillId="3" borderId="21" xfId="3" applyFont="1" applyFill="1" applyBorder="1" applyAlignment="1">
      <alignment horizontal="center" vertical="center"/>
    </xf>
    <xf numFmtId="0" fontId="11" fillId="3" borderId="28" xfId="3" applyFont="1" applyFill="1" applyBorder="1" applyAlignment="1">
      <alignment horizontal="center" vertical="center"/>
    </xf>
    <xf numFmtId="0" fontId="11" fillId="3" borderId="22" xfId="3" applyFont="1" applyFill="1" applyBorder="1" applyAlignment="1">
      <alignment horizontal="center" vertical="center"/>
    </xf>
    <xf numFmtId="0" fontId="11" fillId="3" borderId="25" xfId="3" applyFont="1" applyFill="1" applyBorder="1" applyAlignment="1">
      <alignment horizontal="center" vertical="center"/>
    </xf>
    <xf numFmtId="0" fontId="11" fillId="3" borderId="23" xfId="3" applyFont="1" applyFill="1" applyBorder="1" applyAlignment="1">
      <alignment horizontal="center" vertical="center"/>
    </xf>
    <xf numFmtId="0" fontId="11" fillId="3" borderId="2" xfId="3" applyFont="1" applyFill="1" applyBorder="1" applyAlignment="1">
      <alignment horizontal="centerContinuous" vertical="center"/>
    </xf>
    <xf numFmtId="0" fontId="11" fillId="3" borderId="3" xfId="3" applyFont="1" applyFill="1" applyBorder="1" applyAlignment="1">
      <alignment horizontal="centerContinuous" vertical="center"/>
    </xf>
    <xf numFmtId="0" fontId="11" fillId="3" borderId="5" xfId="3" applyFont="1" applyFill="1" applyBorder="1" applyAlignment="1">
      <alignment horizontal="centerContinuous" vertical="center"/>
    </xf>
    <xf numFmtId="18" fontId="0" fillId="0" borderId="0" xfId="0" applyNumberFormat="1" applyAlignment="1">
      <alignment horizontal="left" vertical="center"/>
    </xf>
    <xf numFmtId="0" fontId="10" fillId="3" borderId="15" xfId="0" applyFont="1" applyFill="1" applyBorder="1" applyAlignment="1">
      <alignment horizontal="center" vertical="center" wrapText="1"/>
    </xf>
    <xf numFmtId="0" fontId="10" fillId="3" borderId="16" xfId="0" applyFont="1" applyFill="1" applyBorder="1" applyAlignment="1">
      <alignment horizontal="center" vertical="center" wrapText="1"/>
    </xf>
    <xf numFmtId="0" fontId="10" fillId="3" borderId="17" xfId="0" applyFont="1" applyFill="1" applyBorder="1" applyAlignment="1">
      <alignment horizontal="center" vertical="center" wrapText="1"/>
    </xf>
    <xf numFmtId="0" fontId="10" fillId="3" borderId="18" xfId="0" applyFont="1" applyFill="1" applyBorder="1" applyAlignment="1">
      <alignment horizontal="center" vertical="center" wrapText="1"/>
    </xf>
    <xf numFmtId="0" fontId="10" fillId="3" borderId="7" xfId="0" applyFont="1" applyFill="1" applyBorder="1" applyAlignment="1">
      <alignment horizontal="center" vertical="center" wrapText="1"/>
    </xf>
    <xf numFmtId="0" fontId="10" fillId="3" borderId="8" xfId="0" applyFont="1" applyFill="1" applyBorder="1" applyAlignment="1">
      <alignment horizontal="center" vertical="center" wrapText="1"/>
    </xf>
    <xf numFmtId="0" fontId="10" fillId="3" borderId="9" xfId="0" applyFont="1" applyFill="1" applyBorder="1" applyAlignment="1">
      <alignment horizontal="center" vertical="center" wrapText="1"/>
    </xf>
    <xf numFmtId="0" fontId="10" fillId="3" borderId="11" xfId="0" applyFont="1" applyFill="1" applyBorder="1" applyAlignment="1">
      <alignment horizontal="center" vertical="center" wrapText="1"/>
    </xf>
    <xf numFmtId="0" fontId="10" fillId="3" borderId="12" xfId="0" applyFont="1" applyFill="1" applyBorder="1" applyAlignment="1">
      <alignment horizontal="center" vertical="center" wrapText="1"/>
    </xf>
    <xf numFmtId="0" fontId="10" fillId="3" borderId="10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</cellXfs>
  <cellStyles count="4">
    <cellStyle name="Comma" xfId="1" builtinId="3"/>
    <cellStyle name="Normal" xfId="0" builtinId="0"/>
    <cellStyle name="Normal_Sheet1" xfId="3"/>
    <cellStyle name="Percent" xfId="2" builtinId="5"/>
  </cellStyles>
  <dxfs count="6"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2"/>
          <c:order val="2"/>
          <c:tx>
            <c:strRef>
              <c:f>'Ex Ante Impacts'!$O$7</c:f>
              <c:strCache>
                <c:ptCount val="1"/>
                <c:pt idx="0">
                  <c:v>Avg. Temp</c:v>
                </c:pt>
              </c:strCache>
            </c:strRef>
          </c:tx>
          <c:spPr>
            <a:solidFill>
              <a:schemeClr val="accent3"/>
            </a:solidFill>
          </c:spPr>
          <c:invertIfNegative val="0"/>
          <c:val>
            <c:numRef>
              <c:f>'Ex Ante Impacts'!$O$10:$O$33</c:f>
              <c:numCache>
                <c:formatCode>#,##0</c:formatCode>
                <c:ptCount val="24"/>
                <c:pt idx="0">
                  <c:v>73.314700000000002</c:v>
                </c:pt>
                <c:pt idx="1">
                  <c:v>72.474000000000004</c:v>
                </c:pt>
                <c:pt idx="2">
                  <c:v>71.873999999999995</c:v>
                </c:pt>
                <c:pt idx="3">
                  <c:v>70.990499999999997</c:v>
                </c:pt>
                <c:pt idx="4">
                  <c:v>70.625200000000007</c:v>
                </c:pt>
                <c:pt idx="5">
                  <c:v>70.425200000000004</c:v>
                </c:pt>
                <c:pt idx="6">
                  <c:v>69.896500000000003</c:v>
                </c:pt>
                <c:pt idx="7">
                  <c:v>72.255300000000005</c:v>
                </c:pt>
                <c:pt idx="8">
                  <c:v>78.222499999999997</c:v>
                </c:pt>
                <c:pt idx="9">
                  <c:v>82.549400000000006</c:v>
                </c:pt>
                <c:pt idx="10">
                  <c:v>87.609499999999997</c:v>
                </c:pt>
                <c:pt idx="11">
                  <c:v>89.213099999999997</c:v>
                </c:pt>
                <c:pt idx="12">
                  <c:v>91.057500000000005</c:v>
                </c:pt>
                <c:pt idx="13">
                  <c:v>89.547899999999998</c:v>
                </c:pt>
                <c:pt idx="14">
                  <c:v>89.897300000000001</c:v>
                </c:pt>
                <c:pt idx="15">
                  <c:v>89.927000000000007</c:v>
                </c:pt>
                <c:pt idx="16">
                  <c:v>88.8399</c:v>
                </c:pt>
                <c:pt idx="17">
                  <c:v>88.394599999999997</c:v>
                </c:pt>
                <c:pt idx="18">
                  <c:v>84.827699999999993</c:v>
                </c:pt>
                <c:pt idx="19">
                  <c:v>81.855599999999995</c:v>
                </c:pt>
                <c:pt idx="20">
                  <c:v>78.112300000000005</c:v>
                </c:pt>
                <c:pt idx="21">
                  <c:v>76.215500000000006</c:v>
                </c:pt>
                <c:pt idx="22">
                  <c:v>75.241600000000005</c:v>
                </c:pt>
                <c:pt idx="23">
                  <c:v>75.066199999999995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5"/>
        <c:overlap val="100"/>
        <c:axId val="117120384"/>
        <c:axId val="117118464"/>
      </c:barChart>
      <c:lineChart>
        <c:grouping val="standard"/>
        <c:varyColors val="0"/>
        <c:ser>
          <c:idx val="0"/>
          <c:order val="0"/>
          <c:tx>
            <c:strRef>
              <c:f>'Ex Ante Impacts'!$K$7</c:f>
              <c:strCache>
                <c:ptCount val="1"/>
                <c:pt idx="0">
                  <c:v>Load w/ DR</c:v>
                </c:pt>
              </c:strCache>
            </c:strRef>
          </c:tx>
          <c:spPr>
            <a:ln>
              <a:solidFill>
                <a:srgbClr val="0070C0"/>
              </a:solidFill>
            </a:ln>
          </c:spPr>
          <c:marker>
            <c:symbol val="none"/>
          </c:marker>
          <c:val>
            <c:numRef>
              <c:f>'Ex Ante Impacts'!$K$10:$K$33</c:f>
              <c:numCache>
                <c:formatCode>#,##0.00</c:formatCode>
                <c:ptCount val="24"/>
                <c:pt idx="0">
                  <c:v>0.78806160000000003</c:v>
                </c:pt>
                <c:pt idx="1">
                  <c:v>0.68005130000000003</c:v>
                </c:pt>
                <c:pt idx="2">
                  <c:v>0.63056259999999997</c:v>
                </c:pt>
                <c:pt idx="3">
                  <c:v>0.58413510000000002</c:v>
                </c:pt>
                <c:pt idx="4">
                  <c:v>0.56739629999999996</c:v>
                </c:pt>
                <c:pt idx="5">
                  <c:v>0.59517549999999997</c:v>
                </c:pt>
                <c:pt idx="6">
                  <c:v>0.67657339999999999</c:v>
                </c:pt>
                <c:pt idx="7">
                  <c:v>0.7143678</c:v>
                </c:pt>
                <c:pt idx="8">
                  <c:v>0.76494459999999997</c:v>
                </c:pt>
                <c:pt idx="9">
                  <c:v>0.83644240000000003</c:v>
                </c:pt>
                <c:pt idx="10">
                  <c:v>0.95641370000000003</c:v>
                </c:pt>
                <c:pt idx="11">
                  <c:v>1.1033919999999999</c:v>
                </c:pt>
                <c:pt idx="12">
                  <c:v>1.277963</c:v>
                </c:pt>
                <c:pt idx="13">
                  <c:v>0.9885157</c:v>
                </c:pt>
                <c:pt idx="14">
                  <c:v>1.0037929999999999</c:v>
                </c:pt>
                <c:pt idx="15">
                  <c:v>1.01803</c:v>
                </c:pt>
                <c:pt idx="16">
                  <c:v>1.0544500000000001</c:v>
                </c:pt>
                <c:pt idx="17">
                  <c:v>1.1396040000000001</c:v>
                </c:pt>
                <c:pt idx="18">
                  <c:v>1.878525</c:v>
                </c:pt>
                <c:pt idx="19">
                  <c:v>1.95211</c:v>
                </c:pt>
                <c:pt idx="20">
                  <c:v>1.8712839999999999</c:v>
                </c:pt>
                <c:pt idx="21">
                  <c:v>1.6692610000000001</c:v>
                </c:pt>
                <c:pt idx="22">
                  <c:v>1.3672</c:v>
                </c:pt>
                <c:pt idx="23">
                  <c:v>1.076252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'Ex Ante Impacts'!$L$7</c:f>
              <c:strCache>
                <c:ptCount val="1"/>
                <c:pt idx="0">
                  <c:v>Load w/o DR</c:v>
                </c:pt>
              </c:strCache>
            </c:strRef>
          </c:tx>
          <c:spPr>
            <a:ln>
              <a:solidFill>
                <a:srgbClr val="002060"/>
              </a:solidFill>
            </a:ln>
          </c:spPr>
          <c:marker>
            <c:symbol val="none"/>
          </c:marker>
          <c:val>
            <c:numRef>
              <c:f>'Ex Ante Impacts'!$L$10:$L$33</c:f>
              <c:numCache>
                <c:formatCode>#,##0.00</c:formatCode>
                <c:ptCount val="24"/>
                <c:pt idx="0">
                  <c:v>0.78806160000000003</c:v>
                </c:pt>
                <c:pt idx="1">
                  <c:v>0.68005130000000003</c:v>
                </c:pt>
                <c:pt idx="2">
                  <c:v>0.63056270000000003</c:v>
                </c:pt>
                <c:pt idx="3">
                  <c:v>0.58413510000000002</c:v>
                </c:pt>
                <c:pt idx="4">
                  <c:v>0.56739629999999996</c:v>
                </c:pt>
                <c:pt idx="5">
                  <c:v>0.59517549999999997</c:v>
                </c:pt>
                <c:pt idx="6">
                  <c:v>0.67657339999999999</c:v>
                </c:pt>
                <c:pt idx="7">
                  <c:v>0.7143678</c:v>
                </c:pt>
                <c:pt idx="8">
                  <c:v>0.76494459999999997</c:v>
                </c:pt>
                <c:pt idx="9">
                  <c:v>0.83644240000000003</c:v>
                </c:pt>
                <c:pt idx="10">
                  <c:v>0.95641370000000003</c:v>
                </c:pt>
                <c:pt idx="11">
                  <c:v>1.1033919999999999</c:v>
                </c:pt>
                <c:pt idx="12">
                  <c:v>1.277963</c:v>
                </c:pt>
                <c:pt idx="13">
                  <c:v>1.414193</c:v>
                </c:pt>
                <c:pt idx="14">
                  <c:v>1.519306</c:v>
                </c:pt>
                <c:pt idx="15">
                  <c:v>1.639562</c:v>
                </c:pt>
                <c:pt idx="16">
                  <c:v>1.735703</c:v>
                </c:pt>
                <c:pt idx="17">
                  <c:v>1.774313</c:v>
                </c:pt>
                <c:pt idx="18">
                  <c:v>1.803615</c:v>
                </c:pt>
                <c:pt idx="19">
                  <c:v>1.7329920000000001</c:v>
                </c:pt>
                <c:pt idx="20">
                  <c:v>1.702002</c:v>
                </c:pt>
                <c:pt idx="21">
                  <c:v>1.5349649999999999</c:v>
                </c:pt>
                <c:pt idx="22">
                  <c:v>1.2781439999999999</c:v>
                </c:pt>
                <c:pt idx="23">
                  <c:v>1.015371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6385280"/>
        <c:axId val="116387200"/>
      </c:lineChart>
      <c:catAx>
        <c:axId val="1163852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Hour Ending</a:t>
                </a:r>
              </a:p>
            </c:rich>
          </c:tx>
          <c:layout/>
          <c:overlay val="0"/>
        </c:title>
        <c:majorTickMark val="out"/>
        <c:minorTickMark val="none"/>
        <c:tickLblPos val="nextTo"/>
        <c:crossAx val="116387200"/>
        <c:crosses val="autoZero"/>
        <c:auto val="1"/>
        <c:lblAlgn val="ctr"/>
        <c:lblOffset val="100"/>
        <c:noMultiLvlLbl val="0"/>
      </c:catAx>
      <c:valAx>
        <c:axId val="116387200"/>
        <c:scaling>
          <c:orientation val="minMax"/>
        </c:scaling>
        <c:delete val="0"/>
        <c:axPos val="l"/>
        <c:majorGridlines/>
        <c:title>
          <c:tx>
            <c:strRef>
              <c:f>'Ex Ante Impacts'!$K$9</c:f>
              <c:strCache>
                <c:ptCount val="1"/>
                <c:pt idx="0">
                  <c:v>(kW)</c:v>
                </c:pt>
              </c:strCache>
            </c:strRef>
          </c:tx>
          <c:layout/>
          <c:overlay val="0"/>
          <c:txPr>
            <a:bodyPr rot="-5400000" vert="horz"/>
            <a:lstStyle/>
            <a:p>
              <a:pPr>
                <a:defRPr/>
              </a:pPr>
              <a:endParaRPr lang="en-US"/>
            </a:p>
          </c:txPr>
        </c:title>
        <c:numFmt formatCode="#,##0.00" sourceLinked="0"/>
        <c:majorTickMark val="out"/>
        <c:minorTickMark val="none"/>
        <c:tickLblPos val="nextTo"/>
        <c:crossAx val="116385280"/>
        <c:crosses val="autoZero"/>
        <c:crossBetween val="between"/>
      </c:valAx>
      <c:valAx>
        <c:axId val="117118464"/>
        <c:scaling>
          <c:orientation val="minMax"/>
          <c:max val="200"/>
          <c:min val="50"/>
        </c:scaling>
        <c:delete val="0"/>
        <c:axPos val="r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Temperature (°F)</a:t>
                </a:r>
              </a:p>
            </c:rich>
          </c:tx>
          <c:layout/>
          <c:overlay val="0"/>
        </c:title>
        <c:numFmt formatCode="#,##0" sourceLinked="1"/>
        <c:majorTickMark val="out"/>
        <c:minorTickMark val="none"/>
        <c:tickLblPos val="nextTo"/>
        <c:crossAx val="117120384"/>
        <c:crosses val="max"/>
        <c:crossBetween val="between"/>
        <c:majorUnit val="25"/>
        <c:minorUnit val="5"/>
      </c:valAx>
      <c:catAx>
        <c:axId val="117120384"/>
        <c:scaling>
          <c:orientation val="minMax"/>
        </c:scaling>
        <c:delete val="1"/>
        <c:axPos val="b"/>
        <c:majorTickMark val="out"/>
        <c:minorTickMark val="none"/>
        <c:tickLblPos val="none"/>
        <c:crossAx val="117118464"/>
        <c:crosses val="autoZero"/>
        <c:auto val="1"/>
        <c:lblAlgn val="ctr"/>
        <c:lblOffset val="100"/>
        <c:noMultiLvlLbl val="0"/>
      </c:catAx>
    </c:plotArea>
    <c:legend>
      <c:legendPos val="t"/>
      <c:layout/>
      <c:overlay val="0"/>
    </c:legend>
    <c:plotVisOnly val="1"/>
    <c:dispBlanksAs val="gap"/>
    <c:showDLblsOverMax val="0"/>
  </c:chart>
  <c:txPr>
    <a:bodyPr/>
    <a:lstStyle/>
    <a:p>
      <a:pPr>
        <a:defRPr sz="1400">
          <a:latin typeface="Arial" pitchFamily="34" charset="0"/>
          <a:cs typeface="Arial" pitchFamily="34" charset="0"/>
        </a:defRPr>
      </a:pPr>
      <a:endParaRPr lang="en-US"/>
    </a:p>
  </c:txPr>
  <c:printSettings>
    <c:headerFooter/>
    <c:pageMargins b="0.75000000000000655" l="0.70000000000000062" r="0.70000000000000062" t="0.75000000000000655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608136</xdr:colOff>
      <xdr:row>13</xdr:row>
      <xdr:rowOff>11236</xdr:rowOff>
    </xdr:from>
    <xdr:to>
      <xdr:col>8</xdr:col>
      <xdr:colOff>24424</xdr:colOff>
      <xdr:row>39</xdr:row>
      <xdr:rowOff>24424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15</xdr:col>
      <xdr:colOff>133350</xdr:colOff>
      <xdr:row>1</xdr:row>
      <xdr:rowOff>66685</xdr:rowOff>
    </xdr:from>
    <xdr:to>
      <xdr:col>18</xdr:col>
      <xdr:colOff>437769</xdr:colOff>
      <xdr:row>2</xdr:row>
      <xdr:rowOff>175746</xdr:rowOff>
    </xdr:to>
    <xdr:pic>
      <xdr:nvPicPr>
        <xdr:cNvPr id="3" name="Picture 1" descr="image001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144750" y="257185"/>
          <a:ext cx="2270379" cy="4595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Z58"/>
  <sheetViews>
    <sheetView showGridLines="0" tabSelected="1" zoomScale="85" zoomScaleNormal="85" workbookViewId="0">
      <selection activeCell="L37" sqref="L37"/>
    </sheetView>
  </sheetViews>
  <sheetFormatPr defaultRowHeight="15" x14ac:dyDescent="0.25"/>
  <cols>
    <col min="1" max="1" width="9.140625" style="16"/>
    <col min="2" max="2" width="31.28515625" style="16" bestFit="1" customWidth="1"/>
    <col min="3" max="3" width="34.85546875" style="16" bestFit="1" customWidth="1"/>
    <col min="4" max="4" width="12.28515625" style="16" customWidth="1"/>
    <col min="5" max="5" width="36.85546875" style="16" customWidth="1"/>
    <col min="6" max="6" width="10.42578125" style="16" customWidth="1"/>
    <col min="7" max="7" width="11.42578125" style="16" customWidth="1"/>
    <col min="8" max="8" width="8.42578125" style="16" customWidth="1"/>
    <col min="9" max="10" width="9.140625" style="16"/>
    <col min="11" max="12" width="10.5703125" style="16" customWidth="1"/>
    <col min="13" max="13" width="9.140625" style="16"/>
    <col min="14" max="14" width="8.42578125" style="16" bestFit="1" customWidth="1"/>
    <col min="15" max="15" width="9.140625" style="16"/>
    <col min="16" max="20" width="9.5703125" style="16" bestFit="1" customWidth="1"/>
    <col min="21" max="16384" width="9.140625" style="16"/>
  </cols>
  <sheetData>
    <row r="1" spans="2:23" ht="15.75" thickBot="1" x14ac:dyDescent="0.3">
      <c r="T1" s="17"/>
      <c r="U1" s="17"/>
      <c r="V1" s="18"/>
    </row>
    <row r="2" spans="2:23" ht="27.75" customHeight="1" thickTop="1" x14ac:dyDescent="0.25">
      <c r="B2" s="19" t="s">
        <v>46</v>
      </c>
      <c r="C2" s="20"/>
      <c r="D2" s="20"/>
      <c r="E2" s="20"/>
      <c r="F2" s="20"/>
      <c r="G2" s="20"/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17"/>
      <c r="U2" s="17"/>
      <c r="V2" s="18"/>
    </row>
    <row r="3" spans="2:23" ht="18" thickBot="1" x14ac:dyDescent="0.3">
      <c r="B3" s="22" t="s">
        <v>62</v>
      </c>
      <c r="C3" s="23"/>
      <c r="D3" s="23"/>
      <c r="E3" s="23"/>
      <c r="F3" s="23"/>
      <c r="G3" s="23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17"/>
      <c r="U3" s="17"/>
      <c r="V3" s="18"/>
    </row>
    <row r="4" spans="2:23" ht="15.75" thickTop="1" x14ac:dyDescent="0.25">
      <c r="T4" s="17"/>
      <c r="U4" s="17"/>
      <c r="V4" s="18"/>
    </row>
    <row r="6" spans="2:23" x14ac:dyDescent="0.25">
      <c r="B6" s="25" t="s">
        <v>44</v>
      </c>
      <c r="C6" s="26"/>
      <c r="E6" s="25" t="s">
        <v>1</v>
      </c>
      <c r="F6" s="26"/>
    </row>
    <row r="7" spans="2:23" ht="15" customHeight="1" x14ac:dyDescent="0.25">
      <c r="B7" s="59" t="s">
        <v>41</v>
      </c>
      <c r="C7" s="27">
        <v>2017</v>
      </c>
      <c r="E7" s="64" t="s">
        <v>2</v>
      </c>
      <c r="F7" s="28">
        <v>0.54166666666666663</v>
      </c>
      <c r="J7" s="74" t="s">
        <v>3</v>
      </c>
      <c r="K7" s="77" t="s">
        <v>5</v>
      </c>
      <c r="L7" s="77" t="s">
        <v>4</v>
      </c>
      <c r="M7" s="77" t="s">
        <v>6</v>
      </c>
      <c r="N7" s="77" t="s">
        <v>6</v>
      </c>
      <c r="O7" s="77" t="s">
        <v>8</v>
      </c>
      <c r="P7" s="68" t="s">
        <v>14</v>
      </c>
      <c r="Q7" s="69"/>
      <c r="R7" s="69"/>
      <c r="S7" s="69"/>
      <c r="T7" s="70"/>
    </row>
    <row r="8" spans="2:23" x14ac:dyDescent="0.25">
      <c r="B8" s="60" t="s">
        <v>33</v>
      </c>
      <c r="C8" s="29" t="s">
        <v>38</v>
      </c>
      <c r="E8" s="65" t="s">
        <v>7</v>
      </c>
      <c r="F8" s="28">
        <v>0.75</v>
      </c>
      <c r="J8" s="75"/>
      <c r="K8" s="78"/>
      <c r="L8" s="78"/>
      <c r="M8" s="78"/>
      <c r="N8" s="78"/>
      <c r="O8" s="78"/>
      <c r="P8" s="71"/>
      <c r="Q8" s="72"/>
      <c r="R8" s="72"/>
      <c r="S8" s="72"/>
      <c r="T8" s="73"/>
    </row>
    <row r="9" spans="2:23" x14ac:dyDescent="0.25">
      <c r="B9" s="61" t="s">
        <v>34</v>
      </c>
      <c r="C9" s="30" t="s">
        <v>48</v>
      </c>
      <c r="E9" s="65" t="s">
        <v>9</v>
      </c>
      <c r="F9" s="31">
        <f>AVERAGE(O23:O27)</f>
        <v>89.321340000000006</v>
      </c>
      <c r="J9" s="76"/>
      <c r="K9" s="32" t="str">
        <f>IF($C$10="Aggregate", "(MW)", "(kW)")</f>
        <v>(kW)</v>
      </c>
      <c r="L9" s="32" t="str">
        <f t="shared" ref="L9:M9" si="0">IF($C$10="Aggregate", "(MW)", "(kW)")</f>
        <v>(kW)</v>
      </c>
      <c r="M9" s="32" t="str">
        <f t="shared" si="0"/>
        <v>(kW)</v>
      </c>
      <c r="N9" s="32" t="s">
        <v>12</v>
      </c>
      <c r="O9" s="32" t="s">
        <v>60</v>
      </c>
      <c r="P9" s="32" t="s">
        <v>15</v>
      </c>
      <c r="Q9" s="32" t="s">
        <v>16</v>
      </c>
      <c r="R9" s="32" t="s">
        <v>17</v>
      </c>
      <c r="S9" s="32" t="s">
        <v>18</v>
      </c>
      <c r="T9" s="33" t="s">
        <v>19</v>
      </c>
      <c r="V9" s="34"/>
      <c r="W9" s="35"/>
    </row>
    <row r="10" spans="2:23" x14ac:dyDescent="0.25">
      <c r="B10" s="61" t="s">
        <v>13</v>
      </c>
      <c r="C10" s="36" t="s">
        <v>29</v>
      </c>
      <c r="E10" s="65" t="s">
        <v>11</v>
      </c>
      <c r="F10" s="37">
        <f>AVERAGE(M23:M27)</f>
        <v>0.57573685999999991</v>
      </c>
      <c r="J10" s="38">
        <v>1</v>
      </c>
      <c r="K10" s="39">
        <f>VLOOKUP(CONCATENATE($C$10,$C$8,$C$9,$C$11,$J10),data,2,FALSE)</f>
        <v>0.78806160000000003</v>
      </c>
      <c r="L10" s="39">
        <f t="shared" ref="L10:L33" si="1">VLOOKUP(CONCATENATE($C$10,$C$8,$C$9,$C$11,$J10),data,3,FALSE)</f>
        <v>0.78806160000000003</v>
      </c>
      <c r="M10" s="39">
        <f>(K10-L10)*-1</f>
        <v>0</v>
      </c>
      <c r="N10" s="40">
        <f>M10/L10</f>
        <v>0</v>
      </c>
      <c r="O10" s="41">
        <f t="shared" ref="O10:O33" si="2">VLOOKUP(CONCATENATE($C$10,$C$8,$C$9,$C$11,$J10),data,4,FALSE)</f>
        <v>73.314700000000002</v>
      </c>
      <c r="P10" s="39">
        <f t="shared" ref="P10:P33" si="3">VLOOKUP(CONCATENATE($C$10,$C$8,$C$9,$C$11,$J10),data,5,FALSE)</f>
        <v>0</v>
      </c>
      <c r="Q10" s="39">
        <f t="shared" ref="Q10:Q33" si="4">VLOOKUP(CONCATENATE($C$10,$C$8,$C$9,$C$11,$J10),data,6,FALSE)</f>
        <v>0</v>
      </c>
      <c r="R10" s="39">
        <f t="shared" ref="R10:R33" si="5">VLOOKUP(CONCATENATE($C$10,$C$8,$C$9,$C$11,$J10),data,7,FALSE)</f>
        <v>0</v>
      </c>
      <c r="S10" s="39">
        <f t="shared" ref="S10:S33" si="6">VLOOKUP(CONCATENATE($C$10,$C$8,$C$9,$C$11,$J10),data,8,FALSE)</f>
        <v>0</v>
      </c>
      <c r="T10" s="39">
        <f t="shared" ref="T10:T33" si="7">VLOOKUP(CONCATENATE($C$10,$C$8,$C$9,$C$11,$J10),data,9,FALSE)</f>
        <v>0</v>
      </c>
      <c r="U10" s="42"/>
      <c r="W10" s="43"/>
    </row>
    <row r="11" spans="2:23" x14ac:dyDescent="0.25">
      <c r="B11" s="62" t="s">
        <v>27</v>
      </c>
      <c r="C11" s="44" t="s">
        <v>58</v>
      </c>
      <c r="E11" s="66" t="s">
        <v>10</v>
      </c>
      <c r="F11" s="45">
        <f>AVERAGE(M23:M27)/AVERAGE(L23:L27)</f>
        <v>0.35613718637098218</v>
      </c>
      <c r="J11" s="38">
        <v>2</v>
      </c>
      <c r="K11" s="39">
        <f t="shared" ref="K11:K33" si="8">VLOOKUP(CONCATENATE($C$10,$C$8,$C$9,$C$11,$J11),data,2,FALSE)</f>
        <v>0.68005130000000003</v>
      </c>
      <c r="L11" s="39">
        <f t="shared" si="1"/>
        <v>0.68005130000000003</v>
      </c>
      <c r="M11" s="39">
        <f t="shared" ref="M11:M33" si="9">(K11-L11)*-1</f>
        <v>0</v>
      </c>
      <c r="N11" s="40">
        <f t="shared" ref="N11:N33" si="10">M11/L11</f>
        <v>0</v>
      </c>
      <c r="O11" s="41">
        <f t="shared" si="2"/>
        <v>72.474000000000004</v>
      </c>
      <c r="P11" s="39">
        <f t="shared" si="3"/>
        <v>0</v>
      </c>
      <c r="Q11" s="39">
        <f t="shared" si="4"/>
        <v>0</v>
      </c>
      <c r="R11" s="39">
        <f t="shared" si="5"/>
        <v>0</v>
      </c>
      <c r="S11" s="39">
        <f t="shared" si="6"/>
        <v>0</v>
      </c>
      <c r="T11" s="39">
        <f t="shared" si="7"/>
        <v>0</v>
      </c>
      <c r="U11" s="42"/>
    </row>
    <row r="12" spans="2:23" x14ac:dyDescent="0.25">
      <c r="B12" s="63" t="s">
        <v>40</v>
      </c>
      <c r="C12" s="46">
        <f>VLOOKUP(CONCATENATE($C$10,$C$8,$C$9,$C$11,$J10),data,10,FALSE)</f>
        <v>10695</v>
      </c>
      <c r="J12" s="38">
        <v>3</v>
      </c>
      <c r="K12" s="39">
        <f t="shared" si="8"/>
        <v>0.63056259999999997</v>
      </c>
      <c r="L12" s="39">
        <f t="shared" si="1"/>
        <v>0.63056270000000003</v>
      </c>
      <c r="M12" s="39">
        <f t="shared" si="9"/>
        <v>1.0000000005838672E-7</v>
      </c>
      <c r="N12" s="40">
        <f t="shared" si="10"/>
        <v>1.5858851159192689E-7</v>
      </c>
      <c r="O12" s="41">
        <f t="shared" si="2"/>
        <v>71.873999999999995</v>
      </c>
      <c r="P12" s="39">
        <f t="shared" si="3"/>
        <v>0</v>
      </c>
      <c r="Q12" s="39">
        <f t="shared" si="4"/>
        <v>0</v>
      </c>
      <c r="R12" s="39">
        <f t="shared" si="5"/>
        <v>0</v>
      </c>
      <c r="S12" s="39">
        <f t="shared" si="6"/>
        <v>0</v>
      </c>
      <c r="T12" s="39">
        <f t="shared" si="7"/>
        <v>0</v>
      </c>
      <c r="U12" s="42"/>
    </row>
    <row r="13" spans="2:23" x14ac:dyDescent="0.25">
      <c r="B13" s="47"/>
      <c r="J13" s="38">
        <v>4</v>
      </c>
      <c r="K13" s="39">
        <f t="shared" si="8"/>
        <v>0.58413510000000002</v>
      </c>
      <c r="L13" s="39">
        <f t="shared" si="1"/>
        <v>0.58413510000000002</v>
      </c>
      <c r="M13" s="39">
        <f t="shared" si="9"/>
        <v>0</v>
      </c>
      <c r="N13" s="40">
        <f t="shared" si="10"/>
        <v>0</v>
      </c>
      <c r="O13" s="41">
        <f t="shared" si="2"/>
        <v>70.990499999999997</v>
      </c>
      <c r="P13" s="39">
        <f t="shared" si="3"/>
        <v>0</v>
      </c>
      <c r="Q13" s="39">
        <f t="shared" si="4"/>
        <v>0</v>
      </c>
      <c r="R13" s="39">
        <f t="shared" si="5"/>
        <v>0</v>
      </c>
      <c r="S13" s="39">
        <f t="shared" si="6"/>
        <v>0</v>
      </c>
      <c r="T13" s="39">
        <f t="shared" si="7"/>
        <v>0</v>
      </c>
      <c r="U13" s="42"/>
    </row>
    <row r="14" spans="2:23" x14ac:dyDescent="0.25">
      <c r="B14" s="47"/>
      <c r="J14" s="38">
        <v>5</v>
      </c>
      <c r="K14" s="39">
        <f t="shared" si="8"/>
        <v>0.56739629999999996</v>
      </c>
      <c r="L14" s="39">
        <f t="shared" si="1"/>
        <v>0.56739629999999996</v>
      </c>
      <c r="M14" s="39">
        <f t="shared" si="9"/>
        <v>0</v>
      </c>
      <c r="N14" s="40">
        <f t="shared" si="10"/>
        <v>0</v>
      </c>
      <c r="O14" s="41">
        <f t="shared" si="2"/>
        <v>70.625200000000007</v>
      </c>
      <c r="P14" s="39">
        <f t="shared" si="3"/>
        <v>0</v>
      </c>
      <c r="Q14" s="39">
        <f t="shared" si="4"/>
        <v>0</v>
      </c>
      <c r="R14" s="39">
        <f t="shared" si="5"/>
        <v>0</v>
      </c>
      <c r="S14" s="39">
        <f t="shared" si="6"/>
        <v>0</v>
      </c>
      <c r="T14" s="39">
        <f t="shared" si="7"/>
        <v>0</v>
      </c>
      <c r="U14" s="42"/>
    </row>
    <row r="15" spans="2:23" x14ac:dyDescent="0.25">
      <c r="B15" s="47"/>
      <c r="J15" s="38">
        <v>6</v>
      </c>
      <c r="K15" s="39">
        <f t="shared" si="8"/>
        <v>0.59517549999999997</v>
      </c>
      <c r="L15" s="39">
        <f t="shared" si="1"/>
        <v>0.59517549999999997</v>
      </c>
      <c r="M15" s="39">
        <f t="shared" si="9"/>
        <v>0</v>
      </c>
      <c r="N15" s="40">
        <f t="shared" si="10"/>
        <v>0</v>
      </c>
      <c r="O15" s="41">
        <f t="shared" si="2"/>
        <v>70.425200000000004</v>
      </c>
      <c r="P15" s="39">
        <f t="shared" si="3"/>
        <v>0</v>
      </c>
      <c r="Q15" s="39">
        <f t="shared" si="4"/>
        <v>0</v>
      </c>
      <c r="R15" s="39">
        <f t="shared" si="5"/>
        <v>0</v>
      </c>
      <c r="S15" s="39">
        <f t="shared" si="6"/>
        <v>0</v>
      </c>
      <c r="T15" s="39">
        <f t="shared" si="7"/>
        <v>0</v>
      </c>
      <c r="U15" s="42"/>
    </row>
    <row r="16" spans="2:23" x14ac:dyDescent="0.25">
      <c r="J16" s="38">
        <v>7</v>
      </c>
      <c r="K16" s="39">
        <f t="shared" si="8"/>
        <v>0.67657339999999999</v>
      </c>
      <c r="L16" s="39">
        <f t="shared" si="1"/>
        <v>0.67657339999999999</v>
      </c>
      <c r="M16" s="39">
        <f t="shared" si="9"/>
        <v>0</v>
      </c>
      <c r="N16" s="40">
        <f t="shared" si="10"/>
        <v>0</v>
      </c>
      <c r="O16" s="41">
        <f t="shared" si="2"/>
        <v>69.896500000000003</v>
      </c>
      <c r="P16" s="39">
        <f t="shared" si="3"/>
        <v>0</v>
      </c>
      <c r="Q16" s="39">
        <f t="shared" si="4"/>
        <v>0</v>
      </c>
      <c r="R16" s="39">
        <f t="shared" si="5"/>
        <v>0</v>
      </c>
      <c r="S16" s="39">
        <f t="shared" si="6"/>
        <v>0</v>
      </c>
      <c r="T16" s="39">
        <f t="shared" si="7"/>
        <v>0</v>
      </c>
      <c r="U16" s="42"/>
    </row>
    <row r="17" spans="10:23" x14ac:dyDescent="0.25">
      <c r="J17" s="38">
        <v>8</v>
      </c>
      <c r="K17" s="39">
        <f t="shared" si="8"/>
        <v>0.7143678</v>
      </c>
      <c r="L17" s="39">
        <f t="shared" si="1"/>
        <v>0.7143678</v>
      </c>
      <c r="M17" s="39">
        <f t="shared" si="9"/>
        <v>0</v>
      </c>
      <c r="N17" s="40">
        <f t="shared" si="10"/>
        <v>0</v>
      </c>
      <c r="O17" s="41">
        <f t="shared" si="2"/>
        <v>72.255300000000005</v>
      </c>
      <c r="P17" s="39">
        <f t="shared" si="3"/>
        <v>0</v>
      </c>
      <c r="Q17" s="39">
        <f t="shared" si="4"/>
        <v>0</v>
      </c>
      <c r="R17" s="39">
        <f t="shared" si="5"/>
        <v>0</v>
      </c>
      <c r="S17" s="39">
        <f t="shared" si="6"/>
        <v>0</v>
      </c>
      <c r="T17" s="39">
        <f t="shared" si="7"/>
        <v>0</v>
      </c>
      <c r="U17" s="42"/>
    </row>
    <row r="18" spans="10:23" x14ac:dyDescent="0.25">
      <c r="J18" s="38">
        <v>9</v>
      </c>
      <c r="K18" s="39">
        <f t="shared" si="8"/>
        <v>0.76494459999999997</v>
      </c>
      <c r="L18" s="39">
        <f t="shared" si="1"/>
        <v>0.76494459999999997</v>
      </c>
      <c r="M18" s="39">
        <f t="shared" si="9"/>
        <v>0</v>
      </c>
      <c r="N18" s="40">
        <f t="shared" si="10"/>
        <v>0</v>
      </c>
      <c r="O18" s="41">
        <f t="shared" si="2"/>
        <v>78.222499999999997</v>
      </c>
      <c r="P18" s="39">
        <f t="shared" si="3"/>
        <v>0</v>
      </c>
      <c r="Q18" s="39">
        <f t="shared" si="4"/>
        <v>0</v>
      </c>
      <c r="R18" s="39">
        <f t="shared" si="5"/>
        <v>0</v>
      </c>
      <c r="S18" s="39">
        <f t="shared" si="6"/>
        <v>0</v>
      </c>
      <c r="T18" s="39">
        <f t="shared" si="7"/>
        <v>0</v>
      </c>
      <c r="U18" s="42"/>
    </row>
    <row r="19" spans="10:23" x14ac:dyDescent="0.25">
      <c r="J19" s="38">
        <v>10</v>
      </c>
      <c r="K19" s="39">
        <f t="shared" si="8"/>
        <v>0.83644240000000003</v>
      </c>
      <c r="L19" s="39">
        <f t="shared" si="1"/>
        <v>0.83644240000000003</v>
      </c>
      <c r="M19" s="39">
        <f t="shared" si="9"/>
        <v>0</v>
      </c>
      <c r="N19" s="40">
        <f t="shared" si="10"/>
        <v>0</v>
      </c>
      <c r="O19" s="41">
        <f t="shared" si="2"/>
        <v>82.549400000000006</v>
      </c>
      <c r="P19" s="39">
        <f t="shared" si="3"/>
        <v>0</v>
      </c>
      <c r="Q19" s="39">
        <f t="shared" si="4"/>
        <v>0</v>
      </c>
      <c r="R19" s="39">
        <f t="shared" si="5"/>
        <v>0</v>
      </c>
      <c r="S19" s="39">
        <f t="shared" si="6"/>
        <v>0</v>
      </c>
      <c r="T19" s="39">
        <f t="shared" si="7"/>
        <v>0</v>
      </c>
      <c r="U19" s="42"/>
    </row>
    <row r="20" spans="10:23" x14ac:dyDescent="0.25">
      <c r="J20" s="38">
        <v>11</v>
      </c>
      <c r="K20" s="39">
        <f t="shared" si="8"/>
        <v>0.95641370000000003</v>
      </c>
      <c r="L20" s="39">
        <f t="shared" si="1"/>
        <v>0.95641370000000003</v>
      </c>
      <c r="M20" s="39">
        <f t="shared" si="9"/>
        <v>0</v>
      </c>
      <c r="N20" s="40">
        <f t="shared" si="10"/>
        <v>0</v>
      </c>
      <c r="O20" s="41">
        <f t="shared" si="2"/>
        <v>87.609499999999997</v>
      </c>
      <c r="P20" s="39">
        <f t="shared" si="3"/>
        <v>0</v>
      </c>
      <c r="Q20" s="39">
        <f t="shared" si="4"/>
        <v>0</v>
      </c>
      <c r="R20" s="39">
        <f t="shared" si="5"/>
        <v>0</v>
      </c>
      <c r="S20" s="39">
        <f t="shared" si="6"/>
        <v>0</v>
      </c>
      <c r="T20" s="39">
        <f t="shared" si="7"/>
        <v>0</v>
      </c>
      <c r="U20" s="42"/>
    </row>
    <row r="21" spans="10:23" x14ac:dyDescent="0.25">
      <c r="J21" s="38">
        <v>12</v>
      </c>
      <c r="K21" s="39">
        <f t="shared" si="8"/>
        <v>1.1033919999999999</v>
      </c>
      <c r="L21" s="39">
        <f t="shared" si="1"/>
        <v>1.1033919999999999</v>
      </c>
      <c r="M21" s="39">
        <f t="shared" si="9"/>
        <v>0</v>
      </c>
      <c r="N21" s="40">
        <f t="shared" si="10"/>
        <v>0</v>
      </c>
      <c r="O21" s="41">
        <f t="shared" si="2"/>
        <v>89.213099999999997</v>
      </c>
      <c r="P21" s="39">
        <f t="shared" si="3"/>
        <v>0</v>
      </c>
      <c r="Q21" s="39">
        <f t="shared" si="4"/>
        <v>0</v>
      </c>
      <c r="R21" s="39">
        <f t="shared" si="5"/>
        <v>0</v>
      </c>
      <c r="S21" s="39">
        <f t="shared" si="6"/>
        <v>0</v>
      </c>
      <c r="T21" s="39">
        <f t="shared" si="7"/>
        <v>0</v>
      </c>
      <c r="U21" s="42"/>
    </row>
    <row r="22" spans="10:23" x14ac:dyDescent="0.25">
      <c r="J22" s="38">
        <v>13</v>
      </c>
      <c r="K22" s="39">
        <f t="shared" si="8"/>
        <v>1.277963</v>
      </c>
      <c r="L22" s="39">
        <f t="shared" si="1"/>
        <v>1.277963</v>
      </c>
      <c r="M22" s="39">
        <f t="shared" si="9"/>
        <v>0</v>
      </c>
      <c r="N22" s="40">
        <f t="shared" si="10"/>
        <v>0</v>
      </c>
      <c r="O22" s="41">
        <f t="shared" si="2"/>
        <v>91.057500000000005</v>
      </c>
      <c r="P22" s="39">
        <f t="shared" si="3"/>
        <v>0</v>
      </c>
      <c r="Q22" s="39">
        <f t="shared" si="4"/>
        <v>0</v>
      </c>
      <c r="R22" s="39">
        <f t="shared" si="5"/>
        <v>0</v>
      </c>
      <c r="S22" s="39">
        <f t="shared" si="6"/>
        <v>0</v>
      </c>
      <c r="T22" s="39">
        <f t="shared" si="7"/>
        <v>0</v>
      </c>
      <c r="U22" s="11"/>
    </row>
    <row r="23" spans="10:23" x14ac:dyDescent="0.25">
      <c r="J23" s="48">
        <v>14</v>
      </c>
      <c r="K23" s="49">
        <f t="shared" si="8"/>
        <v>0.9885157</v>
      </c>
      <c r="L23" s="49">
        <f t="shared" si="1"/>
        <v>1.414193</v>
      </c>
      <c r="M23" s="49">
        <f t="shared" si="9"/>
        <v>0.42567730000000004</v>
      </c>
      <c r="N23" s="50">
        <f>M23/L23</f>
        <v>0.3010036819585446</v>
      </c>
      <c r="O23" s="51">
        <f t="shared" si="2"/>
        <v>89.547899999999998</v>
      </c>
      <c r="P23" s="49">
        <f t="shared" si="3"/>
        <v>0.25935639999999999</v>
      </c>
      <c r="Q23" s="49">
        <f t="shared" si="4"/>
        <v>0.3576201</v>
      </c>
      <c r="R23" s="49">
        <f t="shared" si="5"/>
        <v>0.42567719999999998</v>
      </c>
      <c r="S23" s="49">
        <f t="shared" si="6"/>
        <v>0.49373440000000002</v>
      </c>
      <c r="T23" s="49">
        <f t="shared" si="7"/>
        <v>0.59199820000000003</v>
      </c>
      <c r="U23" s="11">
        <f>Criteria!I3</f>
        <v>0</v>
      </c>
    </row>
    <row r="24" spans="10:23" x14ac:dyDescent="0.25">
      <c r="J24" s="48">
        <v>15</v>
      </c>
      <c r="K24" s="49">
        <f t="shared" si="8"/>
        <v>1.0037929999999999</v>
      </c>
      <c r="L24" s="49">
        <f t="shared" si="1"/>
        <v>1.519306</v>
      </c>
      <c r="M24" s="49">
        <f t="shared" si="9"/>
        <v>0.51551300000000011</v>
      </c>
      <c r="N24" s="50">
        <f t="shared" si="10"/>
        <v>0.33930821045924919</v>
      </c>
      <c r="O24" s="51">
        <f t="shared" si="2"/>
        <v>89.897300000000001</v>
      </c>
      <c r="P24" s="49">
        <f t="shared" si="3"/>
        <v>0.31409150000000002</v>
      </c>
      <c r="Q24" s="49">
        <f t="shared" si="4"/>
        <v>0.43309300000000001</v>
      </c>
      <c r="R24" s="49">
        <f t="shared" si="5"/>
        <v>0.51551309999999995</v>
      </c>
      <c r="S24" s="49">
        <f t="shared" si="6"/>
        <v>0.5979333</v>
      </c>
      <c r="T24" s="49">
        <f t="shared" si="7"/>
        <v>0.71693470000000004</v>
      </c>
      <c r="U24" s="11">
        <f>Criteria!I4</f>
        <v>0</v>
      </c>
      <c r="V24" s="52"/>
      <c r="W24" s="53"/>
    </row>
    <row r="25" spans="10:23" x14ac:dyDescent="0.25">
      <c r="J25" s="48">
        <v>16</v>
      </c>
      <c r="K25" s="49">
        <f t="shared" si="8"/>
        <v>1.01803</v>
      </c>
      <c r="L25" s="49">
        <f t="shared" si="1"/>
        <v>1.639562</v>
      </c>
      <c r="M25" s="49">
        <f t="shared" si="9"/>
        <v>0.62153199999999997</v>
      </c>
      <c r="N25" s="50">
        <f t="shared" si="10"/>
        <v>0.37908417004053518</v>
      </c>
      <c r="O25" s="51">
        <f t="shared" si="2"/>
        <v>89.927000000000007</v>
      </c>
      <c r="P25" s="49">
        <f t="shared" si="3"/>
        <v>0.37868679999999999</v>
      </c>
      <c r="Q25" s="49">
        <f t="shared" si="4"/>
        <v>0.52216189999999996</v>
      </c>
      <c r="R25" s="49">
        <f t="shared" si="5"/>
        <v>0.62153230000000004</v>
      </c>
      <c r="S25" s="49">
        <f t="shared" si="6"/>
        <v>0.72090279999999995</v>
      </c>
      <c r="T25" s="49">
        <f t="shared" si="7"/>
        <v>0.86437790000000003</v>
      </c>
      <c r="U25" s="11">
        <f>Criteria!I5</f>
        <v>0</v>
      </c>
    </row>
    <row r="26" spans="10:23" x14ac:dyDescent="0.25">
      <c r="J26" s="48">
        <v>17</v>
      </c>
      <c r="K26" s="49">
        <f t="shared" si="8"/>
        <v>1.0544500000000001</v>
      </c>
      <c r="L26" s="49">
        <f t="shared" si="1"/>
        <v>1.735703</v>
      </c>
      <c r="M26" s="49">
        <f t="shared" si="9"/>
        <v>0.68125299999999989</v>
      </c>
      <c r="N26" s="50">
        <f t="shared" si="10"/>
        <v>0.39249399234776911</v>
      </c>
      <c r="O26" s="51">
        <f t="shared" si="2"/>
        <v>88.8399</v>
      </c>
      <c r="P26" s="49">
        <f t="shared" si="3"/>
        <v>0.41507329999999998</v>
      </c>
      <c r="Q26" s="49">
        <f t="shared" si="4"/>
        <v>0.57233429999999996</v>
      </c>
      <c r="R26" s="49">
        <f t="shared" si="5"/>
        <v>0.68125279999999999</v>
      </c>
      <c r="S26" s="49">
        <f t="shared" si="6"/>
        <v>0.79017130000000002</v>
      </c>
      <c r="T26" s="49">
        <f t="shared" si="7"/>
        <v>0.94743239999999995</v>
      </c>
      <c r="U26" s="11">
        <f>Criteria!I6</f>
        <v>0</v>
      </c>
    </row>
    <row r="27" spans="10:23" x14ac:dyDescent="0.25">
      <c r="J27" s="48">
        <v>18</v>
      </c>
      <c r="K27" s="49">
        <f t="shared" si="8"/>
        <v>1.1396040000000001</v>
      </c>
      <c r="L27" s="49">
        <f t="shared" si="1"/>
        <v>1.774313</v>
      </c>
      <c r="M27" s="49">
        <f t="shared" si="9"/>
        <v>0.63470899999999997</v>
      </c>
      <c r="N27" s="50">
        <f t="shared" si="10"/>
        <v>0.3577209883487299</v>
      </c>
      <c r="O27" s="51">
        <f t="shared" si="2"/>
        <v>88.394599999999997</v>
      </c>
      <c r="P27" s="49">
        <f t="shared" si="3"/>
        <v>0.38671529999999998</v>
      </c>
      <c r="Q27" s="49">
        <f t="shared" si="4"/>
        <v>0.53323220000000005</v>
      </c>
      <c r="R27" s="49">
        <f t="shared" si="5"/>
        <v>0.63470939999999998</v>
      </c>
      <c r="S27" s="49">
        <f t="shared" si="6"/>
        <v>0.73618660000000002</v>
      </c>
      <c r="T27" s="49">
        <f t="shared" si="7"/>
        <v>0.88270349999999997</v>
      </c>
      <c r="U27" s="11">
        <f>Criteria!I7</f>
        <v>0</v>
      </c>
    </row>
    <row r="28" spans="10:23" x14ac:dyDescent="0.25">
      <c r="J28" s="38">
        <v>19</v>
      </c>
      <c r="K28" s="39">
        <f t="shared" si="8"/>
        <v>1.878525</v>
      </c>
      <c r="L28" s="39">
        <f t="shared" si="1"/>
        <v>1.803615</v>
      </c>
      <c r="M28" s="39">
        <f t="shared" si="9"/>
        <v>-7.4910000000000032E-2</v>
      </c>
      <c r="N28" s="40">
        <f t="shared" si="10"/>
        <v>-4.1533254048120041E-2</v>
      </c>
      <c r="O28" s="41">
        <f t="shared" si="2"/>
        <v>84.827699999999993</v>
      </c>
      <c r="P28" s="39">
        <f t="shared" si="3"/>
        <v>0</v>
      </c>
      <c r="Q28" s="39">
        <f t="shared" si="4"/>
        <v>0</v>
      </c>
      <c r="R28" s="39">
        <f t="shared" si="5"/>
        <v>0</v>
      </c>
      <c r="S28" s="39">
        <f t="shared" si="6"/>
        <v>0</v>
      </c>
      <c r="T28" s="39">
        <f t="shared" si="7"/>
        <v>0</v>
      </c>
      <c r="U28" s="42"/>
    </row>
    <row r="29" spans="10:23" x14ac:dyDescent="0.25">
      <c r="J29" s="38">
        <v>20</v>
      </c>
      <c r="K29" s="39">
        <f t="shared" si="8"/>
        <v>1.95211</v>
      </c>
      <c r="L29" s="39">
        <f t="shared" si="1"/>
        <v>1.7329920000000001</v>
      </c>
      <c r="M29" s="39">
        <f t="shared" si="9"/>
        <v>-0.21911799999999992</v>
      </c>
      <c r="N29" s="40">
        <f t="shared" si="10"/>
        <v>-0.1264391295516655</v>
      </c>
      <c r="O29" s="41">
        <f t="shared" si="2"/>
        <v>81.855599999999995</v>
      </c>
      <c r="P29" s="39">
        <f t="shared" si="3"/>
        <v>0</v>
      </c>
      <c r="Q29" s="39">
        <f t="shared" si="4"/>
        <v>0</v>
      </c>
      <c r="R29" s="39">
        <f t="shared" si="5"/>
        <v>0</v>
      </c>
      <c r="S29" s="39">
        <f t="shared" si="6"/>
        <v>0</v>
      </c>
      <c r="T29" s="39">
        <f t="shared" si="7"/>
        <v>0</v>
      </c>
      <c r="U29" s="42"/>
    </row>
    <row r="30" spans="10:23" x14ac:dyDescent="0.25">
      <c r="J30" s="38">
        <v>21</v>
      </c>
      <c r="K30" s="39">
        <f t="shared" si="8"/>
        <v>1.8712839999999999</v>
      </c>
      <c r="L30" s="39">
        <f t="shared" si="1"/>
        <v>1.702002</v>
      </c>
      <c r="M30" s="39">
        <f t="shared" si="9"/>
        <v>-0.16928199999999993</v>
      </c>
      <c r="N30" s="40">
        <f t="shared" si="10"/>
        <v>-9.9460517672717144E-2</v>
      </c>
      <c r="O30" s="41">
        <f t="shared" si="2"/>
        <v>78.112300000000005</v>
      </c>
      <c r="P30" s="39">
        <f t="shared" si="3"/>
        <v>0</v>
      </c>
      <c r="Q30" s="39">
        <f t="shared" si="4"/>
        <v>0</v>
      </c>
      <c r="R30" s="39">
        <f t="shared" si="5"/>
        <v>0</v>
      </c>
      <c r="S30" s="39">
        <f t="shared" si="6"/>
        <v>0</v>
      </c>
      <c r="T30" s="39">
        <f t="shared" si="7"/>
        <v>0</v>
      </c>
      <c r="U30" s="42"/>
    </row>
    <row r="31" spans="10:23" x14ac:dyDescent="0.25">
      <c r="J31" s="38">
        <v>22</v>
      </c>
      <c r="K31" s="39">
        <f t="shared" si="8"/>
        <v>1.6692610000000001</v>
      </c>
      <c r="L31" s="39">
        <f t="shared" si="1"/>
        <v>1.5349649999999999</v>
      </c>
      <c r="M31" s="39">
        <f t="shared" si="9"/>
        <v>-0.13429600000000019</v>
      </c>
      <c r="N31" s="40">
        <f t="shared" si="10"/>
        <v>-8.7491245728730099E-2</v>
      </c>
      <c r="O31" s="41">
        <f t="shared" si="2"/>
        <v>76.215500000000006</v>
      </c>
      <c r="P31" s="39">
        <f t="shared" si="3"/>
        <v>0</v>
      </c>
      <c r="Q31" s="39">
        <f t="shared" si="4"/>
        <v>0</v>
      </c>
      <c r="R31" s="39">
        <f t="shared" si="5"/>
        <v>0</v>
      </c>
      <c r="S31" s="39">
        <f t="shared" si="6"/>
        <v>0</v>
      </c>
      <c r="T31" s="39">
        <f t="shared" si="7"/>
        <v>0</v>
      </c>
      <c r="U31" s="42"/>
    </row>
    <row r="32" spans="10:23" x14ac:dyDescent="0.25">
      <c r="J32" s="38">
        <v>23</v>
      </c>
      <c r="K32" s="39">
        <f t="shared" si="8"/>
        <v>1.3672</v>
      </c>
      <c r="L32" s="39">
        <f t="shared" si="1"/>
        <v>1.2781439999999999</v>
      </c>
      <c r="M32" s="39">
        <f t="shared" si="9"/>
        <v>-8.9056000000000024E-2</v>
      </c>
      <c r="N32" s="40">
        <f t="shared" si="10"/>
        <v>-6.9676030243853604E-2</v>
      </c>
      <c r="O32" s="41">
        <f t="shared" si="2"/>
        <v>75.241600000000005</v>
      </c>
      <c r="P32" s="39">
        <f t="shared" si="3"/>
        <v>0</v>
      </c>
      <c r="Q32" s="39">
        <f t="shared" si="4"/>
        <v>0</v>
      </c>
      <c r="R32" s="39">
        <f t="shared" si="5"/>
        <v>0</v>
      </c>
      <c r="S32" s="39">
        <f t="shared" si="6"/>
        <v>0</v>
      </c>
      <c r="T32" s="39">
        <f t="shared" si="7"/>
        <v>0</v>
      </c>
      <c r="U32" s="42"/>
    </row>
    <row r="33" spans="10:26" x14ac:dyDescent="0.25">
      <c r="J33" s="38">
        <v>24</v>
      </c>
      <c r="K33" s="39">
        <f t="shared" si="8"/>
        <v>1.076252</v>
      </c>
      <c r="L33" s="39">
        <f t="shared" si="1"/>
        <v>1.015371</v>
      </c>
      <c r="M33" s="39">
        <f t="shared" si="9"/>
        <v>-6.0880999999999963E-2</v>
      </c>
      <c r="N33" s="40">
        <f t="shared" si="10"/>
        <v>-5.9959364606631427E-2</v>
      </c>
      <c r="O33" s="41">
        <f t="shared" si="2"/>
        <v>75.066199999999995</v>
      </c>
      <c r="P33" s="39">
        <f t="shared" si="3"/>
        <v>0</v>
      </c>
      <c r="Q33" s="39">
        <f t="shared" si="4"/>
        <v>0</v>
      </c>
      <c r="R33" s="39">
        <f t="shared" si="5"/>
        <v>0</v>
      </c>
      <c r="S33" s="39">
        <f t="shared" si="6"/>
        <v>0</v>
      </c>
      <c r="T33" s="39">
        <f t="shared" si="7"/>
        <v>0</v>
      </c>
      <c r="U33" s="42"/>
    </row>
    <row r="34" spans="10:26" x14ac:dyDescent="0.25">
      <c r="P34" s="54"/>
    </row>
    <row r="35" spans="10:26" x14ac:dyDescent="0.25">
      <c r="J35" s="55"/>
      <c r="K35" s="56"/>
      <c r="L35" s="52"/>
      <c r="M35" s="57"/>
      <c r="N35" s="52"/>
      <c r="P35" s="58"/>
      <c r="Q35" s="58"/>
      <c r="R35" s="58"/>
      <c r="S35" s="58"/>
      <c r="T35" s="58"/>
      <c r="V35" s="58"/>
      <c r="W35" s="58"/>
      <c r="X35" s="58"/>
      <c r="Y35" s="58"/>
      <c r="Z35" s="58"/>
    </row>
    <row r="36" spans="10:26" x14ac:dyDescent="0.25">
      <c r="J36" s="55"/>
      <c r="K36" s="56"/>
      <c r="L36" s="52"/>
      <c r="M36" s="57"/>
      <c r="N36" s="52"/>
      <c r="O36" s="47"/>
      <c r="P36" s="58"/>
      <c r="Q36" s="58"/>
      <c r="R36" s="58"/>
      <c r="S36" s="58"/>
      <c r="T36" s="58"/>
      <c r="V36" s="58"/>
      <c r="W36" s="58"/>
      <c r="X36" s="58"/>
      <c r="Y36" s="58"/>
      <c r="Z36" s="58"/>
    </row>
    <row r="37" spans="10:26" x14ac:dyDescent="0.25">
      <c r="J37" s="55"/>
      <c r="K37" s="56"/>
      <c r="L37" s="52"/>
      <c r="M37" s="57"/>
      <c r="N37" s="52"/>
      <c r="O37" s="47"/>
      <c r="P37" s="58"/>
      <c r="Q37" s="58"/>
      <c r="R37" s="58"/>
      <c r="S37" s="58"/>
      <c r="T37" s="58"/>
      <c r="V37" s="58"/>
      <c r="W37" s="58"/>
      <c r="X37" s="58"/>
      <c r="Y37" s="58"/>
      <c r="Z37" s="58"/>
    </row>
    <row r="38" spans="10:26" x14ac:dyDescent="0.25">
      <c r="J38" s="55"/>
      <c r="K38" s="56"/>
      <c r="L38" s="52"/>
      <c r="M38" s="57"/>
      <c r="N38" s="52"/>
      <c r="O38" s="47"/>
      <c r="P38" s="58"/>
      <c r="Q38" s="58"/>
      <c r="R38" s="58"/>
      <c r="S38" s="58"/>
      <c r="T38" s="58"/>
      <c r="V38" s="58"/>
      <c r="W38" s="58"/>
      <c r="X38" s="58"/>
      <c r="Y38" s="58"/>
      <c r="Z38" s="58"/>
    </row>
    <row r="39" spans="10:26" x14ac:dyDescent="0.25">
      <c r="J39" s="55"/>
      <c r="K39" s="56"/>
      <c r="L39" s="52"/>
      <c r="M39" s="57"/>
      <c r="N39" s="52"/>
      <c r="P39" s="58"/>
      <c r="Q39" s="58"/>
      <c r="R39" s="58"/>
      <c r="S39" s="58"/>
      <c r="T39" s="58"/>
      <c r="V39" s="58"/>
      <c r="W39" s="58"/>
      <c r="X39" s="58"/>
      <c r="Y39" s="58"/>
      <c r="Z39" s="58"/>
    </row>
    <row r="40" spans="10:26" x14ac:dyDescent="0.25">
      <c r="J40" s="55"/>
      <c r="K40" s="56"/>
      <c r="L40" s="52"/>
      <c r="M40" s="57"/>
      <c r="N40" s="52"/>
      <c r="P40" s="58"/>
      <c r="Q40" s="58"/>
      <c r="R40" s="58"/>
      <c r="S40" s="58"/>
      <c r="T40" s="58"/>
      <c r="V40" s="58"/>
      <c r="W40" s="58"/>
      <c r="X40" s="58"/>
      <c r="Y40" s="58"/>
      <c r="Z40" s="58"/>
    </row>
    <row r="41" spans="10:26" x14ac:dyDescent="0.25">
      <c r="J41" s="55"/>
      <c r="K41" s="56"/>
      <c r="L41" s="52"/>
      <c r="M41" s="57"/>
      <c r="N41" s="52"/>
      <c r="P41" s="58"/>
      <c r="Q41" s="58"/>
      <c r="R41" s="58"/>
      <c r="S41" s="58"/>
      <c r="T41" s="58"/>
      <c r="V41" s="58"/>
      <c r="W41" s="58"/>
      <c r="X41" s="58"/>
      <c r="Y41" s="58"/>
      <c r="Z41" s="58"/>
    </row>
    <row r="42" spans="10:26" x14ac:dyDescent="0.25">
      <c r="J42" s="55"/>
      <c r="K42" s="56"/>
      <c r="L42" s="52"/>
      <c r="M42" s="57"/>
      <c r="N42" s="52"/>
      <c r="P42" s="58"/>
      <c r="Q42" s="58"/>
      <c r="R42" s="58"/>
      <c r="S42" s="58"/>
      <c r="T42" s="58"/>
      <c r="V42" s="58"/>
      <c r="W42" s="58"/>
      <c r="X42" s="58"/>
      <c r="Y42" s="58"/>
      <c r="Z42" s="58"/>
    </row>
    <row r="43" spans="10:26" x14ac:dyDescent="0.25">
      <c r="J43" s="55"/>
      <c r="K43" s="56"/>
      <c r="L43" s="52"/>
      <c r="M43" s="57"/>
      <c r="N43" s="52"/>
      <c r="P43" s="58"/>
      <c r="Q43" s="58"/>
      <c r="R43" s="58"/>
      <c r="S43" s="58"/>
      <c r="T43" s="58"/>
      <c r="V43" s="58"/>
      <c r="W43" s="58"/>
      <c r="X43" s="58"/>
      <c r="Y43" s="58"/>
      <c r="Z43" s="58"/>
    </row>
    <row r="44" spans="10:26" x14ac:dyDescent="0.25">
      <c r="J44" s="55"/>
      <c r="K44" s="56"/>
      <c r="L44" s="52"/>
      <c r="M44" s="57"/>
      <c r="N44" s="52"/>
      <c r="P44" s="58"/>
      <c r="Q44" s="58"/>
      <c r="R44" s="58"/>
      <c r="S44" s="58"/>
      <c r="T44" s="58"/>
      <c r="V44" s="58"/>
      <c r="W44" s="58"/>
      <c r="X44" s="58"/>
      <c r="Y44" s="58"/>
      <c r="Z44" s="58"/>
    </row>
    <row r="45" spans="10:26" x14ac:dyDescent="0.25">
      <c r="J45" s="55"/>
      <c r="K45" s="56"/>
      <c r="L45" s="52"/>
      <c r="M45" s="57"/>
      <c r="N45" s="52"/>
      <c r="P45" s="58"/>
      <c r="Q45" s="58"/>
      <c r="R45" s="58"/>
      <c r="S45" s="58"/>
      <c r="T45" s="58"/>
      <c r="V45" s="58"/>
      <c r="W45" s="58"/>
      <c r="X45" s="58"/>
      <c r="Y45" s="58"/>
      <c r="Z45" s="58"/>
    </row>
    <row r="46" spans="10:26" x14ac:dyDescent="0.25">
      <c r="J46" s="55"/>
      <c r="K46" s="56"/>
      <c r="L46" s="52"/>
      <c r="M46" s="57"/>
      <c r="N46" s="52"/>
      <c r="P46" s="58"/>
      <c r="Q46" s="58"/>
      <c r="R46" s="58"/>
      <c r="S46" s="58"/>
      <c r="T46" s="58"/>
      <c r="V46" s="58"/>
      <c r="W46" s="58"/>
      <c r="X46" s="58"/>
      <c r="Y46" s="58"/>
      <c r="Z46" s="58"/>
    </row>
    <row r="47" spans="10:26" x14ac:dyDescent="0.25">
      <c r="J47" s="55"/>
      <c r="K47" s="56"/>
      <c r="L47" s="52"/>
      <c r="M47" s="57"/>
      <c r="N47" s="52"/>
      <c r="P47" s="58"/>
      <c r="Q47" s="58"/>
      <c r="R47" s="58"/>
      <c r="S47" s="58"/>
      <c r="T47" s="58"/>
      <c r="V47" s="58"/>
      <c r="W47" s="58"/>
      <c r="X47" s="58"/>
      <c r="Y47" s="58"/>
      <c r="Z47" s="58"/>
    </row>
    <row r="48" spans="10:26" x14ac:dyDescent="0.25">
      <c r="J48" s="55"/>
      <c r="K48" s="56"/>
      <c r="L48" s="52"/>
      <c r="M48" s="57"/>
      <c r="N48" s="52"/>
      <c r="P48" s="58"/>
      <c r="Q48" s="58"/>
      <c r="R48" s="58"/>
      <c r="S48" s="58"/>
      <c r="T48" s="58"/>
      <c r="V48" s="58"/>
      <c r="W48" s="58"/>
      <c r="X48" s="58"/>
      <c r="Y48" s="58"/>
      <c r="Z48" s="58"/>
    </row>
    <row r="49" spans="10:26" x14ac:dyDescent="0.25">
      <c r="J49" s="55"/>
      <c r="K49" s="56"/>
      <c r="L49" s="52"/>
      <c r="M49" s="57"/>
      <c r="N49" s="52"/>
      <c r="P49" s="58"/>
      <c r="Q49" s="58"/>
      <c r="R49" s="58"/>
      <c r="S49" s="58"/>
      <c r="T49" s="58"/>
      <c r="V49" s="58"/>
      <c r="W49" s="58"/>
      <c r="X49" s="58"/>
      <c r="Y49" s="58"/>
      <c r="Z49" s="58"/>
    </row>
    <row r="50" spans="10:26" x14ac:dyDescent="0.25">
      <c r="J50" s="55"/>
      <c r="K50" s="56"/>
      <c r="L50" s="52"/>
      <c r="M50" s="57"/>
      <c r="N50" s="52"/>
      <c r="P50" s="58"/>
      <c r="Q50" s="58"/>
      <c r="R50" s="58"/>
      <c r="S50" s="58"/>
      <c r="T50" s="58"/>
      <c r="V50" s="58"/>
      <c r="W50" s="58"/>
      <c r="X50" s="58"/>
      <c r="Y50" s="58"/>
      <c r="Z50" s="58"/>
    </row>
    <row r="51" spans="10:26" x14ac:dyDescent="0.25">
      <c r="J51" s="55"/>
      <c r="K51" s="56"/>
      <c r="L51" s="52"/>
      <c r="M51" s="57"/>
      <c r="N51" s="52"/>
      <c r="P51" s="58"/>
      <c r="Q51" s="58"/>
      <c r="R51" s="58"/>
      <c r="S51" s="58"/>
      <c r="T51" s="58"/>
      <c r="V51" s="58"/>
      <c r="W51" s="58"/>
      <c r="X51" s="58"/>
      <c r="Y51" s="58"/>
      <c r="Z51" s="58"/>
    </row>
    <row r="52" spans="10:26" x14ac:dyDescent="0.25">
      <c r="J52" s="55"/>
      <c r="K52" s="56"/>
      <c r="L52" s="52"/>
      <c r="M52" s="57"/>
      <c r="N52" s="52"/>
      <c r="P52" s="58"/>
      <c r="Q52" s="58"/>
      <c r="R52" s="58"/>
      <c r="S52" s="58"/>
      <c r="T52" s="58"/>
      <c r="V52" s="58"/>
      <c r="W52" s="58"/>
      <c r="X52" s="58"/>
      <c r="Y52" s="58"/>
      <c r="Z52" s="58"/>
    </row>
    <row r="53" spans="10:26" x14ac:dyDescent="0.25">
      <c r="J53" s="55"/>
      <c r="K53" s="56"/>
      <c r="L53" s="52"/>
      <c r="M53" s="57"/>
      <c r="N53" s="52"/>
      <c r="P53" s="58"/>
      <c r="Q53" s="58"/>
      <c r="R53" s="58"/>
      <c r="S53" s="58"/>
      <c r="T53" s="58"/>
      <c r="V53" s="58"/>
      <c r="W53" s="58"/>
      <c r="X53" s="58"/>
      <c r="Y53" s="58"/>
      <c r="Z53" s="58"/>
    </row>
    <row r="54" spans="10:26" x14ac:dyDescent="0.25">
      <c r="J54" s="55"/>
      <c r="K54" s="56"/>
      <c r="L54" s="52"/>
      <c r="M54" s="57"/>
      <c r="N54" s="52"/>
      <c r="P54" s="58"/>
      <c r="Q54" s="58"/>
      <c r="R54" s="58"/>
      <c r="S54" s="58"/>
      <c r="T54" s="58"/>
      <c r="V54" s="58"/>
      <c r="W54" s="58"/>
      <c r="X54" s="58"/>
      <c r="Y54" s="58"/>
      <c r="Z54" s="58"/>
    </row>
    <row r="55" spans="10:26" x14ac:dyDescent="0.25">
      <c r="J55" s="55"/>
      <c r="K55" s="56"/>
      <c r="L55" s="52"/>
      <c r="M55" s="57"/>
      <c r="N55" s="52"/>
      <c r="P55" s="58"/>
      <c r="Q55" s="58"/>
      <c r="R55" s="58"/>
      <c r="S55" s="58"/>
      <c r="T55" s="58"/>
      <c r="V55" s="58"/>
      <c r="W55" s="58"/>
      <c r="X55" s="58"/>
      <c r="Y55" s="58"/>
      <c r="Z55" s="58"/>
    </row>
    <row r="56" spans="10:26" x14ac:dyDescent="0.25">
      <c r="J56" s="55"/>
      <c r="K56" s="56"/>
      <c r="L56" s="52"/>
      <c r="M56" s="57"/>
      <c r="N56" s="52"/>
      <c r="P56" s="58"/>
      <c r="Q56" s="58"/>
      <c r="R56" s="58"/>
      <c r="S56" s="58"/>
      <c r="T56" s="58"/>
      <c r="V56" s="58"/>
      <c r="W56" s="58"/>
      <c r="X56" s="58"/>
      <c r="Y56" s="58"/>
      <c r="Z56" s="58"/>
    </row>
    <row r="57" spans="10:26" x14ac:dyDescent="0.25">
      <c r="J57" s="55"/>
      <c r="K57" s="56"/>
      <c r="L57" s="52"/>
      <c r="M57" s="57"/>
      <c r="N57" s="52"/>
      <c r="P57" s="58"/>
      <c r="Q57" s="58"/>
      <c r="R57" s="58"/>
      <c r="S57" s="58"/>
      <c r="T57" s="58"/>
      <c r="V57" s="58"/>
      <c r="W57" s="58"/>
      <c r="X57" s="58"/>
      <c r="Y57" s="58"/>
      <c r="Z57" s="58"/>
    </row>
    <row r="58" spans="10:26" x14ac:dyDescent="0.25">
      <c r="J58" s="55"/>
      <c r="K58" s="56"/>
      <c r="L58" s="52"/>
      <c r="M58" s="57"/>
      <c r="N58" s="52"/>
      <c r="P58" s="58"/>
      <c r="Q58" s="58"/>
      <c r="R58" s="58"/>
      <c r="S58" s="58"/>
      <c r="T58" s="58"/>
      <c r="V58" s="58"/>
      <c r="W58" s="58"/>
      <c r="X58" s="58"/>
      <c r="Y58" s="58"/>
      <c r="Z58" s="58"/>
    </row>
  </sheetData>
  <protectedRanges>
    <protectedRange password="DD26" sqref="P34 J10:L10 N10:T10 J11:T33 J7:N9" name="Range3_1"/>
  </protectedRanges>
  <dataConsolidate/>
  <mergeCells count="7">
    <mergeCell ref="P7:T8"/>
    <mergeCell ref="J7:J9"/>
    <mergeCell ref="O7:O8"/>
    <mergeCell ref="K7:K8"/>
    <mergeCell ref="L7:L8"/>
    <mergeCell ref="M7:M8"/>
    <mergeCell ref="N7:N8"/>
  </mergeCells>
  <conditionalFormatting sqref="J22 M22">
    <cfRule type="expression" dxfId="5" priority="381">
      <formula>$U$22&lt;&gt;""</formula>
    </cfRule>
  </conditionalFormatting>
  <conditionalFormatting sqref="J22 M22">
    <cfRule type="expression" dxfId="4" priority="368">
      <formula>$U$22&lt;&gt;$U$22</formula>
    </cfRule>
  </conditionalFormatting>
  <conditionalFormatting sqref="K22:L22">
    <cfRule type="expression" dxfId="3" priority="39">
      <formula>$U$22&lt;&gt;""</formula>
    </cfRule>
  </conditionalFormatting>
  <conditionalFormatting sqref="K22:L22">
    <cfRule type="expression" dxfId="2" priority="31">
      <formula>$U$22&lt;&gt;$U$22</formula>
    </cfRule>
  </conditionalFormatting>
  <conditionalFormatting sqref="O22">
    <cfRule type="expression" dxfId="1" priority="30">
      <formula>$U$22&lt;&gt;""</formula>
    </cfRule>
  </conditionalFormatting>
  <conditionalFormatting sqref="O22">
    <cfRule type="expression" dxfId="0" priority="22">
      <formula>$U$22&lt;&gt;$U$22</formula>
    </cfRule>
  </conditionalFormatting>
  <dataValidations count="5">
    <dataValidation type="list" allowBlank="1" showInputMessage="1" showErrorMessage="1" sqref="C11">
      <formula1>cycle</formula1>
    </dataValidation>
    <dataValidation type="list" allowBlank="1" showInputMessage="1" showErrorMessage="1" sqref="C9">
      <formula1>daytype</formula1>
    </dataValidation>
    <dataValidation type="list" allowBlank="1" showInputMessage="1" showErrorMessage="1" sqref="C10">
      <formula1>type</formula1>
    </dataValidation>
    <dataValidation type="list" allowBlank="1" showInputMessage="1" showErrorMessage="1" sqref="C8">
      <formula1>weatheryear</formula1>
    </dataValidation>
    <dataValidation type="list" allowBlank="1" showInputMessage="1" showErrorMessage="1" sqref="C7">
      <formula1>forecast_year</formula1>
    </dataValidation>
  </dataValidation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489"/>
  <sheetViews>
    <sheetView workbookViewId="0">
      <selection activeCell="G2" sqref="G2:Q4034"/>
    </sheetView>
  </sheetViews>
  <sheetFormatPr defaultRowHeight="15" x14ac:dyDescent="0.25"/>
  <cols>
    <col min="1" max="1" width="9.85546875" bestFit="1" customWidth="1"/>
    <col min="2" max="2" width="9.28515625" bestFit="1" customWidth="1"/>
    <col min="3" max="3" width="26.7109375" bestFit="1" customWidth="1"/>
    <col min="4" max="4" width="12.28515625" bestFit="1" customWidth="1"/>
    <col min="5" max="5" width="5.140625" style="2" bestFit="1" customWidth="1"/>
    <col min="6" max="6" width="59.7109375" bestFit="1" customWidth="1"/>
  </cols>
  <sheetData>
    <row r="1" spans="1:17" x14ac:dyDescent="0.25">
      <c r="F1">
        <v>1</v>
      </c>
      <c r="G1">
        <v>2</v>
      </c>
      <c r="H1">
        <v>3</v>
      </c>
      <c r="I1">
        <v>4</v>
      </c>
      <c r="J1">
        <v>5</v>
      </c>
      <c r="K1">
        <v>6</v>
      </c>
      <c r="L1">
        <v>7</v>
      </c>
      <c r="M1">
        <v>8</v>
      </c>
      <c r="N1">
        <v>9</v>
      </c>
      <c r="O1">
        <v>10</v>
      </c>
    </row>
    <row r="2" spans="1:17" x14ac:dyDescent="0.25">
      <c r="A2" t="s">
        <v>39</v>
      </c>
      <c r="B2" t="s">
        <v>35</v>
      </c>
      <c r="C2" t="s">
        <v>47</v>
      </c>
      <c r="D2" t="s">
        <v>32</v>
      </c>
      <c r="E2" t="s">
        <v>0</v>
      </c>
      <c r="F2" t="s">
        <v>25</v>
      </c>
      <c r="G2" s="2" t="s">
        <v>54</v>
      </c>
      <c r="H2" t="s">
        <v>45</v>
      </c>
      <c r="I2" t="s">
        <v>42</v>
      </c>
      <c r="J2" t="s">
        <v>20</v>
      </c>
      <c r="K2" t="s">
        <v>21</v>
      </c>
      <c r="L2" t="s">
        <v>22</v>
      </c>
      <c r="M2" t="s">
        <v>23</v>
      </c>
      <c r="N2" t="s">
        <v>24</v>
      </c>
      <c r="O2" t="s">
        <v>55</v>
      </c>
      <c r="P2" t="s">
        <v>56</v>
      </c>
      <c r="Q2" t="s">
        <v>57</v>
      </c>
    </row>
    <row r="3" spans="1:17" x14ac:dyDescent="0.25">
      <c r="A3" s="4" t="s">
        <v>30</v>
      </c>
      <c r="B3" s="5" t="s">
        <v>38</v>
      </c>
      <c r="C3" t="s">
        <v>48</v>
      </c>
      <c r="D3" t="s">
        <v>58</v>
      </c>
      <c r="E3">
        <v>1</v>
      </c>
      <c r="F3" t="str">
        <f t="shared" ref="F3:F66" si="0">CONCATENATE(A3,B3,C3,D3,E3)</f>
        <v>Average Per Ton1-in-10August Monthly System Peak Day100% Cycling1</v>
      </c>
      <c r="G3" s="13">
        <v>0.21711069999999999</v>
      </c>
      <c r="H3" s="5">
        <v>0.21711069999999999</v>
      </c>
      <c r="I3" s="5">
        <v>73.314700000000002</v>
      </c>
      <c r="J3" s="5">
        <v>0</v>
      </c>
      <c r="K3" s="5">
        <v>0</v>
      </c>
      <c r="L3" s="5">
        <v>0</v>
      </c>
      <c r="M3" s="5">
        <v>0</v>
      </c>
      <c r="N3" s="5">
        <v>0</v>
      </c>
      <c r="O3">
        <v>10695</v>
      </c>
      <c r="P3" t="s">
        <v>59</v>
      </c>
      <c r="Q3" t="s">
        <v>61</v>
      </c>
    </row>
    <row r="4" spans="1:17" x14ac:dyDescent="0.25">
      <c r="A4" s="4" t="s">
        <v>28</v>
      </c>
      <c r="B4" s="5" t="s">
        <v>38</v>
      </c>
      <c r="C4" t="s">
        <v>48</v>
      </c>
      <c r="D4" t="s">
        <v>58</v>
      </c>
      <c r="E4">
        <v>1</v>
      </c>
      <c r="F4" t="str">
        <f t="shared" si="0"/>
        <v>Average Per Premise1-in-10August Monthly System Peak Day100% Cycling1</v>
      </c>
      <c r="G4" s="13">
        <v>0.97301110000000002</v>
      </c>
      <c r="H4" s="5">
        <v>0.97301110000000002</v>
      </c>
      <c r="I4" s="5">
        <v>73.314700000000002</v>
      </c>
      <c r="J4" s="5">
        <v>0</v>
      </c>
      <c r="K4" s="5">
        <v>0</v>
      </c>
      <c r="L4" s="5">
        <v>0</v>
      </c>
      <c r="M4" s="5">
        <v>0</v>
      </c>
      <c r="N4" s="5">
        <v>0</v>
      </c>
      <c r="O4">
        <v>10695</v>
      </c>
      <c r="P4" t="s">
        <v>59</v>
      </c>
      <c r="Q4" t="s">
        <v>61</v>
      </c>
    </row>
    <row r="5" spans="1:17" x14ac:dyDescent="0.25">
      <c r="A5" s="4" t="s">
        <v>29</v>
      </c>
      <c r="B5" s="5" t="s">
        <v>38</v>
      </c>
      <c r="C5" t="s">
        <v>48</v>
      </c>
      <c r="D5" t="s">
        <v>58</v>
      </c>
      <c r="E5">
        <v>1</v>
      </c>
      <c r="F5" t="str">
        <f t="shared" si="0"/>
        <v>Average Per Device1-in-10August Monthly System Peak Day100% Cycling1</v>
      </c>
      <c r="G5" s="13">
        <v>0.78806160000000003</v>
      </c>
      <c r="H5" s="5">
        <v>0.78806160000000003</v>
      </c>
      <c r="I5" s="5">
        <v>73.314700000000002</v>
      </c>
      <c r="J5" s="5">
        <v>0</v>
      </c>
      <c r="K5" s="5">
        <v>0</v>
      </c>
      <c r="L5" s="5">
        <v>0</v>
      </c>
      <c r="M5" s="5">
        <v>0</v>
      </c>
      <c r="N5" s="5">
        <v>0</v>
      </c>
      <c r="O5">
        <v>10695</v>
      </c>
      <c r="P5" t="s">
        <v>59</v>
      </c>
      <c r="Q5" t="s">
        <v>61</v>
      </c>
    </row>
    <row r="6" spans="1:17" x14ac:dyDescent="0.25">
      <c r="A6" s="4" t="s">
        <v>43</v>
      </c>
      <c r="B6" s="5" t="s">
        <v>38</v>
      </c>
      <c r="C6" t="s">
        <v>48</v>
      </c>
      <c r="D6" t="s">
        <v>58</v>
      </c>
      <c r="E6">
        <v>1</v>
      </c>
      <c r="F6" t="str">
        <f t="shared" si="0"/>
        <v>Aggregate1-in-10August Monthly System Peak Day100% Cycling1</v>
      </c>
      <c r="G6" s="13">
        <v>10.40635</v>
      </c>
      <c r="H6" s="5">
        <v>10.40635</v>
      </c>
      <c r="I6" s="5">
        <v>73.314700000000002</v>
      </c>
      <c r="J6" s="5">
        <v>0</v>
      </c>
      <c r="K6" s="5">
        <v>0</v>
      </c>
      <c r="L6" s="5">
        <v>0</v>
      </c>
      <c r="M6" s="5">
        <v>0</v>
      </c>
      <c r="N6" s="5">
        <v>0</v>
      </c>
      <c r="O6">
        <v>10695</v>
      </c>
      <c r="P6" t="s">
        <v>59</v>
      </c>
      <c r="Q6" t="s">
        <v>61</v>
      </c>
    </row>
    <row r="7" spans="1:17" x14ac:dyDescent="0.25">
      <c r="A7" s="4" t="s">
        <v>30</v>
      </c>
      <c r="B7" s="5" t="s">
        <v>38</v>
      </c>
      <c r="C7" t="s">
        <v>48</v>
      </c>
      <c r="D7" t="s">
        <v>31</v>
      </c>
      <c r="E7">
        <v>1</v>
      </c>
      <c r="F7" t="str">
        <f t="shared" si="0"/>
        <v>Average Per Ton1-in-10August Monthly System Peak Day50% Cycling1</v>
      </c>
      <c r="G7" s="13">
        <v>0.28816750000000002</v>
      </c>
      <c r="H7" s="5">
        <v>0.28816750000000002</v>
      </c>
      <c r="I7" s="5">
        <v>73.148600000000002</v>
      </c>
      <c r="J7" s="5">
        <v>0</v>
      </c>
      <c r="K7" s="5">
        <v>0</v>
      </c>
      <c r="L7" s="5">
        <v>0</v>
      </c>
      <c r="M7" s="5">
        <v>0</v>
      </c>
      <c r="N7" s="5">
        <v>0</v>
      </c>
      <c r="O7">
        <v>12331</v>
      </c>
      <c r="P7" t="s">
        <v>59</v>
      </c>
      <c r="Q7" t="s">
        <v>61</v>
      </c>
    </row>
    <row r="8" spans="1:17" x14ac:dyDescent="0.25">
      <c r="A8" s="4" t="s">
        <v>28</v>
      </c>
      <c r="B8" s="5" t="s">
        <v>38</v>
      </c>
      <c r="C8" t="s">
        <v>48</v>
      </c>
      <c r="D8" t="s">
        <v>31</v>
      </c>
      <c r="E8">
        <v>1</v>
      </c>
      <c r="F8" t="str">
        <f t="shared" si="0"/>
        <v>Average Per Premise1-in-10August Monthly System Peak Day50% Cycling1</v>
      </c>
      <c r="G8" s="13">
        <v>1.1828730000000001</v>
      </c>
      <c r="H8" s="5">
        <v>1.1828730000000001</v>
      </c>
      <c r="I8" s="5">
        <v>73.148600000000002</v>
      </c>
      <c r="J8" s="5">
        <v>0</v>
      </c>
      <c r="K8" s="5">
        <v>0</v>
      </c>
      <c r="L8" s="5">
        <v>0</v>
      </c>
      <c r="M8" s="5">
        <v>0</v>
      </c>
      <c r="N8" s="5">
        <v>0</v>
      </c>
      <c r="O8">
        <v>12331</v>
      </c>
      <c r="P8" t="s">
        <v>59</v>
      </c>
      <c r="Q8" t="s">
        <v>61</v>
      </c>
    </row>
    <row r="9" spans="1:17" x14ac:dyDescent="0.25">
      <c r="A9" s="4" t="s">
        <v>29</v>
      </c>
      <c r="B9" s="5" t="s">
        <v>38</v>
      </c>
      <c r="C9" t="s">
        <v>48</v>
      </c>
      <c r="D9" t="s">
        <v>31</v>
      </c>
      <c r="E9">
        <v>1</v>
      </c>
      <c r="F9" t="str">
        <f t="shared" si="0"/>
        <v>Average Per Device1-in-10August Monthly System Peak Day50% Cycling1</v>
      </c>
      <c r="G9" s="13">
        <v>1.0113019999999999</v>
      </c>
      <c r="H9" s="5">
        <v>1.0113019999999999</v>
      </c>
      <c r="I9" s="5">
        <v>73.148600000000002</v>
      </c>
      <c r="J9" s="5">
        <v>0</v>
      </c>
      <c r="K9" s="5">
        <v>0</v>
      </c>
      <c r="L9" s="5">
        <v>0</v>
      </c>
      <c r="M9" s="5">
        <v>0</v>
      </c>
      <c r="N9" s="5">
        <v>0</v>
      </c>
      <c r="O9">
        <v>12331</v>
      </c>
      <c r="P9" t="s">
        <v>59</v>
      </c>
      <c r="Q9" t="s">
        <v>61</v>
      </c>
    </row>
    <row r="10" spans="1:17" x14ac:dyDescent="0.25">
      <c r="A10" s="4" t="s">
        <v>43</v>
      </c>
      <c r="B10" s="5" t="s">
        <v>38</v>
      </c>
      <c r="C10" t="s">
        <v>48</v>
      </c>
      <c r="D10" t="s">
        <v>31</v>
      </c>
      <c r="E10">
        <v>1</v>
      </c>
      <c r="F10" t="str">
        <f t="shared" si="0"/>
        <v>Aggregate1-in-10August Monthly System Peak Day50% Cycling1</v>
      </c>
      <c r="G10" s="13">
        <v>14.586</v>
      </c>
      <c r="H10" s="5">
        <v>14.586</v>
      </c>
      <c r="I10" s="5">
        <v>73.148600000000002</v>
      </c>
      <c r="J10" s="5">
        <v>0</v>
      </c>
      <c r="K10" s="5">
        <v>0</v>
      </c>
      <c r="L10" s="5">
        <v>0</v>
      </c>
      <c r="M10" s="5">
        <v>0</v>
      </c>
      <c r="N10" s="5">
        <v>0</v>
      </c>
      <c r="O10">
        <v>12331</v>
      </c>
      <c r="P10" t="s">
        <v>59</v>
      </c>
      <c r="Q10" t="s">
        <v>61</v>
      </c>
    </row>
    <row r="11" spans="1:17" x14ac:dyDescent="0.25">
      <c r="A11" s="4" t="s">
        <v>30</v>
      </c>
      <c r="B11" s="5" t="s">
        <v>38</v>
      </c>
      <c r="C11" t="s">
        <v>48</v>
      </c>
      <c r="D11" t="s">
        <v>26</v>
      </c>
      <c r="E11">
        <v>1</v>
      </c>
      <c r="F11" t="str">
        <f t="shared" si="0"/>
        <v>Average Per Ton1-in-10August Monthly System Peak DayAll1</v>
      </c>
      <c r="G11" s="13">
        <v>0.25516159999999999</v>
      </c>
      <c r="H11" s="5">
        <v>0.25516159999999999</v>
      </c>
      <c r="I11" s="5">
        <v>73.225700000000003</v>
      </c>
      <c r="J11" s="5">
        <v>0</v>
      </c>
      <c r="K11" s="5">
        <v>0</v>
      </c>
      <c r="L11" s="5">
        <v>0</v>
      </c>
      <c r="M11" s="5">
        <v>0</v>
      </c>
      <c r="N11" s="5">
        <v>0</v>
      </c>
      <c r="O11">
        <v>23026</v>
      </c>
      <c r="P11" t="s">
        <v>59</v>
      </c>
      <c r="Q11" t="s">
        <v>61</v>
      </c>
    </row>
    <row r="12" spans="1:17" x14ac:dyDescent="0.25">
      <c r="A12" s="4" t="s">
        <v>28</v>
      </c>
      <c r="B12" s="5" t="s">
        <v>38</v>
      </c>
      <c r="C12" t="s">
        <v>48</v>
      </c>
      <c r="D12" t="s">
        <v>26</v>
      </c>
      <c r="E12">
        <v>1</v>
      </c>
      <c r="F12" t="str">
        <f t="shared" si="0"/>
        <v>Average Per Premise1-in-10August Monthly System Peak DayAll1</v>
      </c>
      <c r="G12" s="13">
        <v>1.09205</v>
      </c>
      <c r="H12" s="5">
        <v>1.09205</v>
      </c>
      <c r="I12" s="5">
        <v>73.225700000000003</v>
      </c>
      <c r="J12" s="5">
        <v>0</v>
      </c>
      <c r="K12" s="5">
        <v>0</v>
      </c>
      <c r="L12" s="5">
        <v>0</v>
      </c>
      <c r="M12" s="5">
        <v>0</v>
      </c>
      <c r="N12" s="5">
        <v>0</v>
      </c>
      <c r="O12">
        <v>23026</v>
      </c>
      <c r="P12" t="s">
        <v>59</v>
      </c>
      <c r="Q12" t="s">
        <v>61</v>
      </c>
    </row>
    <row r="13" spans="1:17" x14ac:dyDescent="0.25">
      <c r="A13" s="4" t="s">
        <v>29</v>
      </c>
      <c r="B13" s="5" t="s">
        <v>38</v>
      </c>
      <c r="C13" t="s">
        <v>48</v>
      </c>
      <c r="D13" t="s">
        <v>26</v>
      </c>
      <c r="E13">
        <v>1</v>
      </c>
      <c r="F13" t="str">
        <f t="shared" si="0"/>
        <v>Average Per Device1-in-10August Monthly System Peak DayAll1</v>
      </c>
      <c r="G13" s="13">
        <v>0.91014689999999998</v>
      </c>
      <c r="H13" s="5">
        <v>0.91014700000000004</v>
      </c>
      <c r="I13" s="5">
        <v>73.225700000000003</v>
      </c>
      <c r="J13" s="5">
        <v>0</v>
      </c>
      <c r="K13" s="5">
        <v>0</v>
      </c>
      <c r="L13" s="5">
        <v>0</v>
      </c>
      <c r="M13" s="5">
        <v>0</v>
      </c>
      <c r="N13" s="5">
        <v>0</v>
      </c>
      <c r="O13">
        <v>23026</v>
      </c>
      <c r="P13" t="s">
        <v>59</v>
      </c>
      <c r="Q13" t="s">
        <v>61</v>
      </c>
    </row>
    <row r="14" spans="1:17" x14ac:dyDescent="0.25">
      <c r="A14" s="4" t="s">
        <v>43</v>
      </c>
      <c r="B14" s="5" t="s">
        <v>38</v>
      </c>
      <c r="C14" t="s">
        <v>48</v>
      </c>
      <c r="D14" t="s">
        <v>26</v>
      </c>
      <c r="E14">
        <v>1</v>
      </c>
      <c r="F14" t="str">
        <f t="shared" si="0"/>
        <v>Aggregate1-in-10August Monthly System Peak DayAll1</v>
      </c>
      <c r="G14" s="13">
        <v>25.14554</v>
      </c>
      <c r="H14" s="5">
        <v>25.14554</v>
      </c>
      <c r="I14" s="5">
        <v>73.225700000000003</v>
      </c>
      <c r="J14" s="5">
        <v>0</v>
      </c>
      <c r="K14" s="5">
        <v>0</v>
      </c>
      <c r="L14" s="5">
        <v>0</v>
      </c>
      <c r="M14" s="5">
        <v>0</v>
      </c>
      <c r="N14" s="5">
        <v>0</v>
      </c>
      <c r="O14">
        <v>23026</v>
      </c>
      <c r="P14" t="s">
        <v>59</v>
      </c>
      <c r="Q14" t="s">
        <v>61</v>
      </c>
    </row>
    <row r="15" spans="1:17" x14ac:dyDescent="0.25">
      <c r="A15" s="4" t="s">
        <v>30</v>
      </c>
      <c r="B15" s="5" t="s">
        <v>38</v>
      </c>
      <c r="C15" t="s">
        <v>37</v>
      </c>
      <c r="D15" t="s">
        <v>58</v>
      </c>
      <c r="E15">
        <v>1</v>
      </c>
      <c r="F15" t="str">
        <f t="shared" si="0"/>
        <v>Average Per Ton1-in-10August Typical Event Day100% Cycling1</v>
      </c>
      <c r="G15" s="13">
        <v>0.20979349999999999</v>
      </c>
      <c r="H15" s="5">
        <v>0.20979349999999999</v>
      </c>
      <c r="I15" s="5">
        <v>70.396600000000007</v>
      </c>
      <c r="J15" s="5">
        <v>0</v>
      </c>
      <c r="K15" s="5">
        <v>0</v>
      </c>
      <c r="L15" s="5">
        <v>0</v>
      </c>
      <c r="M15" s="5">
        <v>0</v>
      </c>
      <c r="N15" s="5">
        <v>0</v>
      </c>
      <c r="O15">
        <v>10695</v>
      </c>
      <c r="P15" t="s">
        <v>59</v>
      </c>
      <c r="Q15" t="s">
        <v>61</v>
      </c>
    </row>
    <row r="16" spans="1:17" x14ac:dyDescent="0.25">
      <c r="A16" s="4" t="s">
        <v>28</v>
      </c>
      <c r="B16" s="5" t="s">
        <v>38</v>
      </c>
      <c r="C16" t="s">
        <v>37</v>
      </c>
      <c r="D16" t="s">
        <v>58</v>
      </c>
      <c r="E16">
        <v>1</v>
      </c>
      <c r="F16" t="str">
        <f t="shared" si="0"/>
        <v>Average Per Premise1-in-10August Typical Event Day100% Cycling1</v>
      </c>
      <c r="G16" s="13">
        <v>0.94021840000000001</v>
      </c>
      <c r="H16" s="5">
        <v>0.94021840000000001</v>
      </c>
      <c r="I16" s="5">
        <v>70.396600000000007</v>
      </c>
      <c r="J16" s="5">
        <v>0</v>
      </c>
      <c r="K16" s="5">
        <v>0</v>
      </c>
      <c r="L16" s="5">
        <v>0</v>
      </c>
      <c r="M16" s="5">
        <v>0</v>
      </c>
      <c r="N16" s="5">
        <v>0</v>
      </c>
      <c r="O16">
        <v>10695</v>
      </c>
      <c r="P16" t="s">
        <v>59</v>
      </c>
      <c r="Q16" t="s">
        <v>61</v>
      </c>
    </row>
    <row r="17" spans="1:17" x14ac:dyDescent="0.25">
      <c r="A17" s="4" t="s">
        <v>29</v>
      </c>
      <c r="B17" s="5" t="s">
        <v>38</v>
      </c>
      <c r="C17" t="s">
        <v>37</v>
      </c>
      <c r="D17" t="s">
        <v>58</v>
      </c>
      <c r="E17">
        <v>1</v>
      </c>
      <c r="F17" t="str">
        <f t="shared" si="0"/>
        <v>Average Per Device1-in-10August Typical Event Day100% Cycling1</v>
      </c>
      <c r="G17" s="13">
        <v>0.76150209999999996</v>
      </c>
      <c r="H17" s="5">
        <v>0.76150209999999996</v>
      </c>
      <c r="I17" s="5">
        <v>70.396600000000007</v>
      </c>
      <c r="J17" s="5">
        <v>0</v>
      </c>
      <c r="K17" s="5">
        <v>0</v>
      </c>
      <c r="L17" s="5">
        <v>0</v>
      </c>
      <c r="M17" s="5">
        <v>0</v>
      </c>
      <c r="N17" s="5">
        <v>0</v>
      </c>
      <c r="O17">
        <v>10695</v>
      </c>
      <c r="P17" t="s">
        <v>59</v>
      </c>
      <c r="Q17" t="s">
        <v>61</v>
      </c>
    </row>
    <row r="18" spans="1:17" x14ac:dyDescent="0.25">
      <c r="A18" s="4" t="s">
        <v>43</v>
      </c>
      <c r="B18" s="5" t="s">
        <v>38</v>
      </c>
      <c r="C18" t="s">
        <v>37</v>
      </c>
      <c r="D18" t="s">
        <v>58</v>
      </c>
      <c r="E18">
        <v>1</v>
      </c>
      <c r="F18" t="str">
        <f t="shared" si="0"/>
        <v>Aggregate1-in-10August Typical Event Day100% Cycling1</v>
      </c>
      <c r="G18" s="13">
        <v>10.05564</v>
      </c>
      <c r="H18" s="5">
        <v>10.05564</v>
      </c>
      <c r="I18" s="5">
        <v>70.396600000000007</v>
      </c>
      <c r="J18" s="5">
        <v>0</v>
      </c>
      <c r="K18" s="5">
        <v>0</v>
      </c>
      <c r="L18" s="5">
        <v>0</v>
      </c>
      <c r="M18" s="5">
        <v>0</v>
      </c>
      <c r="N18" s="5">
        <v>0</v>
      </c>
      <c r="O18">
        <v>10695</v>
      </c>
      <c r="P18" t="s">
        <v>59</v>
      </c>
      <c r="Q18" t="s">
        <v>61</v>
      </c>
    </row>
    <row r="19" spans="1:17" x14ac:dyDescent="0.25">
      <c r="A19" s="4" t="s">
        <v>30</v>
      </c>
      <c r="B19" s="5" t="s">
        <v>38</v>
      </c>
      <c r="C19" t="s">
        <v>37</v>
      </c>
      <c r="D19" t="s">
        <v>31</v>
      </c>
      <c r="E19">
        <v>1</v>
      </c>
      <c r="F19" t="str">
        <f t="shared" si="0"/>
        <v>Average Per Ton1-in-10August Typical Event Day50% Cycling1</v>
      </c>
      <c r="G19" s="13">
        <v>0.2800031</v>
      </c>
      <c r="H19" s="5">
        <v>0.2800031</v>
      </c>
      <c r="I19" s="5">
        <v>70.154200000000003</v>
      </c>
      <c r="J19" s="5">
        <v>0</v>
      </c>
      <c r="K19" s="5">
        <v>0</v>
      </c>
      <c r="L19" s="5">
        <v>0</v>
      </c>
      <c r="M19" s="5">
        <v>0</v>
      </c>
      <c r="N19" s="5">
        <v>0</v>
      </c>
      <c r="O19">
        <v>12331</v>
      </c>
      <c r="P19" t="s">
        <v>59</v>
      </c>
      <c r="Q19" t="s">
        <v>61</v>
      </c>
    </row>
    <row r="20" spans="1:17" x14ac:dyDescent="0.25">
      <c r="A20" s="4" t="s">
        <v>28</v>
      </c>
      <c r="B20" s="5" t="s">
        <v>38</v>
      </c>
      <c r="C20" t="s">
        <v>37</v>
      </c>
      <c r="D20" t="s">
        <v>31</v>
      </c>
      <c r="E20">
        <v>1</v>
      </c>
      <c r="F20" t="str">
        <f t="shared" si="0"/>
        <v>Average Per Premise1-in-10August Typical Event Day50% Cycling1</v>
      </c>
      <c r="G20" s="13">
        <v>1.149359</v>
      </c>
      <c r="H20" s="5">
        <v>1.149359</v>
      </c>
      <c r="I20" s="5">
        <v>70.154200000000003</v>
      </c>
      <c r="J20" s="5">
        <v>0</v>
      </c>
      <c r="K20" s="5">
        <v>0</v>
      </c>
      <c r="L20" s="5">
        <v>0</v>
      </c>
      <c r="M20" s="5">
        <v>0</v>
      </c>
      <c r="N20" s="5">
        <v>0</v>
      </c>
      <c r="O20">
        <v>12331</v>
      </c>
      <c r="P20" t="s">
        <v>59</v>
      </c>
      <c r="Q20" t="s">
        <v>61</v>
      </c>
    </row>
    <row r="21" spans="1:17" x14ac:dyDescent="0.25">
      <c r="A21" s="4" t="s">
        <v>29</v>
      </c>
      <c r="B21" s="5" t="s">
        <v>38</v>
      </c>
      <c r="C21" t="s">
        <v>37</v>
      </c>
      <c r="D21" t="s">
        <v>31</v>
      </c>
      <c r="E21">
        <v>1</v>
      </c>
      <c r="F21" t="str">
        <f t="shared" si="0"/>
        <v>Average Per Device1-in-10August Typical Event Day50% Cycling1</v>
      </c>
      <c r="G21" s="13">
        <v>0.98264929999999995</v>
      </c>
      <c r="H21" s="5">
        <v>0.98264929999999995</v>
      </c>
      <c r="I21" s="5">
        <v>70.154200000000003</v>
      </c>
      <c r="J21" s="5">
        <v>0</v>
      </c>
      <c r="K21" s="5">
        <v>0</v>
      </c>
      <c r="L21" s="5">
        <v>0</v>
      </c>
      <c r="M21" s="5">
        <v>0</v>
      </c>
      <c r="N21" s="5">
        <v>0</v>
      </c>
      <c r="O21">
        <v>12331</v>
      </c>
      <c r="P21" t="s">
        <v>59</v>
      </c>
      <c r="Q21" t="s">
        <v>61</v>
      </c>
    </row>
    <row r="22" spans="1:17" x14ac:dyDescent="0.25">
      <c r="A22" s="4" t="s">
        <v>43</v>
      </c>
      <c r="B22" s="5" t="s">
        <v>38</v>
      </c>
      <c r="C22" t="s">
        <v>37</v>
      </c>
      <c r="D22" t="s">
        <v>31</v>
      </c>
      <c r="E22">
        <v>1</v>
      </c>
      <c r="F22" t="str">
        <f t="shared" si="0"/>
        <v>Aggregate1-in-10August Typical Event Day50% Cycling1</v>
      </c>
      <c r="G22" s="13">
        <v>14.172750000000001</v>
      </c>
      <c r="H22" s="5">
        <v>14.172750000000001</v>
      </c>
      <c r="I22" s="5">
        <v>70.154200000000003</v>
      </c>
      <c r="J22" s="5">
        <v>0</v>
      </c>
      <c r="K22" s="5">
        <v>0</v>
      </c>
      <c r="L22" s="5">
        <v>0</v>
      </c>
      <c r="M22" s="5">
        <v>0</v>
      </c>
      <c r="N22" s="5">
        <v>0</v>
      </c>
      <c r="O22">
        <v>12331</v>
      </c>
      <c r="P22" t="s">
        <v>59</v>
      </c>
      <c r="Q22" t="s">
        <v>61</v>
      </c>
    </row>
    <row r="23" spans="1:17" x14ac:dyDescent="0.25">
      <c r="A23" s="4" t="s">
        <v>30</v>
      </c>
      <c r="B23" s="5" t="s">
        <v>38</v>
      </c>
      <c r="C23" t="s">
        <v>37</v>
      </c>
      <c r="D23" t="s">
        <v>26</v>
      </c>
      <c r="E23">
        <v>1</v>
      </c>
      <c r="F23" t="str">
        <f t="shared" si="0"/>
        <v>Average Per Ton1-in-10August Typical Event DayAll1</v>
      </c>
      <c r="G23" s="13">
        <v>0.24739079999999999</v>
      </c>
      <c r="H23" s="5">
        <v>0.24739079999999999</v>
      </c>
      <c r="I23" s="5">
        <v>70.266800000000003</v>
      </c>
      <c r="J23" s="5">
        <v>0</v>
      </c>
      <c r="K23" s="5">
        <v>0</v>
      </c>
      <c r="L23" s="5">
        <v>0</v>
      </c>
      <c r="M23" s="5">
        <v>0</v>
      </c>
      <c r="N23" s="5">
        <v>0</v>
      </c>
      <c r="O23">
        <v>23026</v>
      </c>
      <c r="P23" t="s">
        <v>59</v>
      </c>
      <c r="Q23" t="s">
        <v>61</v>
      </c>
    </row>
    <row r="24" spans="1:17" x14ac:dyDescent="0.25">
      <c r="A24" s="4" t="s">
        <v>28</v>
      </c>
      <c r="B24" s="5" t="s">
        <v>38</v>
      </c>
      <c r="C24" t="s">
        <v>37</v>
      </c>
      <c r="D24" t="s">
        <v>26</v>
      </c>
      <c r="E24">
        <v>1</v>
      </c>
      <c r="F24" t="str">
        <f t="shared" si="0"/>
        <v>Average Per Premise1-in-10August Typical Event DayAll1</v>
      </c>
      <c r="G24" s="13">
        <v>1.058792</v>
      </c>
      <c r="H24" s="5">
        <v>1.058792</v>
      </c>
      <c r="I24" s="5">
        <v>70.266800000000003</v>
      </c>
      <c r="J24" s="5">
        <v>0</v>
      </c>
      <c r="K24" s="5">
        <v>0</v>
      </c>
      <c r="L24" s="5">
        <v>0</v>
      </c>
      <c r="M24" s="5">
        <v>0</v>
      </c>
      <c r="N24" s="5">
        <v>0</v>
      </c>
      <c r="O24">
        <v>23026</v>
      </c>
      <c r="P24" t="s">
        <v>59</v>
      </c>
      <c r="Q24" t="s">
        <v>61</v>
      </c>
    </row>
    <row r="25" spans="1:17" x14ac:dyDescent="0.25">
      <c r="A25" s="4" t="s">
        <v>29</v>
      </c>
      <c r="B25" s="5" t="s">
        <v>38</v>
      </c>
      <c r="C25" t="s">
        <v>37</v>
      </c>
      <c r="D25" t="s">
        <v>26</v>
      </c>
      <c r="E25">
        <v>1</v>
      </c>
      <c r="F25" t="str">
        <f t="shared" si="0"/>
        <v>Average Per Device1-in-10August Typical Event DayAll1</v>
      </c>
      <c r="G25" s="13">
        <v>0.88242880000000001</v>
      </c>
      <c r="H25" s="5">
        <v>0.88242880000000001</v>
      </c>
      <c r="I25" s="5">
        <v>70.266800000000003</v>
      </c>
      <c r="J25" s="5">
        <v>0</v>
      </c>
      <c r="K25" s="5">
        <v>0</v>
      </c>
      <c r="L25" s="5">
        <v>0</v>
      </c>
      <c r="M25" s="5">
        <v>0</v>
      </c>
      <c r="N25" s="5">
        <v>0</v>
      </c>
      <c r="O25">
        <v>23026</v>
      </c>
      <c r="P25" t="s">
        <v>59</v>
      </c>
      <c r="Q25" t="s">
        <v>61</v>
      </c>
    </row>
    <row r="26" spans="1:17" x14ac:dyDescent="0.25">
      <c r="A26" s="4" t="s">
        <v>43</v>
      </c>
      <c r="B26" s="5" t="s">
        <v>38</v>
      </c>
      <c r="C26" t="s">
        <v>37</v>
      </c>
      <c r="D26" t="s">
        <v>26</v>
      </c>
      <c r="E26">
        <v>1</v>
      </c>
      <c r="F26" t="str">
        <f t="shared" si="0"/>
        <v>Aggregate1-in-10August Typical Event DayAll1</v>
      </c>
      <c r="G26" s="13">
        <v>24.379740000000002</v>
      </c>
      <c r="H26" s="5">
        <v>24.379740000000002</v>
      </c>
      <c r="I26" s="5">
        <v>70.266800000000003</v>
      </c>
      <c r="J26" s="5">
        <v>0</v>
      </c>
      <c r="K26" s="5">
        <v>0</v>
      </c>
      <c r="L26" s="5">
        <v>0</v>
      </c>
      <c r="M26" s="5">
        <v>0</v>
      </c>
      <c r="N26" s="5">
        <v>0</v>
      </c>
      <c r="O26">
        <v>23026</v>
      </c>
      <c r="P26" t="s">
        <v>59</v>
      </c>
      <c r="Q26" t="s">
        <v>61</v>
      </c>
    </row>
    <row r="27" spans="1:17" x14ac:dyDescent="0.25">
      <c r="A27" s="4" t="s">
        <v>30</v>
      </c>
      <c r="B27" s="5" t="s">
        <v>38</v>
      </c>
      <c r="C27" t="s">
        <v>49</v>
      </c>
      <c r="D27" t="s">
        <v>58</v>
      </c>
      <c r="E27">
        <v>1</v>
      </c>
      <c r="F27" t="str">
        <f t="shared" si="0"/>
        <v>Average Per Ton1-in-10July Monthly System Peak Day100% Cycling1</v>
      </c>
      <c r="G27" s="13">
        <v>0.21124670000000001</v>
      </c>
      <c r="H27" s="5">
        <v>0.21124670000000001</v>
      </c>
      <c r="I27" s="5">
        <v>71.395700000000005</v>
      </c>
      <c r="J27" s="5">
        <v>0</v>
      </c>
      <c r="K27" s="5">
        <v>0</v>
      </c>
      <c r="L27" s="5">
        <v>0</v>
      </c>
      <c r="M27" s="5">
        <v>0</v>
      </c>
      <c r="N27" s="5">
        <v>0</v>
      </c>
      <c r="O27">
        <v>10695</v>
      </c>
      <c r="P27" t="s">
        <v>59</v>
      </c>
      <c r="Q27" t="s">
        <v>61</v>
      </c>
    </row>
    <row r="28" spans="1:17" x14ac:dyDescent="0.25">
      <c r="A28" s="4" t="s">
        <v>28</v>
      </c>
      <c r="B28" s="5" t="s">
        <v>38</v>
      </c>
      <c r="C28" t="s">
        <v>49</v>
      </c>
      <c r="D28" t="s">
        <v>58</v>
      </c>
      <c r="E28">
        <v>1</v>
      </c>
      <c r="F28" t="str">
        <f t="shared" si="0"/>
        <v>Average Per Premise1-in-10July Monthly System Peak Day100% Cycling1</v>
      </c>
      <c r="G28" s="13">
        <v>0.94673099999999999</v>
      </c>
      <c r="H28" s="5">
        <v>0.94673099999999999</v>
      </c>
      <c r="I28" s="5">
        <v>71.395700000000005</v>
      </c>
      <c r="J28" s="5">
        <v>0</v>
      </c>
      <c r="K28" s="5">
        <v>0</v>
      </c>
      <c r="L28" s="5">
        <v>0</v>
      </c>
      <c r="M28" s="5">
        <v>0</v>
      </c>
      <c r="N28" s="5">
        <v>0</v>
      </c>
      <c r="O28">
        <v>10695</v>
      </c>
      <c r="P28" t="s">
        <v>59</v>
      </c>
      <c r="Q28" t="s">
        <v>61</v>
      </c>
    </row>
    <row r="29" spans="1:17" x14ac:dyDescent="0.25">
      <c r="A29" s="4" t="s">
        <v>29</v>
      </c>
      <c r="B29" s="5" t="s">
        <v>38</v>
      </c>
      <c r="C29" t="s">
        <v>49</v>
      </c>
      <c r="D29" t="s">
        <v>58</v>
      </c>
      <c r="E29">
        <v>1</v>
      </c>
      <c r="F29" t="str">
        <f t="shared" si="0"/>
        <v>Average Per Device1-in-10July Monthly System Peak Day100% Cycling1</v>
      </c>
      <c r="G29" s="13">
        <v>0.76677680000000004</v>
      </c>
      <c r="H29" s="5">
        <v>0.76677680000000004</v>
      </c>
      <c r="I29" s="5">
        <v>71.395700000000005</v>
      </c>
      <c r="J29" s="5">
        <v>0</v>
      </c>
      <c r="K29" s="5">
        <v>0</v>
      </c>
      <c r="L29" s="5">
        <v>0</v>
      </c>
      <c r="M29" s="5">
        <v>0</v>
      </c>
      <c r="N29" s="5">
        <v>0</v>
      </c>
      <c r="O29">
        <v>10695</v>
      </c>
      <c r="P29" t="s">
        <v>59</v>
      </c>
      <c r="Q29" t="s">
        <v>61</v>
      </c>
    </row>
    <row r="30" spans="1:17" x14ac:dyDescent="0.25">
      <c r="A30" s="4" t="s">
        <v>43</v>
      </c>
      <c r="B30" s="5" t="s">
        <v>38</v>
      </c>
      <c r="C30" t="s">
        <v>49</v>
      </c>
      <c r="D30" t="s">
        <v>58</v>
      </c>
      <c r="E30">
        <v>1</v>
      </c>
      <c r="F30" t="str">
        <f t="shared" si="0"/>
        <v>Aggregate1-in-10July Monthly System Peak Day100% Cycling1</v>
      </c>
      <c r="G30" s="13">
        <v>10.12529</v>
      </c>
      <c r="H30" s="5">
        <v>10.12529</v>
      </c>
      <c r="I30" s="5">
        <v>71.395700000000005</v>
      </c>
      <c r="J30" s="5">
        <v>0</v>
      </c>
      <c r="K30" s="5">
        <v>0</v>
      </c>
      <c r="L30" s="5">
        <v>0</v>
      </c>
      <c r="M30" s="5">
        <v>0</v>
      </c>
      <c r="N30" s="5">
        <v>0</v>
      </c>
      <c r="O30">
        <v>10695</v>
      </c>
      <c r="P30" t="s">
        <v>59</v>
      </c>
      <c r="Q30" t="s">
        <v>61</v>
      </c>
    </row>
    <row r="31" spans="1:17" x14ac:dyDescent="0.25">
      <c r="A31" s="4" t="s">
        <v>30</v>
      </c>
      <c r="B31" s="5" t="s">
        <v>38</v>
      </c>
      <c r="C31" t="s">
        <v>49</v>
      </c>
      <c r="D31" t="s">
        <v>31</v>
      </c>
      <c r="E31">
        <v>1</v>
      </c>
      <c r="F31" t="str">
        <f t="shared" si="0"/>
        <v>Average Per Ton1-in-10July Monthly System Peak Day50% Cycling1</v>
      </c>
      <c r="G31" s="13">
        <v>0.28101510000000002</v>
      </c>
      <c r="H31" s="5">
        <v>0.28101510000000002</v>
      </c>
      <c r="I31" s="5">
        <v>71.186800000000005</v>
      </c>
      <c r="J31" s="5">
        <v>0</v>
      </c>
      <c r="K31" s="5">
        <v>0</v>
      </c>
      <c r="L31" s="5">
        <v>0</v>
      </c>
      <c r="M31" s="5">
        <v>0</v>
      </c>
      <c r="N31" s="5">
        <v>0</v>
      </c>
      <c r="O31">
        <v>12331</v>
      </c>
      <c r="P31" t="s">
        <v>59</v>
      </c>
      <c r="Q31" t="s">
        <v>61</v>
      </c>
    </row>
    <row r="32" spans="1:17" x14ac:dyDescent="0.25">
      <c r="A32" s="4" t="s">
        <v>28</v>
      </c>
      <c r="B32" s="5" t="s">
        <v>38</v>
      </c>
      <c r="C32" t="s">
        <v>49</v>
      </c>
      <c r="D32" t="s">
        <v>31</v>
      </c>
      <c r="E32">
        <v>1</v>
      </c>
      <c r="F32" t="str">
        <f t="shared" si="0"/>
        <v>Average Per Premise1-in-10July Monthly System Peak Day50% Cycling1</v>
      </c>
      <c r="G32" s="13">
        <v>1.1535139999999999</v>
      </c>
      <c r="H32" s="5">
        <v>1.1535139999999999</v>
      </c>
      <c r="I32" s="5">
        <v>71.186800000000005</v>
      </c>
      <c r="J32" s="5">
        <v>0</v>
      </c>
      <c r="K32" s="5">
        <v>0</v>
      </c>
      <c r="L32" s="5">
        <v>0</v>
      </c>
      <c r="M32" s="5">
        <v>0</v>
      </c>
      <c r="N32" s="5">
        <v>0</v>
      </c>
      <c r="O32">
        <v>12331</v>
      </c>
      <c r="P32" t="s">
        <v>59</v>
      </c>
      <c r="Q32" t="s">
        <v>61</v>
      </c>
    </row>
    <row r="33" spans="1:17" x14ac:dyDescent="0.25">
      <c r="A33" s="4" t="s">
        <v>29</v>
      </c>
      <c r="B33" s="5" t="s">
        <v>38</v>
      </c>
      <c r="C33" t="s">
        <v>49</v>
      </c>
      <c r="D33" t="s">
        <v>31</v>
      </c>
      <c r="E33">
        <v>1</v>
      </c>
      <c r="F33" t="str">
        <f t="shared" si="0"/>
        <v>Average Per Device1-in-10July Monthly System Peak Day50% Cycling1</v>
      </c>
      <c r="G33" s="13">
        <v>0.98620079999999999</v>
      </c>
      <c r="H33" s="5">
        <v>0.98620079999999999</v>
      </c>
      <c r="I33" s="5">
        <v>71.186800000000005</v>
      </c>
      <c r="J33" s="5">
        <v>0</v>
      </c>
      <c r="K33" s="5">
        <v>0</v>
      </c>
      <c r="L33" s="5">
        <v>0</v>
      </c>
      <c r="M33" s="5">
        <v>0</v>
      </c>
      <c r="N33" s="5">
        <v>0</v>
      </c>
      <c r="O33">
        <v>12331</v>
      </c>
      <c r="P33" t="s">
        <v>59</v>
      </c>
      <c r="Q33" t="s">
        <v>61</v>
      </c>
    </row>
    <row r="34" spans="1:17" x14ac:dyDescent="0.25">
      <c r="A34" s="4" t="s">
        <v>43</v>
      </c>
      <c r="B34" s="5" t="s">
        <v>38</v>
      </c>
      <c r="C34" t="s">
        <v>49</v>
      </c>
      <c r="D34" t="s">
        <v>31</v>
      </c>
      <c r="E34">
        <v>1</v>
      </c>
      <c r="F34" t="str">
        <f t="shared" si="0"/>
        <v>Aggregate1-in-10July Monthly System Peak Day50% Cycling1</v>
      </c>
      <c r="G34" s="13">
        <v>14.223979999999999</v>
      </c>
      <c r="H34" s="5">
        <v>14.223979999999999</v>
      </c>
      <c r="I34" s="5">
        <v>71.186800000000005</v>
      </c>
      <c r="J34" s="5">
        <v>0</v>
      </c>
      <c r="K34" s="5">
        <v>0</v>
      </c>
      <c r="L34" s="5">
        <v>0</v>
      </c>
      <c r="M34" s="5">
        <v>0</v>
      </c>
      <c r="N34" s="5">
        <v>0</v>
      </c>
      <c r="O34">
        <v>12331</v>
      </c>
      <c r="P34" t="s">
        <v>59</v>
      </c>
      <c r="Q34" t="s">
        <v>61</v>
      </c>
    </row>
    <row r="35" spans="1:17" x14ac:dyDescent="0.25">
      <c r="A35" s="4" t="s">
        <v>30</v>
      </c>
      <c r="B35" s="5" t="s">
        <v>38</v>
      </c>
      <c r="C35" t="s">
        <v>49</v>
      </c>
      <c r="D35" t="s">
        <v>26</v>
      </c>
      <c r="E35">
        <v>1</v>
      </c>
      <c r="F35" t="str">
        <f t="shared" si="0"/>
        <v>Average Per Ton1-in-10July Monthly System Peak DayAll1</v>
      </c>
      <c r="G35" s="13">
        <v>0.24860769999999999</v>
      </c>
      <c r="H35" s="5">
        <v>0.24860769999999999</v>
      </c>
      <c r="I35" s="5">
        <v>71.283799999999999</v>
      </c>
      <c r="J35" s="5">
        <v>0</v>
      </c>
      <c r="K35" s="5">
        <v>0</v>
      </c>
      <c r="L35" s="5">
        <v>0</v>
      </c>
      <c r="M35" s="5">
        <v>0</v>
      </c>
      <c r="N35" s="5">
        <v>0</v>
      </c>
      <c r="O35">
        <v>23026</v>
      </c>
      <c r="P35" t="s">
        <v>59</v>
      </c>
      <c r="Q35" t="s">
        <v>61</v>
      </c>
    </row>
    <row r="36" spans="1:17" x14ac:dyDescent="0.25">
      <c r="A36" s="4" t="s">
        <v>28</v>
      </c>
      <c r="B36" s="5" t="s">
        <v>38</v>
      </c>
      <c r="C36" t="s">
        <v>49</v>
      </c>
      <c r="D36" t="s">
        <v>26</v>
      </c>
      <c r="E36">
        <v>1</v>
      </c>
      <c r="F36" t="str">
        <f t="shared" si="0"/>
        <v>Average Per Premise1-in-10July Monthly System Peak DayAll1</v>
      </c>
      <c r="G36" s="13">
        <v>1.0640000000000001</v>
      </c>
      <c r="H36" s="5">
        <v>1.0640000000000001</v>
      </c>
      <c r="I36" s="5">
        <v>71.283799999999999</v>
      </c>
      <c r="J36" s="5">
        <v>0</v>
      </c>
      <c r="K36" s="5">
        <v>0</v>
      </c>
      <c r="L36" s="5">
        <v>0</v>
      </c>
      <c r="M36" s="5">
        <v>0</v>
      </c>
      <c r="N36" s="5">
        <v>0</v>
      </c>
      <c r="O36">
        <v>23026</v>
      </c>
      <c r="P36" t="s">
        <v>59</v>
      </c>
      <c r="Q36" t="s">
        <v>61</v>
      </c>
    </row>
    <row r="37" spans="1:17" x14ac:dyDescent="0.25">
      <c r="A37" s="4" t="s">
        <v>29</v>
      </c>
      <c r="B37" s="5" t="s">
        <v>38</v>
      </c>
      <c r="C37" t="s">
        <v>49</v>
      </c>
      <c r="D37" t="s">
        <v>26</v>
      </c>
      <c r="E37">
        <v>1</v>
      </c>
      <c r="F37" t="str">
        <f t="shared" si="0"/>
        <v>Average Per Device1-in-10July Monthly System Peak DayAll1</v>
      </c>
      <c r="G37" s="13">
        <v>0.88676949999999999</v>
      </c>
      <c r="H37" s="5">
        <v>0.88676949999999999</v>
      </c>
      <c r="I37" s="5">
        <v>71.283799999999999</v>
      </c>
      <c r="J37" s="5">
        <v>0</v>
      </c>
      <c r="K37" s="5">
        <v>0</v>
      </c>
      <c r="L37" s="5">
        <v>0</v>
      </c>
      <c r="M37" s="5">
        <v>0</v>
      </c>
      <c r="N37" s="5">
        <v>0</v>
      </c>
      <c r="O37">
        <v>23026</v>
      </c>
      <c r="P37" t="s">
        <v>59</v>
      </c>
      <c r="Q37" t="s">
        <v>61</v>
      </c>
    </row>
    <row r="38" spans="1:17" x14ac:dyDescent="0.25">
      <c r="A38" s="4" t="s">
        <v>43</v>
      </c>
      <c r="B38" s="5" t="s">
        <v>38</v>
      </c>
      <c r="C38" t="s">
        <v>49</v>
      </c>
      <c r="D38" t="s">
        <v>26</v>
      </c>
      <c r="E38">
        <v>1</v>
      </c>
      <c r="F38" t="str">
        <f t="shared" si="0"/>
        <v>Aggregate1-in-10July Monthly System Peak DayAll1</v>
      </c>
      <c r="G38" s="13">
        <v>24.499669999999998</v>
      </c>
      <c r="H38" s="5">
        <v>24.499669999999998</v>
      </c>
      <c r="I38" s="5">
        <v>71.283799999999999</v>
      </c>
      <c r="J38" s="5">
        <v>0</v>
      </c>
      <c r="K38" s="5">
        <v>0</v>
      </c>
      <c r="L38" s="5">
        <v>0</v>
      </c>
      <c r="M38" s="5">
        <v>0</v>
      </c>
      <c r="N38" s="5">
        <v>0</v>
      </c>
      <c r="O38">
        <v>23026</v>
      </c>
      <c r="P38" t="s">
        <v>59</v>
      </c>
      <c r="Q38" t="s">
        <v>61</v>
      </c>
    </row>
    <row r="39" spans="1:17" x14ac:dyDescent="0.25">
      <c r="A39" s="4" t="s">
        <v>30</v>
      </c>
      <c r="B39" s="5" t="s">
        <v>38</v>
      </c>
      <c r="C39" t="s">
        <v>50</v>
      </c>
      <c r="D39" t="s">
        <v>58</v>
      </c>
      <c r="E39">
        <v>1</v>
      </c>
      <c r="F39" t="str">
        <f t="shared" si="0"/>
        <v>Average Per Ton1-in-10June Monthly System Peak Day100% Cycling1</v>
      </c>
      <c r="G39" s="13">
        <v>0.1731037</v>
      </c>
      <c r="H39" s="5">
        <v>0.1731037</v>
      </c>
      <c r="I39" s="5">
        <v>65.810699999999997</v>
      </c>
      <c r="J39" s="5">
        <v>0</v>
      </c>
      <c r="K39" s="5">
        <v>0</v>
      </c>
      <c r="L39" s="5">
        <v>0</v>
      </c>
      <c r="M39" s="5">
        <v>0</v>
      </c>
      <c r="N39" s="5">
        <v>0</v>
      </c>
      <c r="O39">
        <v>10695</v>
      </c>
      <c r="P39" t="s">
        <v>59</v>
      </c>
      <c r="Q39" t="s">
        <v>61</v>
      </c>
    </row>
    <row r="40" spans="1:17" x14ac:dyDescent="0.25">
      <c r="A40" s="4" t="s">
        <v>28</v>
      </c>
      <c r="B40" s="5" t="s">
        <v>38</v>
      </c>
      <c r="C40" t="s">
        <v>50</v>
      </c>
      <c r="D40" t="s">
        <v>58</v>
      </c>
      <c r="E40">
        <v>1</v>
      </c>
      <c r="F40" t="str">
        <f t="shared" si="0"/>
        <v>Average Per Premise1-in-10June Monthly System Peak Day100% Cycling1</v>
      </c>
      <c r="G40" s="13">
        <v>0.77578789999999997</v>
      </c>
      <c r="H40" s="5">
        <v>0.77578780000000003</v>
      </c>
      <c r="I40" s="5">
        <v>65.810699999999997</v>
      </c>
      <c r="J40" s="5">
        <v>0</v>
      </c>
      <c r="K40" s="5">
        <v>0</v>
      </c>
      <c r="L40" s="5">
        <v>0</v>
      </c>
      <c r="M40" s="5">
        <v>0</v>
      </c>
      <c r="N40" s="5">
        <v>0</v>
      </c>
      <c r="O40">
        <v>10695</v>
      </c>
      <c r="P40" t="s">
        <v>59</v>
      </c>
      <c r="Q40" t="s">
        <v>61</v>
      </c>
    </row>
    <row r="41" spans="1:17" x14ac:dyDescent="0.25">
      <c r="A41" s="4" t="s">
        <v>29</v>
      </c>
      <c r="B41" s="5" t="s">
        <v>38</v>
      </c>
      <c r="C41" t="s">
        <v>50</v>
      </c>
      <c r="D41" t="s">
        <v>58</v>
      </c>
      <c r="E41">
        <v>1</v>
      </c>
      <c r="F41" t="str">
        <f t="shared" si="0"/>
        <v>Average Per Device1-in-10June Monthly System Peak Day100% Cycling1</v>
      </c>
      <c r="G41" s="13">
        <v>0.62832650000000001</v>
      </c>
      <c r="H41" s="5">
        <v>0.62832650000000001</v>
      </c>
      <c r="I41" s="5">
        <v>65.810699999999997</v>
      </c>
      <c r="J41" s="5">
        <v>0</v>
      </c>
      <c r="K41" s="5">
        <v>0</v>
      </c>
      <c r="L41" s="5">
        <v>0</v>
      </c>
      <c r="M41" s="5">
        <v>0</v>
      </c>
      <c r="N41" s="5">
        <v>0</v>
      </c>
      <c r="O41">
        <v>10695</v>
      </c>
      <c r="P41" t="s">
        <v>59</v>
      </c>
      <c r="Q41" t="s">
        <v>61</v>
      </c>
    </row>
    <row r="42" spans="1:17" x14ac:dyDescent="0.25">
      <c r="A42" s="4" t="s">
        <v>43</v>
      </c>
      <c r="B42" s="5" t="s">
        <v>38</v>
      </c>
      <c r="C42" t="s">
        <v>50</v>
      </c>
      <c r="D42" t="s">
        <v>58</v>
      </c>
      <c r="E42">
        <v>1</v>
      </c>
      <c r="F42" t="str">
        <f t="shared" si="0"/>
        <v>Aggregate1-in-10June Monthly System Peak Day100% Cycling1</v>
      </c>
      <c r="G42" s="13">
        <v>8.2970509999999997</v>
      </c>
      <c r="H42" s="5">
        <v>8.2970509999999997</v>
      </c>
      <c r="I42" s="5">
        <v>65.810699999999997</v>
      </c>
      <c r="J42" s="5">
        <v>0</v>
      </c>
      <c r="K42" s="5">
        <v>0</v>
      </c>
      <c r="L42" s="5">
        <v>0</v>
      </c>
      <c r="M42" s="5">
        <v>0</v>
      </c>
      <c r="N42" s="5">
        <v>0</v>
      </c>
      <c r="O42">
        <v>10695</v>
      </c>
      <c r="P42" t="s">
        <v>59</v>
      </c>
      <c r="Q42" t="s">
        <v>61</v>
      </c>
    </row>
    <row r="43" spans="1:17" x14ac:dyDescent="0.25">
      <c r="A43" s="4" t="s">
        <v>30</v>
      </c>
      <c r="B43" s="5" t="s">
        <v>38</v>
      </c>
      <c r="C43" t="s">
        <v>50</v>
      </c>
      <c r="D43" t="s">
        <v>31</v>
      </c>
      <c r="E43">
        <v>1</v>
      </c>
      <c r="F43" t="str">
        <f t="shared" si="0"/>
        <v>Average Per Ton1-in-10June Monthly System Peak Day50% Cycling1</v>
      </c>
      <c r="G43" s="13">
        <v>0.2345682</v>
      </c>
      <c r="H43" s="5">
        <v>0.2345682</v>
      </c>
      <c r="I43" s="5">
        <v>65.514700000000005</v>
      </c>
      <c r="J43" s="5">
        <v>0</v>
      </c>
      <c r="K43" s="5">
        <v>0</v>
      </c>
      <c r="L43" s="5">
        <v>0</v>
      </c>
      <c r="M43" s="5">
        <v>0</v>
      </c>
      <c r="N43" s="5">
        <v>0</v>
      </c>
      <c r="O43">
        <v>12331</v>
      </c>
      <c r="P43" t="s">
        <v>59</v>
      </c>
      <c r="Q43" t="s">
        <v>61</v>
      </c>
    </row>
    <row r="44" spans="1:17" x14ac:dyDescent="0.25">
      <c r="A44" s="4" t="s">
        <v>28</v>
      </c>
      <c r="B44" s="5" t="s">
        <v>38</v>
      </c>
      <c r="C44" t="s">
        <v>50</v>
      </c>
      <c r="D44" t="s">
        <v>31</v>
      </c>
      <c r="E44">
        <v>1</v>
      </c>
      <c r="F44" t="str">
        <f t="shared" si="0"/>
        <v>Average Per Premise1-in-10June Monthly System Peak Day50% Cycling1</v>
      </c>
      <c r="G44" s="13">
        <v>0.96285770000000004</v>
      </c>
      <c r="H44" s="5">
        <v>0.96285770000000004</v>
      </c>
      <c r="I44" s="5">
        <v>65.514700000000005</v>
      </c>
      <c r="J44" s="5">
        <v>0</v>
      </c>
      <c r="K44" s="5">
        <v>0</v>
      </c>
      <c r="L44" s="5">
        <v>0</v>
      </c>
      <c r="M44" s="5">
        <v>0</v>
      </c>
      <c r="N44" s="5">
        <v>0</v>
      </c>
      <c r="O44">
        <v>12331</v>
      </c>
      <c r="P44" t="s">
        <v>59</v>
      </c>
      <c r="Q44" t="s">
        <v>61</v>
      </c>
    </row>
    <row r="45" spans="1:17" x14ac:dyDescent="0.25">
      <c r="A45" s="4" t="s">
        <v>29</v>
      </c>
      <c r="B45" s="5" t="s">
        <v>38</v>
      </c>
      <c r="C45" t="s">
        <v>50</v>
      </c>
      <c r="D45" t="s">
        <v>31</v>
      </c>
      <c r="E45">
        <v>1</v>
      </c>
      <c r="F45" t="str">
        <f t="shared" si="0"/>
        <v>Average Per Device1-in-10June Monthly System Peak Day50% Cycling1</v>
      </c>
      <c r="G45" s="13">
        <v>0.82319889999999996</v>
      </c>
      <c r="H45" s="5">
        <v>0.82319889999999996</v>
      </c>
      <c r="I45" s="5">
        <v>65.514700000000005</v>
      </c>
      <c r="J45" s="5">
        <v>0</v>
      </c>
      <c r="K45" s="5">
        <v>0</v>
      </c>
      <c r="L45" s="5">
        <v>0</v>
      </c>
      <c r="M45" s="5">
        <v>0</v>
      </c>
      <c r="N45" s="5">
        <v>0</v>
      </c>
      <c r="O45">
        <v>12331</v>
      </c>
      <c r="P45" t="s">
        <v>59</v>
      </c>
      <c r="Q45" t="s">
        <v>61</v>
      </c>
    </row>
    <row r="46" spans="1:17" x14ac:dyDescent="0.25">
      <c r="A46" s="4" t="s">
        <v>43</v>
      </c>
      <c r="B46" s="5" t="s">
        <v>38</v>
      </c>
      <c r="C46" t="s">
        <v>50</v>
      </c>
      <c r="D46" t="s">
        <v>31</v>
      </c>
      <c r="E46">
        <v>1</v>
      </c>
      <c r="F46" t="str">
        <f t="shared" si="0"/>
        <v>Aggregate1-in-10June Monthly System Peak Day50% Cycling1</v>
      </c>
      <c r="G46" s="13">
        <v>11.872999999999999</v>
      </c>
      <c r="H46" s="5">
        <v>11.872999999999999</v>
      </c>
      <c r="I46" s="5">
        <v>65.514700000000005</v>
      </c>
      <c r="J46" s="5">
        <v>0</v>
      </c>
      <c r="K46" s="5">
        <v>0</v>
      </c>
      <c r="L46" s="5">
        <v>0</v>
      </c>
      <c r="M46" s="5">
        <v>0</v>
      </c>
      <c r="N46" s="5">
        <v>0</v>
      </c>
      <c r="O46">
        <v>12331</v>
      </c>
      <c r="P46" t="s">
        <v>59</v>
      </c>
      <c r="Q46" t="s">
        <v>61</v>
      </c>
    </row>
    <row r="47" spans="1:17" x14ac:dyDescent="0.25">
      <c r="A47" s="4" t="s">
        <v>30</v>
      </c>
      <c r="B47" s="5" t="s">
        <v>38</v>
      </c>
      <c r="C47" t="s">
        <v>50</v>
      </c>
      <c r="D47" t="s">
        <v>26</v>
      </c>
      <c r="E47">
        <v>1</v>
      </c>
      <c r="F47" t="str">
        <f t="shared" si="0"/>
        <v>Average Per Ton1-in-10June Monthly System Peak DayAll1</v>
      </c>
      <c r="G47" s="13">
        <v>0.2060179</v>
      </c>
      <c r="H47" s="5">
        <v>0.2060179</v>
      </c>
      <c r="I47" s="5">
        <v>65.652199999999993</v>
      </c>
      <c r="J47" s="5">
        <v>0</v>
      </c>
      <c r="K47" s="5">
        <v>0</v>
      </c>
      <c r="L47" s="5">
        <v>0</v>
      </c>
      <c r="M47" s="5">
        <v>0</v>
      </c>
      <c r="N47" s="5">
        <v>0</v>
      </c>
      <c r="O47">
        <v>23026</v>
      </c>
      <c r="P47" t="s">
        <v>59</v>
      </c>
      <c r="Q47" t="s">
        <v>61</v>
      </c>
    </row>
    <row r="48" spans="1:17" x14ac:dyDescent="0.25">
      <c r="A48" s="4" t="s">
        <v>28</v>
      </c>
      <c r="B48" s="5" t="s">
        <v>38</v>
      </c>
      <c r="C48" t="s">
        <v>50</v>
      </c>
      <c r="D48" t="s">
        <v>26</v>
      </c>
      <c r="E48">
        <v>1</v>
      </c>
      <c r="F48" t="str">
        <f t="shared" si="0"/>
        <v>Average Per Premise1-in-10June Monthly System Peak DayAll1</v>
      </c>
      <c r="G48" s="13">
        <v>0.88172289999999998</v>
      </c>
      <c r="H48" s="5">
        <v>0.88172289999999998</v>
      </c>
      <c r="I48" s="5">
        <v>65.652199999999993</v>
      </c>
      <c r="J48" s="5">
        <v>0</v>
      </c>
      <c r="K48" s="5">
        <v>0</v>
      </c>
      <c r="L48" s="5">
        <v>0</v>
      </c>
      <c r="M48" s="5">
        <v>0</v>
      </c>
      <c r="N48" s="5">
        <v>0</v>
      </c>
      <c r="O48">
        <v>23026</v>
      </c>
      <c r="P48" t="s">
        <v>59</v>
      </c>
      <c r="Q48" t="s">
        <v>61</v>
      </c>
    </row>
    <row r="49" spans="1:17" x14ac:dyDescent="0.25">
      <c r="A49" s="4" t="s">
        <v>29</v>
      </c>
      <c r="B49" s="5" t="s">
        <v>38</v>
      </c>
      <c r="C49" t="s">
        <v>50</v>
      </c>
      <c r="D49" t="s">
        <v>26</v>
      </c>
      <c r="E49">
        <v>1</v>
      </c>
      <c r="F49" t="str">
        <f t="shared" si="0"/>
        <v>Average Per Device1-in-10June Monthly System Peak DayAll1</v>
      </c>
      <c r="G49" s="13">
        <v>0.73485420000000001</v>
      </c>
      <c r="H49" s="5">
        <v>0.73485420000000001</v>
      </c>
      <c r="I49" s="5">
        <v>65.652199999999993</v>
      </c>
      <c r="J49" s="5">
        <v>0</v>
      </c>
      <c r="K49" s="5">
        <v>0</v>
      </c>
      <c r="L49" s="5">
        <v>0</v>
      </c>
      <c r="M49" s="5">
        <v>0</v>
      </c>
      <c r="N49" s="5">
        <v>0</v>
      </c>
      <c r="O49">
        <v>23026</v>
      </c>
      <c r="P49" t="s">
        <v>59</v>
      </c>
      <c r="Q49" t="s">
        <v>61</v>
      </c>
    </row>
    <row r="50" spans="1:17" x14ac:dyDescent="0.25">
      <c r="A50" s="4" t="s">
        <v>43</v>
      </c>
      <c r="B50" s="5" t="s">
        <v>38</v>
      </c>
      <c r="C50" t="s">
        <v>50</v>
      </c>
      <c r="D50" t="s">
        <v>26</v>
      </c>
      <c r="E50">
        <v>1</v>
      </c>
      <c r="F50" t="str">
        <f t="shared" si="0"/>
        <v>Aggregate1-in-10June Monthly System Peak DayAll1</v>
      </c>
      <c r="G50" s="13">
        <v>20.30255</v>
      </c>
      <c r="H50" s="5">
        <v>20.30255</v>
      </c>
      <c r="I50" s="5">
        <v>65.652199999999993</v>
      </c>
      <c r="J50" s="5">
        <v>0</v>
      </c>
      <c r="K50" s="5">
        <v>0</v>
      </c>
      <c r="L50" s="5">
        <v>0</v>
      </c>
      <c r="M50" s="5">
        <v>0</v>
      </c>
      <c r="N50" s="5">
        <v>0</v>
      </c>
      <c r="O50">
        <v>23026</v>
      </c>
      <c r="P50" t="s">
        <v>59</v>
      </c>
      <c r="Q50" t="s">
        <v>61</v>
      </c>
    </row>
    <row r="51" spans="1:17" x14ac:dyDescent="0.25">
      <c r="A51" s="4" t="s">
        <v>30</v>
      </c>
      <c r="B51" s="5" t="s">
        <v>38</v>
      </c>
      <c r="C51" t="s">
        <v>51</v>
      </c>
      <c r="D51" t="s">
        <v>58</v>
      </c>
      <c r="E51">
        <v>1</v>
      </c>
      <c r="F51" t="str">
        <f t="shared" si="0"/>
        <v>Average Per Ton1-in-10May Monthly System Peak Day100% Cycling1</v>
      </c>
      <c r="G51" s="13">
        <v>0.19374069999999999</v>
      </c>
      <c r="H51" s="5">
        <v>0.19374069999999999</v>
      </c>
      <c r="I51" s="5">
        <v>66.823899999999995</v>
      </c>
      <c r="J51" s="5">
        <v>0</v>
      </c>
      <c r="K51" s="5">
        <v>0</v>
      </c>
      <c r="L51" s="5">
        <v>0</v>
      </c>
      <c r="M51" s="5">
        <v>0</v>
      </c>
      <c r="N51" s="5">
        <v>0</v>
      </c>
      <c r="O51">
        <v>10695</v>
      </c>
      <c r="P51" t="s">
        <v>59</v>
      </c>
      <c r="Q51" t="s">
        <v>61</v>
      </c>
    </row>
    <row r="52" spans="1:17" x14ac:dyDescent="0.25">
      <c r="A52" s="4" t="s">
        <v>28</v>
      </c>
      <c r="B52" s="5" t="s">
        <v>38</v>
      </c>
      <c r="C52" t="s">
        <v>51</v>
      </c>
      <c r="D52" t="s">
        <v>58</v>
      </c>
      <c r="E52">
        <v>1</v>
      </c>
      <c r="F52" t="str">
        <f t="shared" si="0"/>
        <v>Average Per Premise1-in-10May Monthly System Peak Day100% Cycling1</v>
      </c>
      <c r="G52" s="13">
        <v>0.86827540000000003</v>
      </c>
      <c r="H52" s="5">
        <v>0.86827529999999997</v>
      </c>
      <c r="I52" s="5">
        <v>66.823899999999995</v>
      </c>
      <c r="J52" s="5">
        <v>0</v>
      </c>
      <c r="K52" s="5">
        <v>0</v>
      </c>
      <c r="L52" s="5">
        <v>0</v>
      </c>
      <c r="M52" s="5">
        <v>0</v>
      </c>
      <c r="N52" s="5">
        <v>0</v>
      </c>
      <c r="O52">
        <v>10695</v>
      </c>
      <c r="P52" t="s">
        <v>59</v>
      </c>
      <c r="Q52" t="s">
        <v>61</v>
      </c>
    </row>
    <row r="53" spans="1:17" x14ac:dyDescent="0.25">
      <c r="A53" s="4" t="s">
        <v>29</v>
      </c>
      <c r="B53" s="5" t="s">
        <v>38</v>
      </c>
      <c r="C53" t="s">
        <v>51</v>
      </c>
      <c r="D53" t="s">
        <v>58</v>
      </c>
      <c r="E53">
        <v>1</v>
      </c>
      <c r="F53" t="str">
        <f t="shared" si="0"/>
        <v>Average Per Device1-in-10May Monthly System Peak Day100% Cycling1</v>
      </c>
      <c r="G53" s="13">
        <v>0.70323400000000003</v>
      </c>
      <c r="H53" s="5">
        <v>0.70323400000000003</v>
      </c>
      <c r="I53" s="5">
        <v>66.823899999999995</v>
      </c>
      <c r="J53" s="5">
        <v>0</v>
      </c>
      <c r="K53" s="5">
        <v>0</v>
      </c>
      <c r="L53" s="5">
        <v>0</v>
      </c>
      <c r="M53" s="5">
        <v>0</v>
      </c>
      <c r="N53" s="5">
        <v>0</v>
      </c>
      <c r="O53">
        <v>10695</v>
      </c>
      <c r="P53" t="s">
        <v>59</v>
      </c>
      <c r="Q53" t="s">
        <v>61</v>
      </c>
    </row>
    <row r="54" spans="1:17" x14ac:dyDescent="0.25">
      <c r="A54" s="4" t="s">
        <v>43</v>
      </c>
      <c r="B54" s="5" t="s">
        <v>38</v>
      </c>
      <c r="C54" t="s">
        <v>51</v>
      </c>
      <c r="D54" t="s">
        <v>58</v>
      </c>
      <c r="E54">
        <v>1</v>
      </c>
      <c r="F54" t="str">
        <f t="shared" si="0"/>
        <v>Aggregate1-in-10May Monthly System Peak Day100% Cycling1</v>
      </c>
      <c r="G54" s="13">
        <v>9.2862050000000007</v>
      </c>
      <c r="H54" s="5">
        <v>9.2862050000000007</v>
      </c>
      <c r="I54" s="5">
        <v>66.823899999999995</v>
      </c>
      <c r="J54" s="5">
        <v>0</v>
      </c>
      <c r="K54" s="5">
        <v>0</v>
      </c>
      <c r="L54" s="5">
        <v>0</v>
      </c>
      <c r="M54" s="5">
        <v>0</v>
      </c>
      <c r="N54" s="5">
        <v>0</v>
      </c>
      <c r="O54">
        <v>10695</v>
      </c>
      <c r="P54" t="s">
        <v>59</v>
      </c>
      <c r="Q54" t="s">
        <v>61</v>
      </c>
    </row>
    <row r="55" spans="1:17" x14ac:dyDescent="0.25">
      <c r="A55" s="4" t="s">
        <v>30</v>
      </c>
      <c r="B55" s="5" t="s">
        <v>38</v>
      </c>
      <c r="C55" t="s">
        <v>51</v>
      </c>
      <c r="D55" t="s">
        <v>31</v>
      </c>
      <c r="E55">
        <v>1</v>
      </c>
      <c r="F55" t="str">
        <f t="shared" si="0"/>
        <v>Average Per Ton1-in-10May Monthly System Peak Day50% Cycling1</v>
      </c>
      <c r="G55" s="13">
        <v>0.25928010000000001</v>
      </c>
      <c r="H55" s="5">
        <v>0.25928010000000001</v>
      </c>
      <c r="I55" s="5">
        <v>66.257000000000005</v>
      </c>
      <c r="J55" s="5">
        <v>0</v>
      </c>
      <c r="K55" s="5">
        <v>0</v>
      </c>
      <c r="L55" s="5">
        <v>0</v>
      </c>
      <c r="M55" s="5">
        <v>0</v>
      </c>
      <c r="N55" s="5">
        <v>0</v>
      </c>
      <c r="O55">
        <v>12331</v>
      </c>
      <c r="P55" t="s">
        <v>59</v>
      </c>
      <c r="Q55" t="s">
        <v>61</v>
      </c>
    </row>
    <row r="56" spans="1:17" x14ac:dyDescent="0.25">
      <c r="A56" s="4" t="s">
        <v>28</v>
      </c>
      <c r="B56" s="5" t="s">
        <v>38</v>
      </c>
      <c r="C56" t="s">
        <v>51</v>
      </c>
      <c r="D56" t="s">
        <v>31</v>
      </c>
      <c r="E56">
        <v>1</v>
      </c>
      <c r="F56" t="str">
        <f t="shared" si="0"/>
        <v>Average Per Premise1-in-10May Monthly System Peak Day50% Cycling1</v>
      </c>
      <c r="G56" s="13">
        <v>1.064295</v>
      </c>
      <c r="H56" s="5">
        <v>1.064295</v>
      </c>
      <c r="I56" s="5">
        <v>66.257000000000005</v>
      </c>
      <c r="J56" s="5">
        <v>0</v>
      </c>
      <c r="K56" s="5">
        <v>0</v>
      </c>
      <c r="L56" s="5">
        <v>0</v>
      </c>
      <c r="M56" s="5">
        <v>0</v>
      </c>
      <c r="N56" s="5">
        <v>0</v>
      </c>
      <c r="O56">
        <v>12331</v>
      </c>
      <c r="P56" t="s">
        <v>59</v>
      </c>
      <c r="Q56" t="s">
        <v>61</v>
      </c>
    </row>
    <row r="57" spans="1:17" x14ac:dyDescent="0.25">
      <c r="A57" s="4" t="s">
        <v>29</v>
      </c>
      <c r="B57" s="5" t="s">
        <v>38</v>
      </c>
      <c r="C57" t="s">
        <v>51</v>
      </c>
      <c r="D57" t="s">
        <v>31</v>
      </c>
      <c r="E57">
        <v>1</v>
      </c>
      <c r="F57" t="str">
        <f t="shared" si="0"/>
        <v>Average Per Device1-in-10May Monthly System Peak Day50% Cycling1</v>
      </c>
      <c r="G57" s="13">
        <v>0.90992329999999999</v>
      </c>
      <c r="H57" s="5">
        <v>0.90992329999999999</v>
      </c>
      <c r="I57" s="5">
        <v>66.257000000000005</v>
      </c>
      <c r="J57" s="5">
        <v>0</v>
      </c>
      <c r="K57" s="5">
        <v>0</v>
      </c>
      <c r="L57" s="5">
        <v>0</v>
      </c>
      <c r="M57" s="5">
        <v>0</v>
      </c>
      <c r="N57" s="5">
        <v>0</v>
      </c>
      <c r="O57">
        <v>12331</v>
      </c>
      <c r="P57" t="s">
        <v>59</v>
      </c>
      <c r="Q57" t="s">
        <v>61</v>
      </c>
    </row>
    <row r="58" spans="1:17" x14ac:dyDescent="0.25">
      <c r="A58" s="4" t="s">
        <v>43</v>
      </c>
      <c r="B58" s="5" t="s">
        <v>38</v>
      </c>
      <c r="C58" t="s">
        <v>51</v>
      </c>
      <c r="D58" t="s">
        <v>31</v>
      </c>
      <c r="E58">
        <v>1</v>
      </c>
      <c r="F58" t="str">
        <f t="shared" si="0"/>
        <v>Aggregate1-in-10May Monthly System Peak Day50% Cycling1</v>
      </c>
      <c r="G58" s="13">
        <v>13.12382</v>
      </c>
      <c r="H58" s="5">
        <v>13.12382</v>
      </c>
      <c r="I58" s="5">
        <v>66.257000000000005</v>
      </c>
      <c r="J58" s="5">
        <v>0</v>
      </c>
      <c r="K58" s="5">
        <v>0</v>
      </c>
      <c r="L58" s="5">
        <v>0</v>
      </c>
      <c r="M58" s="5">
        <v>0</v>
      </c>
      <c r="N58" s="5">
        <v>0</v>
      </c>
      <c r="O58">
        <v>12331</v>
      </c>
      <c r="P58" t="s">
        <v>59</v>
      </c>
      <c r="Q58" t="s">
        <v>61</v>
      </c>
    </row>
    <row r="59" spans="1:17" x14ac:dyDescent="0.25">
      <c r="A59" s="4" t="s">
        <v>30</v>
      </c>
      <c r="B59" s="5" t="s">
        <v>38</v>
      </c>
      <c r="C59" t="s">
        <v>51</v>
      </c>
      <c r="D59" t="s">
        <v>26</v>
      </c>
      <c r="E59">
        <v>1</v>
      </c>
      <c r="F59" t="str">
        <f t="shared" si="0"/>
        <v>Average Per Ton1-in-10May Monthly System Peak DayAll1</v>
      </c>
      <c r="G59" s="13">
        <v>0.22883700000000001</v>
      </c>
      <c r="H59" s="5">
        <v>0.22883700000000001</v>
      </c>
      <c r="I59" s="5">
        <v>66.520300000000006</v>
      </c>
      <c r="J59" s="5">
        <v>0</v>
      </c>
      <c r="K59" s="5">
        <v>0</v>
      </c>
      <c r="L59" s="5">
        <v>0</v>
      </c>
      <c r="M59" s="5">
        <v>0</v>
      </c>
      <c r="N59" s="5">
        <v>0</v>
      </c>
      <c r="O59">
        <v>23026</v>
      </c>
      <c r="P59" t="s">
        <v>59</v>
      </c>
      <c r="Q59" t="s">
        <v>61</v>
      </c>
    </row>
    <row r="60" spans="1:17" x14ac:dyDescent="0.25">
      <c r="A60" s="4" t="s">
        <v>28</v>
      </c>
      <c r="B60" s="5" t="s">
        <v>38</v>
      </c>
      <c r="C60" t="s">
        <v>51</v>
      </c>
      <c r="D60" t="s">
        <v>26</v>
      </c>
      <c r="E60">
        <v>1</v>
      </c>
      <c r="F60" t="str">
        <f t="shared" si="0"/>
        <v>Average Per Premise1-in-10May Monthly System Peak DayAll1</v>
      </c>
      <c r="G60" s="13">
        <v>0.9793849</v>
      </c>
      <c r="H60" s="5">
        <v>0.9793849</v>
      </c>
      <c r="I60" s="5">
        <v>66.520300000000006</v>
      </c>
      <c r="J60" s="5">
        <v>0</v>
      </c>
      <c r="K60" s="5">
        <v>0</v>
      </c>
      <c r="L60" s="5">
        <v>0</v>
      </c>
      <c r="M60" s="5">
        <v>0</v>
      </c>
      <c r="N60" s="5">
        <v>0</v>
      </c>
      <c r="O60">
        <v>23026</v>
      </c>
      <c r="P60" t="s">
        <v>59</v>
      </c>
      <c r="Q60" t="s">
        <v>61</v>
      </c>
    </row>
    <row r="61" spans="1:17" x14ac:dyDescent="0.25">
      <c r="A61" s="4" t="s">
        <v>29</v>
      </c>
      <c r="B61" s="5" t="s">
        <v>38</v>
      </c>
      <c r="C61" t="s">
        <v>51</v>
      </c>
      <c r="D61" t="s">
        <v>26</v>
      </c>
      <c r="E61">
        <v>1</v>
      </c>
      <c r="F61" t="str">
        <f t="shared" si="0"/>
        <v>Average Per Device1-in-10May Monthly System Peak DayAll1</v>
      </c>
      <c r="G61" s="13">
        <v>0.81624859999999999</v>
      </c>
      <c r="H61" s="5">
        <v>0.81624859999999999</v>
      </c>
      <c r="I61" s="5">
        <v>66.520300000000006</v>
      </c>
      <c r="J61" s="5">
        <v>0</v>
      </c>
      <c r="K61" s="5">
        <v>0</v>
      </c>
      <c r="L61" s="5">
        <v>0</v>
      </c>
      <c r="M61" s="5">
        <v>0</v>
      </c>
      <c r="N61" s="5">
        <v>0</v>
      </c>
      <c r="O61">
        <v>23026</v>
      </c>
      <c r="P61" t="s">
        <v>59</v>
      </c>
      <c r="Q61" t="s">
        <v>61</v>
      </c>
    </row>
    <row r="62" spans="1:17" x14ac:dyDescent="0.25">
      <c r="A62" s="4" t="s">
        <v>43</v>
      </c>
      <c r="B62" s="5" t="s">
        <v>38</v>
      </c>
      <c r="C62" t="s">
        <v>51</v>
      </c>
      <c r="D62" t="s">
        <v>26</v>
      </c>
      <c r="E62">
        <v>1</v>
      </c>
      <c r="F62" t="str">
        <f t="shared" si="0"/>
        <v>Aggregate1-in-10May Monthly System Peak DayAll1</v>
      </c>
      <c r="G62" s="13">
        <v>22.55132</v>
      </c>
      <c r="H62" s="5">
        <v>22.55132</v>
      </c>
      <c r="I62" s="5">
        <v>66.520300000000006</v>
      </c>
      <c r="J62" s="5">
        <v>0</v>
      </c>
      <c r="K62" s="5">
        <v>0</v>
      </c>
      <c r="L62" s="5">
        <v>0</v>
      </c>
      <c r="M62" s="5">
        <v>0</v>
      </c>
      <c r="N62" s="5">
        <v>0</v>
      </c>
      <c r="O62">
        <v>23026</v>
      </c>
      <c r="P62" t="s">
        <v>59</v>
      </c>
      <c r="Q62" t="s">
        <v>61</v>
      </c>
    </row>
    <row r="63" spans="1:17" x14ac:dyDescent="0.25">
      <c r="A63" s="4" t="s">
        <v>30</v>
      </c>
      <c r="B63" s="5" t="s">
        <v>38</v>
      </c>
      <c r="C63" t="s">
        <v>52</v>
      </c>
      <c r="D63" t="s">
        <v>58</v>
      </c>
      <c r="E63">
        <v>1</v>
      </c>
      <c r="F63" t="str">
        <f t="shared" si="0"/>
        <v>Average Per Ton1-in-10October Monthly System Peak Day100% Cycling1</v>
      </c>
      <c r="G63" s="13">
        <v>0.19648489999999999</v>
      </c>
      <c r="H63" s="5">
        <v>0.19648489999999999</v>
      </c>
      <c r="I63" s="5">
        <v>69.012100000000004</v>
      </c>
      <c r="J63" s="5">
        <v>0</v>
      </c>
      <c r="K63" s="5">
        <v>0</v>
      </c>
      <c r="L63" s="5">
        <v>0</v>
      </c>
      <c r="M63" s="5">
        <v>0</v>
      </c>
      <c r="N63" s="5">
        <v>0</v>
      </c>
      <c r="O63">
        <v>10695</v>
      </c>
      <c r="P63" t="s">
        <v>59</v>
      </c>
      <c r="Q63" t="s">
        <v>61</v>
      </c>
    </row>
    <row r="64" spans="1:17" x14ac:dyDescent="0.25">
      <c r="A64" s="4" t="s">
        <v>28</v>
      </c>
      <c r="B64" s="5" t="s">
        <v>38</v>
      </c>
      <c r="C64" t="s">
        <v>52</v>
      </c>
      <c r="D64" t="s">
        <v>58</v>
      </c>
      <c r="E64">
        <v>1</v>
      </c>
      <c r="F64" t="str">
        <f t="shared" si="0"/>
        <v>Average Per Premise1-in-10October Monthly System Peak Day100% Cycling1</v>
      </c>
      <c r="G64" s="13">
        <v>0.88057399999999997</v>
      </c>
      <c r="H64" s="5">
        <v>0.88057410000000003</v>
      </c>
      <c r="I64" s="5">
        <v>69.012100000000004</v>
      </c>
      <c r="J64" s="5">
        <v>0</v>
      </c>
      <c r="K64" s="5">
        <v>0</v>
      </c>
      <c r="L64" s="5">
        <v>0</v>
      </c>
      <c r="M64" s="5">
        <v>0</v>
      </c>
      <c r="N64" s="5">
        <v>0</v>
      </c>
      <c r="O64">
        <v>10695</v>
      </c>
      <c r="P64" t="s">
        <v>59</v>
      </c>
      <c r="Q64" t="s">
        <v>61</v>
      </c>
    </row>
    <row r="65" spans="1:17" x14ac:dyDescent="0.25">
      <c r="A65" s="4" t="s">
        <v>29</v>
      </c>
      <c r="B65" s="5" t="s">
        <v>38</v>
      </c>
      <c r="C65" t="s">
        <v>52</v>
      </c>
      <c r="D65" t="s">
        <v>58</v>
      </c>
      <c r="E65">
        <v>1</v>
      </c>
      <c r="F65" t="str">
        <f t="shared" si="0"/>
        <v>Average Per Device1-in-10October Monthly System Peak Day100% Cycling1</v>
      </c>
      <c r="G65" s="13">
        <v>0.71319500000000002</v>
      </c>
      <c r="H65" s="5">
        <v>0.71319500000000002</v>
      </c>
      <c r="I65" s="5">
        <v>69.012100000000004</v>
      </c>
      <c r="J65" s="5">
        <v>0</v>
      </c>
      <c r="K65" s="5">
        <v>0</v>
      </c>
      <c r="L65" s="5">
        <v>0</v>
      </c>
      <c r="M65" s="5">
        <v>0</v>
      </c>
      <c r="N65" s="5">
        <v>0</v>
      </c>
      <c r="O65">
        <v>10695</v>
      </c>
      <c r="P65" t="s">
        <v>59</v>
      </c>
      <c r="Q65" t="s">
        <v>61</v>
      </c>
    </row>
    <row r="66" spans="1:17" x14ac:dyDescent="0.25">
      <c r="A66" s="4" t="s">
        <v>43</v>
      </c>
      <c r="B66" s="5" t="s">
        <v>38</v>
      </c>
      <c r="C66" t="s">
        <v>52</v>
      </c>
      <c r="D66" t="s">
        <v>58</v>
      </c>
      <c r="E66">
        <v>1</v>
      </c>
      <c r="F66" t="str">
        <f t="shared" si="0"/>
        <v>Aggregate1-in-10October Monthly System Peak Day100% Cycling1</v>
      </c>
      <c r="G66" s="13">
        <v>9.4177389999999992</v>
      </c>
      <c r="H66" s="5">
        <v>9.4177400000000002</v>
      </c>
      <c r="I66" s="5">
        <v>69.012100000000004</v>
      </c>
      <c r="J66" s="5">
        <v>0</v>
      </c>
      <c r="K66" s="5">
        <v>0</v>
      </c>
      <c r="L66" s="5">
        <v>0</v>
      </c>
      <c r="M66" s="5">
        <v>0</v>
      </c>
      <c r="N66" s="5">
        <v>0</v>
      </c>
      <c r="O66">
        <v>10695</v>
      </c>
      <c r="P66" t="s">
        <v>59</v>
      </c>
      <c r="Q66" t="s">
        <v>61</v>
      </c>
    </row>
    <row r="67" spans="1:17" x14ac:dyDescent="0.25">
      <c r="A67" s="4" t="s">
        <v>30</v>
      </c>
      <c r="B67" s="5" t="s">
        <v>38</v>
      </c>
      <c r="C67" t="s">
        <v>52</v>
      </c>
      <c r="D67" t="s">
        <v>31</v>
      </c>
      <c r="E67">
        <v>1</v>
      </c>
      <c r="F67" t="str">
        <f t="shared" ref="F67:F130" si="1">CONCATENATE(A67,B67,C67,D67,E67)</f>
        <v>Average Per Ton1-in-10October Monthly System Peak Day50% Cycling1</v>
      </c>
      <c r="G67" s="13">
        <v>0.26322440000000003</v>
      </c>
      <c r="H67" s="5">
        <v>0.26322440000000003</v>
      </c>
      <c r="I67" s="5">
        <v>68.741699999999994</v>
      </c>
      <c r="J67" s="5">
        <v>0</v>
      </c>
      <c r="K67" s="5">
        <v>0</v>
      </c>
      <c r="L67" s="5">
        <v>0</v>
      </c>
      <c r="M67" s="5">
        <v>0</v>
      </c>
      <c r="N67" s="5">
        <v>0</v>
      </c>
      <c r="O67">
        <v>12331</v>
      </c>
      <c r="P67" t="s">
        <v>59</v>
      </c>
      <c r="Q67" t="s">
        <v>61</v>
      </c>
    </row>
    <row r="68" spans="1:17" x14ac:dyDescent="0.25">
      <c r="A68" s="4" t="s">
        <v>28</v>
      </c>
      <c r="B68" s="5" t="s">
        <v>38</v>
      </c>
      <c r="C68" t="s">
        <v>52</v>
      </c>
      <c r="D68" t="s">
        <v>31</v>
      </c>
      <c r="E68">
        <v>1</v>
      </c>
      <c r="F68" t="str">
        <f t="shared" si="1"/>
        <v>Average Per Premise1-in-10October Monthly System Peak Day50% Cycling1</v>
      </c>
      <c r="G68" s="13">
        <v>1.0804860000000001</v>
      </c>
      <c r="H68" s="5">
        <v>1.0804860000000001</v>
      </c>
      <c r="I68" s="5">
        <v>68.741699999999994</v>
      </c>
      <c r="J68" s="5">
        <v>0</v>
      </c>
      <c r="K68" s="5">
        <v>0</v>
      </c>
      <c r="L68" s="5">
        <v>0</v>
      </c>
      <c r="M68" s="5">
        <v>0</v>
      </c>
      <c r="N68" s="5">
        <v>0</v>
      </c>
      <c r="O68">
        <v>12331</v>
      </c>
      <c r="P68" t="s">
        <v>59</v>
      </c>
      <c r="Q68" t="s">
        <v>61</v>
      </c>
    </row>
    <row r="69" spans="1:17" x14ac:dyDescent="0.25">
      <c r="A69" s="4" t="s">
        <v>29</v>
      </c>
      <c r="B69" s="5" t="s">
        <v>38</v>
      </c>
      <c r="C69" t="s">
        <v>52</v>
      </c>
      <c r="D69" t="s">
        <v>31</v>
      </c>
      <c r="E69">
        <v>1</v>
      </c>
      <c r="F69" t="str">
        <f t="shared" si="1"/>
        <v>Average Per Device1-in-10October Monthly System Peak Day50% Cycling1</v>
      </c>
      <c r="G69" s="13">
        <v>0.92376570000000002</v>
      </c>
      <c r="H69" s="5">
        <v>0.92376570000000002</v>
      </c>
      <c r="I69" s="5">
        <v>68.741699999999994</v>
      </c>
      <c r="J69" s="5">
        <v>0</v>
      </c>
      <c r="K69" s="5">
        <v>0</v>
      </c>
      <c r="L69" s="5">
        <v>0</v>
      </c>
      <c r="M69" s="5">
        <v>0</v>
      </c>
      <c r="N69" s="5">
        <v>0</v>
      </c>
      <c r="O69">
        <v>12331</v>
      </c>
      <c r="P69" t="s">
        <v>59</v>
      </c>
      <c r="Q69" t="s">
        <v>61</v>
      </c>
    </row>
    <row r="70" spans="1:17" x14ac:dyDescent="0.25">
      <c r="A70" s="4" t="s">
        <v>43</v>
      </c>
      <c r="B70" s="5" t="s">
        <v>38</v>
      </c>
      <c r="C70" t="s">
        <v>52</v>
      </c>
      <c r="D70" t="s">
        <v>31</v>
      </c>
      <c r="E70">
        <v>1</v>
      </c>
      <c r="F70" t="str">
        <f t="shared" si="1"/>
        <v>Aggregate1-in-10October Monthly System Peak Day50% Cycling1</v>
      </c>
      <c r="G70" s="13">
        <v>13.32347</v>
      </c>
      <c r="H70" s="5">
        <v>13.32347</v>
      </c>
      <c r="I70" s="5">
        <v>68.741699999999994</v>
      </c>
      <c r="J70" s="5">
        <v>0</v>
      </c>
      <c r="K70" s="5">
        <v>0</v>
      </c>
      <c r="L70" s="5">
        <v>0</v>
      </c>
      <c r="M70" s="5">
        <v>0</v>
      </c>
      <c r="N70" s="5">
        <v>0</v>
      </c>
      <c r="O70">
        <v>12331</v>
      </c>
      <c r="P70" t="s">
        <v>59</v>
      </c>
      <c r="Q70" t="s">
        <v>61</v>
      </c>
    </row>
    <row r="71" spans="1:17" x14ac:dyDescent="0.25">
      <c r="A71" s="4" t="s">
        <v>30</v>
      </c>
      <c r="B71" s="5" t="s">
        <v>38</v>
      </c>
      <c r="C71" t="s">
        <v>52</v>
      </c>
      <c r="D71" t="s">
        <v>26</v>
      </c>
      <c r="E71">
        <v>1</v>
      </c>
      <c r="F71" t="str">
        <f t="shared" si="1"/>
        <v>Average Per Ton1-in-10October Monthly System Peak DayAll1</v>
      </c>
      <c r="G71" s="13">
        <v>0.23222390000000001</v>
      </c>
      <c r="H71" s="5">
        <v>0.23222390000000001</v>
      </c>
      <c r="I71" s="5">
        <v>68.8673</v>
      </c>
      <c r="J71" s="5">
        <v>0</v>
      </c>
      <c r="K71" s="5">
        <v>0</v>
      </c>
      <c r="L71" s="5">
        <v>0</v>
      </c>
      <c r="M71" s="5">
        <v>0</v>
      </c>
      <c r="N71" s="5">
        <v>0</v>
      </c>
      <c r="O71">
        <v>23026</v>
      </c>
      <c r="P71" t="s">
        <v>59</v>
      </c>
      <c r="Q71" t="s">
        <v>61</v>
      </c>
    </row>
    <row r="72" spans="1:17" x14ac:dyDescent="0.25">
      <c r="A72" s="4" t="s">
        <v>28</v>
      </c>
      <c r="B72" s="5" t="s">
        <v>38</v>
      </c>
      <c r="C72" t="s">
        <v>52</v>
      </c>
      <c r="D72" t="s">
        <v>26</v>
      </c>
      <c r="E72">
        <v>1</v>
      </c>
      <c r="F72" t="str">
        <f t="shared" si="1"/>
        <v>Average Per Premise1-in-10October Monthly System Peak DayAll1</v>
      </c>
      <c r="G72" s="13">
        <v>0.99388030000000005</v>
      </c>
      <c r="H72" s="5">
        <v>0.99388030000000005</v>
      </c>
      <c r="I72" s="5">
        <v>68.8673</v>
      </c>
      <c r="J72" s="5">
        <v>0</v>
      </c>
      <c r="K72" s="5">
        <v>0</v>
      </c>
      <c r="L72" s="5">
        <v>0</v>
      </c>
      <c r="M72" s="5">
        <v>0</v>
      </c>
      <c r="N72" s="5">
        <v>0</v>
      </c>
      <c r="O72">
        <v>23026</v>
      </c>
      <c r="P72" t="s">
        <v>59</v>
      </c>
      <c r="Q72" t="s">
        <v>61</v>
      </c>
    </row>
    <row r="73" spans="1:17" x14ac:dyDescent="0.25">
      <c r="A73" s="4" t="s">
        <v>29</v>
      </c>
      <c r="B73" s="5" t="s">
        <v>38</v>
      </c>
      <c r="C73" t="s">
        <v>52</v>
      </c>
      <c r="D73" t="s">
        <v>26</v>
      </c>
      <c r="E73">
        <v>1</v>
      </c>
      <c r="F73" t="str">
        <f t="shared" si="1"/>
        <v>Average Per Device1-in-10October Monthly System Peak DayAll1</v>
      </c>
      <c r="G73" s="13">
        <v>0.82832950000000005</v>
      </c>
      <c r="H73" s="5">
        <v>0.82832950000000005</v>
      </c>
      <c r="I73" s="5">
        <v>68.8673</v>
      </c>
      <c r="J73" s="5">
        <v>0</v>
      </c>
      <c r="K73" s="5">
        <v>0</v>
      </c>
      <c r="L73" s="5">
        <v>0</v>
      </c>
      <c r="M73" s="5">
        <v>0</v>
      </c>
      <c r="N73" s="5">
        <v>0</v>
      </c>
      <c r="O73">
        <v>23026</v>
      </c>
      <c r="P73" t="s">
        <v>59</v>
      </c>
      <c r="Q73" t="s">
        <v>61</v>
      </c>
    </row>
    <row r="74" spans="1:17" x14ac:dyDescent="0.25">
      <c r="A74" s="4" t="s">
        <v>43</v>
      </c>
      <c r="B74" s="5" t="s">
        <v>38</v>
      </c>
      <c r="C74" t="s">
        <v>52</v>
      </c>
      <c r="D74" t="s">
        <v>26</v>
      </c>
      <c r="E74">
        <v>1</v>
      </c>
      <c r="F74" t="str">
        <f t="shared" si="1"/>
        <v>Aggregate1-in-10October Monthly System Peak DayAll1</v>
      </c>
      <c r="G74" s="13">
        <v>22.885090000000002</v>
      </c>
      <c r="H74" s="5">
        <v>22.885090000000002</v>
      </c>
      <c r="I74" s="5">
        <v>68.8673</v>
      </c>
      <c r="J74" s="5">
        <v>0</v>
      </c>
      <c r="K74" s="5">
        <v>0</v>
      </c>
      <c r="L74" s="5">
        <v>0</v>
      </c>
      <c r="M74" s="5">
        <v>0</v>
      </c>
      <c r="N74" s="5">
        <v>0</v>
      </c>
      <c r="O74">
        <v>23026</v>
      </c>
      <c r="P74" t="s">
        <v>59</v>
      </c>
      <c r="Q74" t="s">
        <v>61</v>
      </c>
    </row>
    <row r="75" spans="1:17" x14ac:dyDescent="0.25">
      <c r="A75" s="4" t="s">
        <v>30</v>
      </c>
      <c r="B75" s="5" t="s">
        <v>38</v>
      </c>
      <c r="C75" t="s">
        <v>53</v>
      </c>
      <c r="D75" t="s">
        <v>58</v>
      </c>
      <c r="E75">
        <v>1</v>
      </c>
      <c r="F75" t="str">
        <f t="shared" si="1"/>
        <v>Average Per Ton1-in-10September Monthly System Peak Day100% Cycling1</v>
      </c>
      <c r="G75" s="13">
        <v>0.23771300000000001</v>
      </c>
      <c r="H75" s="5">
        <v>0.23771300000000001</v>
      </c>
      <c r="I75" s="5">
        <v>71.065200000000004</v>
      </c>
      <c r="J75" s="5">
        <v>0</v>
      </c>
      <c r="K75" s="5">
        <v>0</v>
      </c>
      <c r="L75" s="5">
        <v>0</v>
      </c>
      <c r="M75" s="5">
        <v>0</v>
      </c>
      <c r="N75" s="5">
        <v>0</v>
      </c>
      <c r="O75">
        <v>10695</v>
      </c>
      <c r="P75" t="s">
        <v>59</v>
      </c>
      <c r="Q75" t="s">
        <v>61</v>
      </c>
    </row>
    <row r="76" spans="1:17" x14ac:dyDescent="0.25">
      <c r="A76" s="4" t="s">
        <v>28</v>
      </c>
      <c r="B76" s="5" t="s">
        <v>38</v>
      </c>
      <c r="C76" t="s">
        <v>53</v>
      </c>
      <c r="D76" t="s">
        <v>58</v>
      </c>
      <c r="E76">
        <v>1</v>
      </c>
      <c r="F76" t="str">
        <f t="shared" si="1"/>
        <v>Average Per Premise1-in-10September Monthly System Peak Day100% Cycling1</v>
      </c>
      <c r="G76" s="13">
        <v>1.0653429999999999</v>
      </c>
      <c r="H76" s="5">
        <v>1.0653429999999999</v>
      </c>
      <c r="I76" s="5">
        <v>71.065200000000004</v>
      </c>
      <c r="J76" s="5">
        <v>0</v>
      </c>
      <c r="K76" s="5">
        <v>0</v>
      </c>
      <c r="L76" s="5">
        <v>0</v>
      </c>
      <c r="M76" s="5">
        <v>0</v>
      </c>
      <c r="N76" s="5">
        <v>0</v>
      </c>
      <c r="O76">
        <v>10695</v>
      </c>
      <c r="P76" t="s">
        <v>59</v>
      </c>
      <c r="Q76" t="s">
        <v>61</v>
      </c>
    </row>
    <row r="77" spans="1:17" x14ac:dyDescent="0.25">
      <c r="A77" s="4" t="s">
        <v>29</v>
      </c>
      <c r="B77" s="5" t="s">
        <v>38</v>
      </c>
      <c r="C77" t="s">
        <v>53</v>
      </c>
      <c r="D77" t="s">
        <v>58</v>
      </c>
      <c r="E77">
        <v>1</v>
      </c>
      <c r="F77" t="str">
        <f t="shared" si="1"/>
        <v>Average Per Device1-in-10September Monthly System Peak Day100% Cycling1</v>
      </c>
      <c r="G77" s="13">
        <v>0.86284340000000004</v>
      </c>
      <c r="H77" s="5">
        <v>0.86284340000000004</v>
      </c>
      <c r="I77" s="5">
        <v>71.065200000000004</v>
      </c>
      <c r="J77" s="5">
        <v>0</v>
      </c>
      <c r="K77" s="5">
        <v>0</v>
      </c>
      <c r="L77" s="5">
        <v>0</v>
      </c>
      <c r="M77" s="5">
        <v>0</v>
      </c>
      <c r="N77" s="5">
        <v>0</v>
      </c>
      <c r="O77">
        <v>10695</v>
      </c>
      <c r="P77" t="s">
        <v>59</v>
      </c>
      <c r="Q77" t="s">
        <v>61</v>
      </c>
    </row>
    <row r="78" spans="1:17" x14ac:dyDescent="0.25">
      <c r="A78" s="4" t="s">
        <v>43</v>
      </c>
      <c r="B78" s="5" t="s">
        <v>38</v>
      </c>
      <c r="C78" t="s">
        <v>53</v>
      </c>
      <c r="D78" t="s">
        <v>58</v>
      </c>
      <c r="E78">
        <v>1</v>
      </c>
      <c r="F78" t="str">
        <f t="shared" si="1"/>
        <v>Aggregate1-in-10September Monthly System Peak Day100% Cycling1</v>
      </c>
      <c r="G78" s="13">
        <v>11.39385</v>
      </c>
      <c r="H78" s="5">
        <v>11.39385</v>
      </c>
      <c r="I78" s="5">
        <v>71.065200000000004</v>
      </c>
      <c r="J78" s="5">
        <v>0</v>
      </c>
      <c r="K78" s="5">
        <v>0</v>
      </c>
      <c r="L78" s="5">
        <v>0</v>
      </c>
      <c r="M78" s="5">
        <v>0</v>
      </c>
      <c r="N78" s="5">
        <v>0</v>
      </c>
      <c r="O78">
        <v>10695</v>
      </c>
      <c r="P78" t="s">
        <v>59</v>
      </c>
      <c r="Q78" t="s">
        <v>61</v>
      </c>
    </row>
    <row r="79" spans="1:17" x14ac:dyDescent="0.25">
      <c r="A79" s="4" t="s">
        <v>30</v>
      </c>
      <c r="B79" s="5" t="s">
        <v>38</v>
      </c>
      <c r="C79" t="s">
        <v>53</v>
      </c>
      <c r="D79" t="s">
        <v>31</v>
      </c>
      <c r="E79">
        <v>1</v>
      </c>
      <c r="F79" t="str">
        <f t="shared" si="1"/>
        <v>Average Per Ton1-in-10September Monthly System Peak Day50% Cycling1</v>
      </c>
      <c r="G79" s="13">
        <v>0.31626159999999998</v>
      </c>
      <c r="H79" s="5">
        <v>0.31626159999999998</v>
      </c>
      <c r="I79" s="5">
        <v>70.766800000000003</v>
      </c>
      <c r="J79" s="5">
        <v>0</v>
      </c>
      <c r="K79" s="5">
        <v>0</v>
      </c>
      <c r="L79" s="5">
        <v>0</v>
      </c>
      <c r="M79" s="5">
        <v>0</v>
      </c>
      <c r="N79" s="5">
        <v>0</v>
      </c>
      <c r="O79">
        <v>12331</v>
      </c>
      <c r="P79" t="s">
        <v>59</v>
      </c>
      <c r="Q79" t="s">
        <v>61</v>
      </c>
    </row>
    <row r="80" spans="1:17" x14ac:dyDescent="0.25">
      <c r="A80" s="4" t="s">
        <v>28</v>
      </c>
      <c r="B80" s="5" t="s">
        <v>38</v>
      </c>
      <c r="C80" t="s">
        <v>53</v>
      </c>
      <c r="D80" t="s">
        <v>31</v>
      </c>
      <c r="E80">
        <v>1</v>
      </c>
      <c r="F80" t="str">
        <f t="shared" si="1"/>
        <v>Average Per Premise1-in-10September Monthly System Peak Day50% Cycling1</v>
      </c>
      <c r="G80" s="13">
        <v>1.2981929999999999</v>
      </c>
      <c r="H80" s="5">
        <v>1.2981929999999999</v>
      </c>
      <c r="I80" s="5">
        <v>70.766800000000003</v>
      </c>
      <c r="J80" s="5">
        <v>0</v>
      </c>
      <c r="K80" s="5">
        <v>0</v>
      </c>
      <c r="L80" s="5">
        <v>0</v>
      </c>
      <c r="M80" s="5">
        <v>0</v>
      </c>
      <c r="N80" s="5">
        <v>0</v>
      </c>
      <c r="O80">
        <v>12331</v>
      </c>
      <c r="P80" t="s">
        <v>59</v>
      </c>
      <c r="Q80" t="s">
        <v>61</v>
      </c>
    </row>
    <row r="81" spans="1:17" x14ac:dyDescent="0.25">
      <c r="A81" s="4" t="s">
        <v>29</v>
      </c>
      <c r="B81" s="5" t="s">
        <v>38</v>
      </c>
      <c r="C81" t="s">
        <v>53</v>
      </c>
      <c r="D81" t="s">
        <v>31</v>
      </c>
      <c r="E81">
        <v>1</v>
      </c>
      <c r="F81" t="str">
        <f t="shared" si="1"/>
        <v>Average Per Device1-in-10September Monthly System Peak Day50% Cycling1</v>
      </c>
      <c r="G81" s="13">
        <v>1.1098950000000001</v>
      </c>
      <c r="H81" s="5">
        <v>1.1098950000000001</v>
      </c>
      <c r="I81" s="5">
        <v>70.766800000000003</v>
      </c>
      <c r="J81" s="5">
        <v>0</v>
      </c>
      <c r="K81" s="5">
        <v>0</v>
      </c>
      <c r="L81" s="5">
        <v>0</v>
      </c>
      <c r="M81" s="5">
        <v>0</v>
      </c>
      <c r="N81" s="5">
        <v>0</v>
      </c>
      <c r="O81">
        <v>12331</v>
      </c>
      <c r="P81" t="s">
        <v>59</v>
      </c>
      <c r="Q81" t="s">
        <v>61</v>
      </c>
    </row>
    <row r="82" spans="1:17" x14ac:dyDescent="0.25">
      <c r="A82" s="4" t="s">
        <v>43</v>
      </c>
      <c r="B82" s="5" t="s">
        <v>38</v>
      </c>
      <c r="C82" t="s">
        <v>53</v>
      </c>
      <c r="D82" t="s">
        <v>31</v>
      </c>
      <c r="E82">
        <v>1</v>
      </c>
      <c r="F82" t="str">
        <f t="shared" si="1"/>
        <v>Aggregate1-in-10September Monthly System Peak Day50% Cycling1</v>
      </c>
      <c r="G82" s="13">
        <v>16.008019999999998</v>
      </c>
      <c r="H82" s="5">
        <v>16.008019999999998</v>
      </c>
      <c r="I82" s="5">
        <v>70.766800000000003</v>
      </c>
      <c r="J82" s="5">
        <v>0</v>
      </c>
      <c r="K82" s="5">
        <v>0</v>
      </c>
      <c r="L82" s="5">
        <v>0</v>
      </c>
      <c r="M82" s="5">
        <v>0</v>
      </c>
      <c r="N82" s="5">
        <v>0</v>
      </c>
      <c r="O82">
        <v>12331</v>
      </c>
      <c r="P82" t="s">
        <v>59</v>
      </c>
      <c r="Q82" t="s">
        <v>61</v>
      </c>
    </row>
    <row r="83" spans="1:17" x14ac:dyDescent="0.25">
      <c r="A83" s="4" t="s">
        <v>30</v>
      </c>
      <c r="B83" s="5" t="s">
        <v>38</v>
      </c>
      <c r="C83" t="s">
        <v>53</v>
      </c>
      <c r="D83" t="s">
        <v>26</v>
      </c>
      <c r="E83">
        <v>1</v>
      </c>
      <c r="F83" t="str">
        <f t="shared" si="1"/>
        <v>Average Per Ton1-in-10September Monthly System Peak DayAll1</v>
      </c>
      <c r="G83" s="13">
        <v>0.27977580000000002</v>
      </c>
      <c r="H83" s="5">
        <v>0.27977580000000002</v>
      </c>
      <c r="I83" s="5">
        <v>70.9054</v>
      </c>
      <c r="J83" s="5">
        <v>0</v>
      </c>
      <c r="K83" s="5">
        <v>0</v>
      </c>
      <c r="L83" s="5">
        <v>0</v>
      </c>
      <c r="M83" s="5">
        <v>0</v>
      </c>
      <c r="N83" s="5">
        <v>0</v>
      </c>
      <c r="O83">
        <v>23026</v>
      </c>
      <c r="P83" t="s">
        <v>59</v>
      </c>
      <c r="Q83" t="s">
        <v>61</v>
      </c>
    </row>
    <row r="84" spans="1:17" x14ac:dyDescent="0.25">
      <c r="A84" s="4" t="s">
        <v>28</v>
      </c>
      <c r="B84" s="5" t="s">
        <v>38</v>
      </c>
      <c r="C84" t="s">
        <v>53</v>
      </c>
      <c r="D84" t="s">
        <v>26</v>
      </c>
      <c r="E84">
        <v>1</v>
      </c>
      <c r="F84" t="str">
        <f t="shared" si="1"/>
        <v>Average Per Premise1-in-10September Monthly System Peak DayAll1</v>
      </c>
      <c r="G84" s="13">
        <v>1.1973940000000001</v>
      </c>
      <c r="H84" s="5">
        <v>1.1973940000000001</v>
      </c>
      <c r="I84" s="5">
        <v>70.9054</v>
      </c>
      <c r="J84" s="5">
        <v>0</v>
      </c>
      <c r="K84" s="5">
        <v>0</v>
      </c>
      <c r="L84" s="5">
        <v>0</v>
      </c>
      <c r="M84" s="5">
        <v>0</v>
      </c>
      <c r="N84" s="5">
        <v>0</v>
      </c>
      <c r="O84">
        <v>23026</v>
      </c>
      <c r="P84" t="s">
        <v>59</v>
      </c>
      <c r="Q84" t="s">
        <v>61</v>
      </c>
    </row>
    <row r="85" spans="1:17" x14ac:dyDescent="0.25">
      <c r="A85" s="4" t="s">
        <v>29</v>
      </c>
      <c r="B85" s="5" t="s">
        <v>38</v>
      </c>
      <c r="C85" t="s">
        <v>53</v>
      </c>
      <c r="D85" t="s">
        <v>26</v>
      </c>
      <c r="E85">
        <v>1</v>
      </c>
      <c r="F85" t="str">
        <f t="shared" si="1"/>
        <v>Average Per Device1-in-10September Monthly System Peak DayAll1</v>
      </c>
      <c r="G85" s="13">
        <v>0.99794419999999995</v>
      </c>
      <c r="H85" s="5">
        <v>0.99794419999999995</v>
      </c>
      <c r="I85" s="5">
        <v>70.9054</v>
      </c>
      <c r="J85" s="5">
        <v>0</v>
      </c>
      <c r="K85" s="5">
        <v>0</v>
      </c>
      <c r="L85" s="5">
        <v>0</v>
      </c>
      <c r="M85" s="5">
        <v>0</v>
      </c>
      <c r="N85" s="5">
        <v>0</v>
      </c>
      <c r="O85">
        <v>23026</v>
      </c>
      <c r="P85" t="s">
        <v>59</v>
      </c>
      <c r="Q85" t="s">
        <v>61</v>
      </c>
    </row>
    <row r="86" spans="1:17" x14ac:dyDescent="0.25">
      <c r="A86" s="4" t="s">
        <v>43</v>
      </c>
      <c r="B86" s="5" t="s">
        <v>38</v>
      </c>
      <c r="C86" t="s">
        <v>53</v>
      </c>
      <c r="D86" t="s">
        <v>26</v>
      </c>
      <c r="E86">
        <v>1</v>
      </c>
      <c r="F86" t="str">
        <f t="shared" si="1"/>
        <v>Aggregate1-in-10September Monthly System Peak DayAll1</v>
      </c>
      <c r="G86" s="13">
        <v>27.571200000000001</v>
      </c>
      <c r="H86" s="5">
        <v>27.571200000000001</v>
      </c>
      <c r="I86" s="5">
        <v>70.9054</v>
      </c>
      <c r="J86" s="5">
        <v>0</v>
      </c>
      <c r="K86" s="5">
        <v>0</v>
      </c>
      <c r="L86" s="5">
        <v>0</v>
      </c>
      <c r="M86" s="5">
        <v>0</v>
      </c>
      <c r="N86" s="5">
        <v>0</v>
      </c>
      <c r="O86">
        <v>23026</v>
      </c>
      <c r="P86" t="s">
        <v>59</v>
      </c>
      <c r="Q86" t="s">
        <v>61</v>
      </c>
    </row>
    <row r="87" spans="1:17" x14ac:dyDescent="0.25">
      <c r="A87" s="4" t="s">
        <v>30</v>
      </c>
      <c r="B87" s="5" t="s">
        <v>38</v>
      </c>
      <c r="C87" t="s">
        <v>48</v>
      </c>
      <c r="D87" t="s">
        <v>58</v>
      </c>
      <c r="E87">
        <v>2</v>
      </c>
      <c r="F87" t="str">
        <f t="shared" si="1"/>
        <v>Average Per Ton1-in-10August Monthly System Peak Day100% Cycling2</v>
      </c>
      <c r="G87" s="13">
        <v>0.18735389999999999</v>
      </c>
      <c r="H87" s="5">
        <v>0.18735389999999999</v>
      </c>
      <c r="I87" s="5">
        <v>72.474000000000004</v>
      </c>
      <c r="J87" s="5">
        <v>0</v>
      </c>
      <c r="K87" s="5">
        <v>0</v>
      </c>
      <c r="L87" s="5">
        <v>0</v>
      </c>
      <c r="M87" s="5">
        <v>0</v>
      </c>
      <c r="N87" s="5">
        <v>0</v>
      </c>
      <c r="O87">
        <v>10695</v>
      </c>
      <c r="P87" t="s">
        <v>59</v>
      </c>
      <c r="Q87" t="s">
        <v>61</v>
      </c>
    </row>
    <row r="88" spans="1:17" x14ac:dyDescent="0.25">
      <c r="A88" s="4" t="s">
        <v>28</v>
      </c>
      <c r="B88" s="5" t="s">
        <v>38</v>
      </c>
      <c r="C88" t="s">
        <v>48</v>
      </c>
      <c r="D88" t="s">
        <v>58</v>
      </c>
      <c r="E88">
        <v>2</v>
      </c>
      <c r="F88" t="str">
        <f t="shared" si="1"/>
        <v>Average Per Premise1-in-10August Monthly System Peak Day100% Cycling2</v>
      </c>
      <c r="G88" s="13">
        <v>0.83965199999999995</v>
      </c>
      <c r="H88" s="5">
        <v>0.83965199999999995</v>
      </c>
      <c r="I88" s="5">
        <v>72.474000000000004</v>
      </c>
      <c r="J88" s="5">
        <v>0</v>
      </c>
      <c r="K88" s="5">
        <v>0</v>
      </c>
      <c r="L88" s="5">
        <v>0</v>
      </c>
      <c r="M88" s="5">
        <v>0</v>
      </c>
      <c r="N88" s="5">
        <v>0</v>
      </c>
      <c r="O88">
        <v>10695</v>
      </c>
      <c r="P88" t="s">
        <v>59</v>
      </c>
      <c r="Q88" t="s">
        <v>61</v>
      </c>
    </row>
    <row r="89" spans="1:17" x14ac:dyDescent="0.25">
      <c r="A89" s="4" t="s">
        <v>29</v>
      </c>
      <c r="B89" s="5" t="s">
        <v>38</v>
      </c>
      <c r="C89" t="s">
        <v>48</v>
      </c>
      <c r="D89" t="s">
        <v>58</v>
      </c>
      <c r="E89">
        <v>2</v>
      </c>
      <c r="F89" t="str">
        <f t="shared" si="1"/>
        <v>Average Per Device1-in-10August Monthly System Peak Day100% Cycling2</v>
      </c>
      <c r="G89" s="13">
        <v>0.68005130000000003</v>
      </c>
      <c r="H89" s="5">
        <v>0.68005130000000003</v>
      </c>
      <c r="I89" s="5">
        <v>72.474000000000004</v>
      </c>
      <c r="J89" s="5">
        <v>0</v>
      </c>
      <c r="K89" s="5">
        <v>0</v>
      </c>
      <c r="L89" s="5">
        <v>0</v>
      </c>
      <c r="M89" s="5">
        <v>0</v>
      </c>
      <c r="N89" s="5">
        <v>0</v>
      </c>
      <c r="O89">
        <v>10695</v>
      </c>
      <c r="P89" t="s">
        <v>59</v>
      </c>
      <c r="Q89" t="s">
        <v>61</v>
      </c>
    </row>
    <row r="90" spans="1:17" x14ac:dyDescent="0.25">
      <c r="A90" s="4" t="s">
        <v>43</v>
      </c>
      <c r="B90" s="5" t="s">
        <v>38</v>
      </c>
      <c r="C90" t="s">
        <v>48</v>
      </c>
      <c r="D90" t="s">
        <v>58</v>
      </c>
      <c r="E90">
        <v>2</v>
      </c>
      <c r="F90" t="str">
        <f t="shared" si="1"/>
        <v>Aggregate1-in-10August Monthly System Peak Day100% Cycling2</v>
      </c>
      <c r="G90" s="13">
        <v>8.9800780000000007</v>
      </c>
      <c r="H90" s="5">
        <v>8.9800780000000007</v>
      </c>
      <c r="I90" s="5">
        <v>72.474000000000004</v>
      </c>
      <c r="J90" s="5">
        <v>0</v>
      </c>
      <c r="K90" s="5">
        <v>0</v>
      </c>
      <c r="L90" s="5">
        <v>0</v>
      </c>
      <c r="M90" s="5">
        <v>0</v>
      </c>
      <c r="N90" s="5">
        <v>0</v>
      </c>
      <c r="O90">
        <v>10695</v>
      </c>
      <c r="P90" t="s">
        <v>59</v>
      </c>
      <c r="Q90" t="s">
        <v>61</v>
      </c>
    </row>
    <row r="91" spans="1:17" x14ac:dyDescent="0.25">
      <c r="A91" s="4" t="s">
        <v>30</v>
      </c>
      <c r="B91" s="5" t="s">
        <v>38</v>
      </c>
      <c r="C91" t="s">
        <v>48</v>
      </c>
      <c r="D91" t="s">
        <v>31</v>
      </c>
      <c r="E91">
        <v>2</v>
      </c>
      <c r="F91" t="str">
        <f t="shared" si="1"/>
        <v>Average Per Ton1-in-10August Monthly System Peak Day50% Cycling2</v>
      </c>
      <c r="G91" s="13">
        <v>0.2498947</v>
      </c>
      <c r="H91" s="5">
        <v>0.2498947</v>
      </c>
      <c r="I91" s="5">
        <v>72.329400000000007</v>
      </c>
      <c r="J91" s="5">
        <v>0</v>
      </c>
      <c r="K91" s="5">
        <v>0</v>
      </c>
      <c r="L91" s="5">
        <v>0</v>
      </c>
      <c r="M91" s="5">
        <v>0</v>
      </c>
      <c r="N91" s="5">
        <v>0</v>
      </c>
      <c r="O91">
        <v>12331</v>
      </c>
      <c r="P91" t="s">
        <v>59</v>
      </c>
      <c r="Q91" t="s">
        <v>61</v>
      </c>
    </row>
    <row r="92" spans="1:17" x14ac:dyDescent="0.25">
      <c r="A92" s="4" t="s">
        <v>28</v>
      </c>
      <c r="B92" s="5" t="s">
        <v>38</v>
      </c>
      <c r="C92" t="s">
        <v>48</v>
      </c>
      <c r="D92" t="s">
        <v>31</v>
      </c>
      <c r="E92">
        <v>2</v>
      </c>
      <c r="F92" t="str">
        <f t="shared" si="1"/>
        <v>Average Per Premise1-in-10August Monthly System Peak Day50% Cycling2</v>
      </c>
      <c r="G92" s="13">
        <v>1.0257700000000001</v>
      </c>
      <c r="H92" s="5">
        <v>1.0257700000000001</v>
      </c>
      <c r="I92" s="5">
        <v>72.329400000000007</v>
      </c>
      <c r="J92" s="5">
        <v>0</v>
      </c>
      <c r="K92" s="5">
        <v>0</v>
      </c>
      <c r="L92" s="5">
        <v>0</v>
      </c>
      <c r="M92" s="5">
        <v>0</v>
      </c>
      <c r="N92" s="5">
        <v>0</v>
      </c>
      <c r="O92">
        <v>12331</v>
      </c>
      <c r="P92" t="s">
        <v>59</v>
      </c>
      <c r="Q92" t="s">
        <v>61</v>
      </c>
    </row>
    <row r="93" spans="1:17" x14ac:dyDescent="0.25">
      <c r="A93" s="4" t="s">
        <v>29</v>
      </c>
      <c r="B93" s="5" t="s">
        <v>38</v>
      </c>
      <c r="C93" t="s">
        <v>48</v>
      </c>
      <c r="D93" t="s">
        <v>31</v>
      </c>
      <c r="E93">
        <v>2</v>
      </c>
      <c r="F93" t="str">
        <f t="shared" si="1"/>
        <v>Average Per Device1-in-10August Monthly System Peak Day50% Cycling2</v>
      </c>
      <c r="G93" s="13">
        <v>0.87698620000000005</v>
      </c>
      <c r="H93" s="5">
        <v>0.87698620000000005</v>
      </c>
      <c r="I93" s="5">
        <v>72.329400000000007</v>
      </c>
      <c r="J93" s="5">
        <v>0</v>
      </c>
      <c r="K93" s="5">
        <v>0</v>
      </c>
      <c r="L93" s="5">
        <v>0</v>
      </c>
      <c r="M93" s="5">
        <v>0</v>
      </c>
      <c r="N93" s="5">
        <v>0</v>
      </c>
      <c r="O93">
        <v>12331</v>
      </c>
      <c r="P93" t="s">
        <v>59</v>
      </c>
      <c r="Q93" t="s">
        <v>61</v>
      </c>
    </row>
    <row r="94" spans="1:17" x14ac:dyDescent="0.25">
      <c r="A94" s="4" t="s">
        <v>43</v>
      </c>
      <c r="B94" s="5" t="s">
        <v>38</v>
      </c>
      <c r="C94" t="s">
        <v>48</v>
      </c>
      <c r="D94" t="s">
        <v>31</v>
      </c>
      <c r="E94">
        <v>2</v>
      </c>
      <c r="F94" t="str">
        <f t="shared" si="1"/>
        <v>Aggregate1-in-10August Monthly System Peak Day50% Cycling2</v>
      </c>
      <c r="G94" s="13">
        <v>12.648770000000001</v>
      </c>
      <c r="H94" s="5">
        <v>12.648770000000001</v>
      </c>
      <c r="I94" s="5">
        <v>72.329400000000007</v>
      </c>
      <c r="J94" s="5">
        <v>0</v>
      </c>
      <c r="K94" s="5">
        <v>0</v>
      </c>
      <c r="L94" s="5">
        <v>0</v>
      </c>
      <c r="M94" s="5">
        <v>0</v>
      </c>
      <c r="N94" s="5">
        <v>0</v>
      </c>
      <c r="O94">
        <v>12331</v>
      </c>
      <c r="P94" t="s">
        <v>59</v>
      </c>
      <c r="Q94" t="s">
        <v>61</v>
      </c>
    </row>
    <row r="95" spans="1:17" x14ac:dyDescent="0.25">
      <c r="A95" s="4" t="s">
        <v>30</v>
      </c>
      <c r="B95" s="5" t="s">
        <v>38</v>
      </c>
      <c r="C95" t="s">
        <v>48</v>
      </c>
      <c r="D95" t="s">
        <v>26</v>
      </c>
      <c r="E95">
        <v>2</v>
      </c>
      <c r="F95" t="str">
        <f t="shared" si="1"/>
        <v>Average Per Ton1-in-10August Monthly System Peak DayAll2</v>
      </c>
      <c r="G95" s="13">
        <v>0.2208445</v>
      </c>
      <c r="H95" s="5">
        <v>0.2208445</v>
      </c>
      <c r="I95" s="5">
        <v>72.396500000000003</v>
      </c>
      <c r="J95" s="5">
        <v>0</v>
      </c>
      <c r="K95" s="5">
        <v>0</v>
      </c>
      <c r="L95" s="5">
        <v>0</v>
      </c>
      <c r="M95" s="5">
        <v>0</v>
      </c>
      <c r="N95" s="5">
        <v>0</v>
      </c>
      <c r="O95">
        <v>23026</v>
      </c>
      <c r="P95" t="s">
        <v>59</v>
      </c>
      <c r="Q95" t="s">
        <v>61</v>
      </c>
    </row>
    <row r="96" spans="1:17" x14ac:dyDescent="0.25">
      <c r="A96" s="4" t="s">
        <v>28</v>
      </c>
      <c r="B96" s="5" t="s">
        <v>38</v>
      </c>
      <c r="C96" t="s">
        <v>48</v>
      </c>
      <c r="D96" t="s">
        <v>26</v>
      </c>
      <c r="E96">
        <v>2</v>
      </c>
      <c r="F96" t="str">
        <f t="shared" si="1"/>
        <v>Average Per Premise1-in-10August Monthly System Peak DayAll2</v>
      </c>
      <c r="G96" s="13">
        <v>0.94517819999999997</v>
      </c>
      <c r="H96" s="5">
        <v>0.94517830000000003</v>
      </c>
      <c r="I96" s="5">
        <v>72.396500000000003</v>
      </c>
      <c r="J96" s="5">
        <v>0</v>
      </c>
      <c r="K96" s="5">
        <v>0</v>
      </c>
      <c r="L96" s="5">
        <v>0</v>
      </c>
      <c r="M96" s="5">
        <v>0</v>
      </c>
      <c r="N96" s="5">
        <v>0</v>
      </c>
      <c r="O96">
        <v>23026</v>
      </c>
      <c r="P96" t="s">
        <v>59</v>
      </c>
      <c r="Q96" t="s">
        <v>61</v>
      </c>
    </row>
    <row r="97" spans="1:17" x14ac:dyDescent="0.25">
      <c r="A97" s="4" t="s">
        <v>29</v>
      </c>
      <c r="B97" s="5" t="s">
        <v>38</v>
      </c>
      <c r="C97" t="s">
        <v>48</v>
      </c>
      <c r="D97" t="s">
        <v>26</v>
      </c>
      <c r="E97">
        <v>2</v>
      </c>
      <c r="F97" t="str">
        <f t="shared" si="1"/>
        <v>Average Per Device1-in-10August Monthly System Peak DayAll2</v>
      </c>
      <c r="G97" s="13">
        <v>0.78773970000000004</v>
      </c>
      <c r="H97" s="5">
        <v>0.78773979999999999</v>
      </c>
      <c r="I97" s="5">
        <v>72.396500000000003</v>
      </c>
      <c r="J97" s="5">
        <v>0</v>
      </c>
      <c r="K97" s="5">
        <v>0</v>
      </c>
      <c r="L97" s="5">
        <v>0</v>
      </c>
      <c r="M97" s="5">
        <v>0</v>
      </c>
      <c r="N97" s="5">
        <v>0</v>
      </c>
      <c r="O97">
        <v>23026</v>
      </c>
      <c r="P97" t="s">
        <v>59</v>
      </c>
      <c r="Q97" t="s">
        <v>61</v>
      </c>
    </row>
    <row r="98" spans="1:17" x14ac:dyDescent="0.25">
      <c r="A98" s="4" t="s">
        <v>43</v>
      </c>
      <c r="B98" s="5" t="s">
        <v>38</v>
      </c>
      <c r="C98" t="s">
        <v>48</v>
      </c>
      <c r="D98" t="s">
        <v>26</v>
      </c>
      <c r="E98">
        <v>2</v>
      </c>
      <c r="F98" t="str">
        <f t="shared" si="1"/>
        <v>Aggregate1-in-10August Monthly System Peak DayAll2</v>
      </c>
      <c r="G98" s="13">
        <v>21.763670000000001</v>
      </c>
      <c r="H98" s="5">
        <v>21.763670000000001</v>
      </c>
      <c r="I98" s="5">
        <v>72.396500000000003</v>
      </c>
      <c r="J98" s="5">
        <v>0</v>
      </c>
      <c r="K98" s="5">
        <v>0</v>
      </c>
      <c r="L98" s="5">
        <v>0</v>
      </c>
      <c r="M98" s="5">
        <v>0</v>
      </c>
      <c r="N98" s="5">
        <v>0</v>
      </c>
      <c r="O98" s="1">
        <v>23026</v>
      </c>
      <c r="P98" t="s">
        <v>59</v>
      </c>
      <c r="Q98" t="s">
        <v>61</v>
      </c>
    </row>
    <row r="99" spans="1:17" x14ac:dyDescent="0.25">
      <c r="A99" s="4" t="s">
        <v>30</v>
      </c>
      <c r="B99" s="5" t="s">
        <v>38</v>
      </c>
      <c r="C99" t="s">
        <v>37</v>
      </c>
      <c r="D99" t="s">
        <v>58</v>
      </c>
      <c r="E99">
        <v>2</v>
      </c>
      <c r="F99" t="str">
        <f t="shared" si="1"/>
        <v>Average Per Ton1-in-10August Typical Event Day100% Cycling2</v>
      </c>
      <c r="G99" s="13">
        <v>0.18103959999999999</v>
      </c>
      <c r="H99" s="5">
        <v>0.18103959999999999</v>
      </c>
      <c r="I99" s="5">
        <v>69.528599999999997</v>
      </c>
      <c r="J99" s="5">
        <v>0</v>
      </c>
      <c r="K99" s="5">
        <v>0</v>
      </c>
      <c r="L99" s="5">
        <v>0</v>
      </c>
      <c r="M99" s="5">
        <v>0</v>
      </c>
      <c r="N99" s="5">
        <v>0</v>
      </c>
      <c r="O99" s="1">
        <v>10695</v>
      </c>
      <c r="P99" t="s">
        <v>59</v>
      </c>
      <c r="Q99" t="s">
        <v>61</v>
      </c>
    </row>
    <row r="100" spans="1:17" x14ac:dyDescent="0.25">
      <c r="A100" s="4" t="s">
        <v>28</v>
      </c>
      <c r="B100" s="5" t="s">
        <v>38</v>
      </c>
      <c r="C100" t="s">
        <v>37</v>
      </c>
      <c r="D100" t="s">
        <v>58</v>
      </c>
      <c r="E100">
        <v>2</v>
      </c>
      <c r="F100" t="str">
        <f t="shared" si="1"/>
        <v>Average Per Premise1-in-10August Typical Event Day100% Cycling2</v>
      </c>
      <c r="G100" s="13">
        <v>0.81135380000000001</v>
      </c>
      <c r="H100" s="5">
        <v>0.81135380000000001</v>
      </c>
      <c r="I100" s="5">
        <v>69.528599999999997</v>
      </c>
      <c r="J100" s="5">
        <v>0</v>
      </c>
      <c r="K100" s="5">
        <v>0</v>
      </c>
      <c r="L100" s="5">
        <v>0</v>
      </c>
      <c r="M100" s="5">
        <v>0</v>
      </c>
      <c r="N100" s="5">
        <v>0</v>
      </c>
      <c r="O100" s="1">
        <v>10695</v>
      </c>
      <c r="P100" t="s">
        <v>59</v>
      </c>
      <c r="Q100" t="s">
        <v>61</v>
      </c>
    </row>
    <row r="101" spans="1:17" x14ac:dyDescent="0.25">
      <c r="A101" s="4" t="s">
        <v>29</v>
      </c>
      <c r="B101" s="5" t="s">
        <v>38</v>
      </c>
      <c r="C101" t="s">
        <v>37</v>
      </c>
      <c r="D101" t="s">
        <v>58</v>
      </c>
      <c r="E101">
        <v>2</v>
      </c>
      <c r="F101" t="str">
        <f t="shared" si="1"/>
        <v>Average Per Device1-in-10August Typical Event Day100% Cycling2</v>
      </c>
      <c r="G101" s="13">
        <v>0.6571321</v>
      </c>
      <c r="H101" s="5">
        <v>0.6571321</v>
      </c>
      <c r="I101" s="5">
        <v>69.528599999999997</v>
      </c>
      <c r="J101" s="5">
        <v>0</v>
      </c>
      <c r="K101" s="5">
        <v>0</v>
      </c>
      <c r="L101" s="5">
        <v>0</v>
      </c>
      <c r="M101" s="5">
        <v>0</v>
      </c>
      <c r="N101" s="5">
        <v>0</v>
      </c>
      <c r="O101" s="1">
        <v>10695</v>
      </c>
      <c r="P101" t="s">
        <v>59</v>
      </c>
      <c r="Q101" t="s">
        <v>61</v>
      </c>
    </row>
    <row r="102" spans="1:17" x14ac:dyDescent="0.25">
      <c r="A102" s="4" t="s">
        <v>43</v>
      </c>
      <c r="B102" s="5" t="s">
        <v>38</v>
      </c>
      <c r="C102" t="s">
        <v>37</v>
      </c>
      <c r="D102" t="s">
        <v>58</v>
      </c>
      <c r="E102">
        <v>2</v>
      </c>
      <c r="F102" t="str">
        <f t="shared" si="1"/>
        <v>Aggregate1-in-10August Typical Event Day100% Cycling2</v>
      </c>
      <c r="G102" s="13">
        <v>8.6774290000000001</v>
      </c>
      <c r="H102" s="5">
        <v>8.6774290000000001</v>
      </c>
      <c r="I102" s="5">
        <v>69.528599999999997</v>
      </c>
      <c r="J102" s="5">
        <v>0</v>
      </c>
      <c r="K102" s="5">
        <v>0</v>
      </c>
      <c r="L102" s="5">
        <v>0</v>
      </c>
      <c r="M102" s="5">
        <v>0</v>
      </c>
      <c r="N102" s="5">
        <v>0</v>
      </c>
      <c r="O102" s="1">
        <v>10695</v>
      </c>
      <c r="P102" t="s">
        <v>59</v>
      </c>
      <c r="Q102" t="s">
        <v>61</v>
      </c>
    </row>
    <row r="103" spans="1:17" x14ac:dyDescent="0.25">
      <c r="A103" s="4" t="s">
        <v>30</v>
      </c>
      <c r="B103" s="5" t="s">
        <v>38</v>
      </c>
      <c r="C103" t="s">
        <v>37</v>
      </c>
      <c r="D103" t="s">
        <v>31</v>
      </c>
      <c r="E103">
        <v>2</v>
      </c>
      <c r="F103" t="str">
        <f t="shared" si="1"/>
        <v>Average Per Ton1-in-10August Typical Event Day50% Cycling2</v>
      </c>
      <c r="G103" s="13">
        <v>0.24281469999999999</v>
      </c>
      <c r="H103" s="5">
        <v>0.24281469999999999</v>
      </c>
      <c r="I103" s="5">
        <v>69.275899999999993</v>
      </c>
      <c r="J103" s="5">
        <v>0</v>
      </c>
      <c r="K103" s="5">
        <v>0</v>
      </c>
      <c r="L103" s="5">
        <v>0</v>
      </c>
      <c r="M103" s="5">
        <v>0</v>
      </c>
      <c r="N103" s="5">
        <v>0</v>
      </c>
      <c r="O103" s="1">
        <v>12331</v>
      </c>
      <c r="P103" t="s">
        <v>59</v>
      </c>
      <c r="Q103" t="s">
        <v>61</v>
      </c>
    </row>
    <row r="104" spans="1:17" x14ac:dyDescent="0.25">
      <c r="A104" s="4" t="s">
        <v>28</v>
      </c>
      <c r="B104" s="5" t="s">
        <v>38</v>
      </c>
      <c r="C104" t="s">
        <v>37</v>
      </c>
      <c r="D104" t="s">
        <v>31</v>
      </c>
      <c r="E104">
        <v>2</v>
      </c>
      <c r="F104" t="str">
        <f t="shared" si="1"/>
        <v>Average Per Premise1-in-10August Typical Event Day50% Cycling2</v>
      </c>
      <c r="G104" s="13">
        <v>0.99670789999999998</v>
      </c>
      <c r="H104" s="5">
        <v>0.99670789999999998</v>
      </c>
      <c r="I104" s="5">
        <v>69.275899999999993</v>
      </c>
      <c r="J104" s="5">
        <v>0</v>
      </c>
      <c r="K104" s="5">
        <v>0</v>
      </c>
      <c r="L104" s="5">
        <v>0</v>
      </c>
      <c r="M104" s="5">
        <v>0</v>
      </c>
      <c r="N104" s="5">
        <v>0</v>
      </c>
      <c r="O104" s="1">
        <v>12331</v>
      </c>
      <c r="P104" t="s">
        <v>59</v>
      </c>
      <c r="Q104" t="s">
        <v>61</v>
      </c>
    </row>
    <row r="105" spans="1:17" x14ac:dyDescent="0.25">
      <c r="A105" s="4" t="s">
        <v>29</v>
      </c>
      <c r="B105" s="5" t="s">
        <v>38</v>
      </c>
      <c r="C105" t="s">
        <v>37</v>
      </c>
      <c r="D105" t="s">
        <v>31</v>
      </c>
      <c r="E105">
        <v>2</v>
      </c>
      <c r="F105" t="str">
        <f t="shared" si="1"/>
        <v>Average Per Device1-in-10August Typical Event Day50% Cycling2</v>
      </c>
      <c r="G105" s="13">
        <v>0.85213919999999999</v>
      </c>
      <c r="H105" s="5">
        <v>0.85213930000000004</v>
      </c>
      <c r="I105" s="5">
        <v>69.275899999999993</v>
      </c>
      <c r="J105" s="5">
        <v>0</v>
      </c>
      <c r="K105" s="5">
        <v>0</v>
      </c>
      <c r="L105" s="5">
        <v>0</v>
      </c>
      <c r="M105" s="5">
        <v>0</v>
      </c>
      <c r="N105" s="5">
        <v>0</v>
      </c>
      <c r="O105" s="1">
        <v>12331</v>
      </c>
      <c r="P105" t="s">
        <v>59</v>
      </c>
      <c r="Q105" t="s">
        <v>61</v>
      </c>
    </row>
    <row r="106" spans="1:17" x14ac:dyDescent="0.25">
      <c r="A106" s="4" t="s">
        <v>43</v>
      </c>
      <c r="B106" s="5" t="s">
        <v>38</v>
      </c>
      <c r="C106" t="s">
        <v>37</v>
      </c>
      <c r="D106" t="s">
        <v>31</v>
      </c>
      <c r="E106">
        <v>2</v>
      </c>
      <c r="F106" t="str">
        <f t="shared" si="1"/>
        <v>Aggregate1-in-10August Typical Event Day50% Cycling2</v>
      </c>
      <c r="G106" s="13">
        <v>12.2904</v>
      </c>
      <c r="H106" s="5">
        <v>12.29041</v>
      </c>
      <c r="I106" s="5">
        <v>69.275899999999993</v>
      </c>
      <c r="J106" s="5">
        <v>0</v>
      </c>
      <c r="K106" s="5">
        <v>0</v>
      </c>
      <c r="L106" s="5">
        <v>0</v>
      </c>
      <c r="M106" s="5">
        <v>0</v>
      </c>
      <c r="N106" s="5">
        <v>0</v>
      </c>
      <c r="O106" s="1">
        <v>12331</v>
      </c>
      <c r="P106" t="s">
        <v>59</v>
      </c>
      <c r="Q106" t="s">
        <v>61</v>
      </c>
    </row>
    <row r="107" spans="1:17" x14ac:dyDescent="0.25">
      <c r="A107" s="4" t="s">
        <v>30</v>
      </c>
      <c r="B107" s="5" t="s">
        <v>38</v>
      </c>
      <c r="C107" t="s">
        <v>37</v>
      </c>
      <c r="D107" t="s">
        <v>26</v>
      </c>
      <c r="E107">
        <v>2</v>
      </c>
      <c r="F107" t="str">
        <f t="shared" si="1"/>
        <v>Average Per Ton1-in-10August Typical Event DayAll2</v>
      </c>
      <c r="G107" s="13">
        <v>0.21412020000000001</v>
      </c>
      <c r="H107" s="5">
        <v>0.21412020000000001</v>
      </c>
      <c r="I107" s="5">
        <v>69.393299999999996</v>
      </c>
      <c r="J107" s="5">
        <v>0</v>
      </c>
      <c r="K107" s="5">
        <v>0</v>
      </c>
      <c r="L107" s="5">
        <v>0</v>
      </c>
      <c r="M107" s="5">
        <v>0</v>
      </c>
      <c r="N107" s="5">
        <v>0</v>
      </c>
      <c r="O107" s="1">
        <v>23026</v>
      </c>
      <c r="P107" t="s">
        <v>59</v>
      </c>
      <c r="Q107" t="s">
        <v>61</v>
      </c>
    </row>
    <row r="108" spans="1:17" x14ac:dyDescent="0.25">
      <c r="A108" s="4" t="s">
        <v>28</v>
      </c>
      <c r="B108" s="5" t="s">
        <v>38</v>
      </c>
      <c r="C108" t="s">
        <v>37</v>
      </c>
      <c r="D108" t="s">
        <v>26</v>
      </c>
      <c r="E108">
        <v>2</v>
      </c>
      <c r="F108" t="str">
        <f t="shared" si="1"/>
        <v>Average Per Premise1-in-10August Typical Event DayAll2</v>
      </c>
      <c r="G108" s="13">
        <v>0.91639910000000002</v>
      </c>
      <c r="H108" s="5">
        <v>0.91639919999999997</v>
      </c>
      <c r="I108" s="5">
        <v>69.393299999999996</v>
      </c>
      <c r="J108" s="5">
        <v>0</v>
      </c>
      <c r="K108" s="5">
        <v>0</v>
      </c>
      <c r="L108" s="5">
        <v>0</v>
      </c>
      <c r="M108" s="5">
        <v>0</v>
      </c>
      <c r="N108" s="5">
        <v>0</v>
      </c>
      <c r="O108" s="1">
        <v>23026</v>
      </c>
      <c r="P108" t="s">
        <v>59</v>
      </c>
      <c r="Q108" t="s">
        <v>61</v>
      </c>
    </row>
    <row r="109" spans="1:17" x14ac:dyDescent="0.25">
      <c r="A109" s="4" t="s">
        <v>29</v>
      </c>
      <c r="B109" s="5" t="s">
        <v>38</v>
      </c>
      <c r="C109" t="s">
        <v>37</v>
      </c>
      <c r="D109" t="s">
        <v>26</v>
      </c>
      <c r="E109">
        <v>2</v>
      </c>
      <c r="F109" t="str">
        <f t="shared" si="1"/>
        <v>Average Per Device1-in-10August Typical Event DayAll2</v>
      </c>
      <c r="G109" s="13">
        <v>0.76375440000000006</v>
      </c>
      <c r="H109" s="5">
        <v>0.76375440000000006</v>
      </c>
      <c r="I109" s="5">
        <v>69.393299999999996</v>
      </c>
      <c r="J109" s="5">
        <v>0</v>
      </c>
      <c r="K109" s="5">
        <v>0</v>
      </c>
      <c r="L109" s="5">
        <v>0</v>
      </c>
      <c r="M109" s="5">
        <v>0</v>
      </c>
      <c r="N109" s="5">
        <v>0</v>
      </c>
      <c r="O109" s="1">
        <v>23026</v>
      </c>
      <c r="P109" t="s">
        <v>59</v>
      </c>
      <c r="Q109" t="s">
        <v>61</v>
      </c>
    </row>
    <row r="110" spans="1:17" x14ac:dyDescent="0.25">
      <c r="A110" s="4" t="s">
        <v>43</v>
      </c>
      <c r="B110" s="5" t="s">
        <v>38</v>
      </c>
      <c r="C110" t="s">
        <v>37</v>
      </c>
      <c r="D110" t="s">
        <v>26</v>
      </c>
      <c r="E110">
        <v>2</v>
      </c>
      <c r="F110" t="str">
        <f t="shared" si="1"/>
        <v>Aggregate1-in-10August Typical Event DayAll2</v>
      </c>
      <c r="G110" s="13">
        <v>21.101009999999999</v>
      </c>
      <c r="H110" s="5">
        <v>21.101009999999999</v>
      </c>
      <c r="I110" s="5">
        <v>69.393299999999996</v>
      </c>
      <c r="J110" s="5">
        <v>0</v>
      </c>
      <c r="K110" s="5">
        <v>0</v>
      </c>
      <c r="L110" s="5">
        <v>0</v>
      </c>
      <c r="M110" s="5">
        <v>0</v>
      </c>
      <c r="N110" s="5">
        <v>0</v>
      </c>
      <c r="O110" s="1">
        <v>23026</v>
      </c>
      <c r="P110" t="s">
        <v>59</v>
      </c>
      <c r="Q110" t="s">
        <v>61</v>
      </c>
    </row>
    <row r="111" spans="1:17" x14ac:dyDescent="0.25">
      <c r="A111" s="4" t="s">
        <v>30</v>
      </c>
      <c r="B111" s="5" t="s">
        <v>38</v>
      </c>
      <c r="C111" t="s">
        <v>49</v>
      </c>
      <c r="D111" t="s">
        <v>58</v>
      </c>
      <c r="E111">
        <v>2</v>
      </c>
      <c r="F111" t="str">
        <f t="shared" si="1"/>
        <v>Average Per Ton1-in-10July Monthly System Peak Day100% Cycling2</v>
      </c>
      <c r="G111" s="13">
        <v>0.1822936</v>
      </c>
      <c r="H111" s="5">
        <v>0.1822936</v>
      </c>
      <c r="I111" s="5">
        <v>71.613</v>
      </c>
      <c r="J111" s="5">
        <v>0</v>
      </c>
      <c r="K111" s="5">
        <v>0</v>
      </c>
      <c r="L111" s="5">
        <v>0</v>
      </c>
      <c r="M111" s="5">
        <v>0</v>
      </c>
      <c r="N111" s="5">
        <v>0</v>
      </c>
      <c r="O111" s="1">
        <v>10695</v>
      </c>
      <c r="P111" t="s">
        <v>59</v>
      </c>
      <c r="Q111" t="s">
        <v>61</v>
      </c>
    </row>
    <row r="112" spans="1:17" x14ac:dyDescent="0.25">
      <c r="A112" s="4" t="s">
        <v>28</v>
      </c>
      <c r="B112" s="5" t="s">
        <v>38</v>
      </c>
      <c r="C112" t="s">
        <v>49</v>
      </c>
      <c r="D112" t="s">
        <v>58</v>
      </c>
      <c r="E112">
        <v>2</v>
      </c>
      <c r="F112" t="str">
        <f t="shared" si="1"/>
        <v>Average Per Premise1-in-10July Monthly System Peak Day100% Cycling2</v>
      </c>
      <c r="G112" s="13">
        <v>0.81697379999999997</v>
      </c>
      <c r="H112" s="5">
        <v>0.81697379999999997</v>
      </c>
      <c r="I112" s="5">
        <v>71.613</v>
      </c>
      <c r="J112" s="5">
        <v>0</v>
      </c>
      <c r="K112" s="5">
        <v>0</v>
      </c>
      <c r="L112" s="5">
        <v>0</v>
      </c>
      <c r="M112" s="5">
        <v>0</v>
      </c>
      <c r="N112" s="5">
        <v>0</v>
      </c>
      <c r="O112" s="1">
        <v>10695</v>
      </c>
      <c r="P112" t="s">
        <v>59</v>
      </c>
      <c r="Q112" t="s">
        <v>61</v>
      </c>
    </row>
    <row r="113" spans="1:17" x14ac:dyDescent="0.25">
      <c r="A113" s="4" t="s">
        <v>29</v>
      </c>
      <c r="B113" s="5" t="s">
        <v>38</v>
      </c>
      <c r="C113" t="s">
        <v>49</v>
      </c>
      <c r="D113" t="s">
        <v>58</v>
      </c>
      <c r="E113">
        <v>2</v>
      </c>
      <c r="F113" t="str">
        <f t="shared" si="1"/>
        <v>Average Per Device1-in-10July Monthly System Peak Day100% Cycling2</v>
      </c>
      <c r="G113" s="13">
        <v>0.66168380000000004</v>
      </c>
      <c r="H113" s="5">
        <v>0.66168380000000004</v>
      </c>
      <c r="I113" s="5">
        <v>71.613</v>
      </c>
      <c r="J113" s="5">
        <v>0</v>
      </c>
      <c r="K113" s="5">
        <v>0</v>
      </c>
      <c r="L113" s="5">
        <v>0</v>
      </c>
      <c r="M113" s="5">
        <v>0</v>
      </c>
      <c r="N113" s="5">
        <v>0</v>
      </c>
      <c r="O113" s="1">
        <v>10695</v>
      </c>
      <c r="P113" t="s">
        <v>59</v>
      </c>
      <c r="Q113" t="s">
        <v>61</v>
      </c>
    </row>
    <row r="114" spans="1:17" x14ac:dyDescent="0.25">
      <c r="A114" s="4" t="s">
        <v>43</v>
      </c>
      <c r="B114" s="5" t="s">
        <v>38</v>
      </c>
      <c r="C114" t="s">
        <v>49</v>
      </c>
      <c r="D114" t="s">
        <v>58</v>
      </c>
      <c r="E114">
        <v>2</v>
      </c>
      <c r="F114" t="str">
        <f t="shared" si="1"/>
        <v>Aggregate1-in-10July Monthly System Peak Day100% Cycling2</v>
      </c>
      <c r="G114" s="13">
        <v>8.7375349999999994</v>
      </c>
      <c r="H114" s="5">
        <v>8.7375349999999994</v>
      </c>
      <c r="I114" s="5">
        <v>71.613</v>
      </c>
      <c r="J114" s="5">
        <v>0</v>
      </c>
      <c r="K114" s="5">
        <v>0</v>
      </c>
      <c r="L114" s="5">
        <v>0</v>
      </c>
      <c r="M114" s="5">
        <v>0</v>
      </c>
      <c r="N114" s="5">
        <v>0</v>
      </c>
      <c r="O114" s="1">
        <v>10695</v>
      </c>
      <c r="P114" t="s">
        <v>59</v>
      </c>
      <c r="Q114" t="s">
        <v>61</v>
      </c>
    </row>
    <row r="115" spans="1:17" x14ac:dyDescent="0.25">
      <c r="A115" s="4" t="s">
        <v>30</v>
      </c>
      <c r="B115" s="5" t="s">
        <v>38</v>
      </c>
      <c r="C115" t="s">
        <v>49</v>
      </c>
      <c r="D115" t="s">
        <v>31</v>
      </c>
      <c r="E115">
        <v>2</v>
      </c>
      <c r="F115" t="str">
        <f t="shared" si="1"/>
        <v>Average Per Ton1-in-10July Monthly System Peak Day50% Cycling2</v>
      </c>
      <c r="G115" s="13">
        <v>0.2436923</v>
      </c>
      <c r="H115" s="5">
        <v>0.2436923</v>
      </c>
      <c r="I115" s="5">
        <v>71.553399999999996</v>
      </c>
      <c r="J115" s="5">
        <v>0</v>
      </c>
      <c r="K115" s="5">
        <v>0</v>
      </c>
      <c r="L115" s="5">
        <v>0</v>
      </c>
      <c r="M115" s="5">
        <v>0</v>
      </c>
      <c r="N115" s="5">
        <v>0</v>
      </c>
      <c r="O115" s="1">
        <v>12331</v>
      </c>
      <c r="P115" t="s">
        <v>59</v>
      </c>
      <c r="Q115" t="s">
        <v>61</v>
      </c>
    </row>
    <row r="116" spans="1:17" x14ac:dyDescent="0.25">
      <c r="A116" s="4" t="s">
        <v>28</v>
      </c>
      <c r="B116" s="5" t="s">
        <v>38</v>
      </c>
      <c r="C116" t="s">
        <v>49</v>
      </c>
      <c r="D116" t="s">
        <v>31</v>
      </c>
      <c r="E116">
        <v>2</v>
      </c>
      <c r="F116" t="str">
        <f t="shared" si="1"/>
        <v>Average Per Premise1-in-10July Monthly System Peak Day50% Cycling2</v>
      </c>
      <c r="G116" s="13">
        <v>1.00031</v>
      </c>
      <c r="H116" s="5">
        <v>1.00031</v>
      </c>
      <c r="I116" s="5">
        <v>71.553399999999996</v>
      </c>
      <c r="J116" s="5">
        <v>0</v>
      </c>
      <c r="K116" s="5">
        <v>0</v>
      </c>
      <c r="L116" s="5">
        <v>0</v>
      </c>
      <c r="M116" s="5">
        <v>0</v>
      </c>
      <c r="N116" s="5">
        <v>0</v>
      </c>
      <c r="O116" s="1">
        <v>12331</v>
      </c>
      <c r="P116" t="s">
        <v>59</v>
      </c>
      <c r="Q116" t="s">
        <v>61</v>
      </c>
    </row>
    <row r="117" spans="1:17" x14ac:dyDescent="0.25">
      <c r="A117" s="4" t="s">
        <v>29</v>
      </c>
      <c r="B117" s="5" t="s">
        <v>38</v>
      </c>
      <c r="C117" t="s">
        <v>49</v>
      </c>
      <c r="D117" t="s">
        <v>31</v>
      </c>
      <c r="E117">
        <v>2</v>
      </c>
      <c r="F117" t="str">
        <f t="shared" si="1"/>
        <v>Average Per Device1-in-10July Monthly System Peak Day50% Cycling2</v>
      </c>
      <c r="G117" s="13">
        <v>0.85521910000000001</v>
      </c>
      <c r="H117" s="5">
        <v>0.85521910000000001</v>
      </c>
      <c r="I117" s="5">
        <v>71.553399999999996</v>
      </c>
      <c r="J117" s="5">
        <v>0</v>
      </c>
      <c r="K117" s="5">
        <v>0</v>
      </c>
      <c r="L117" s="5">
        <v>0</v>
      </c>
      <c r="M117" s="5">
        <v>0</v>
      </c>
      <c r="N117" s="5">
        <v>0</v>
      </c>
      <c r="O117" s="1">
        <v>12331</v>
      </c>
      <c r="P117" t="s">
        <v>59</v>
      </c>
      <c r="Q117" t="s">
        <v>61</v>
      </c>
    </row>
    <row r="118" spans="1:17" x14ac:dyDescent="0.25">
      <c r="A118" s="4" t="s">
        <v>43</v>
      </c>
      <c r="B118" s="5" t="s">
        <v>38</v>
      </c>
      <c r="C118" t="s">
        <v>49</v>
      </c>
      <c r="D118" t="s">
        <v>31</v>
      </c>
      <c r="E118">
        <v>2</v>
      </c>
      <c r="F118" t="str">
        <f t="shared" si="1"/>
        <v>Aggregate1-in-10July Monthly System Peak Day50% Cycling2</v>
      </c>
      <c r="G118" s="13">
        <v>12.33483</v>
      </c>
      <c r="H118" s="5">
        <v>12.33483</v>
      </c>
      <c r="I118" s="5">
        <v>71.553399999999996</v>
      </c>
      <c r="J118" s="5">
        <v>0</v>
      </c>
      <c r="K118" s="5">
        <v>0</v>
      </c>
      <c r="L118" s="5">
        <v>0</v>
      </c>
      <c r="M118" s="5">
        <v>0</v>
      </c>
      <c r="N118" s="5">
        <v>0</v>
      </c>
      <c r="O118" s="1">
        <v>12331</v>
      </c>
      <c r="P118" t="s">
        <v>59</v>
      </c>
      <c r="Q118" t="s">
        <v>61</v>
      </c>
    </row>
    <row r="119" spans="1:17" x14ac:dyDescent="0.25">
      <c r="A119" s="4" t="s">
        <v>30</v>
      </c>
      <c r="B119" s="5" t="s">
        <v>38</v>
      </c>
      <c r="C119" t="s">
        <v>49</v>
      </c>
      <c r="D119" t="s">
        <v>26</v>
      </c>
      <c r="E119">
        <v>2</v>
      </c>
      <c r="F119" t="str">
        <f t="shared" si="1"/>
        <v>Average Per Ton1-in-10July Monthly System Peak DayAll2</v>
      </c>
      <c r="G119" s="13">
        <v>0.21517259999999999</v>
      </c>
      <c r="H119" s="5">
        <v>0.21517259999999999</v>
      </c>
      <c r="I119" s="5">
        <v>71.581100000000006</v>
      </c>
      <c r="J119" s="5">
        <v>0</v>
      </c>
      <c r="K119" s="5">
        <v>0</v>
      </c>
      <c r="L119" s="5">
        <v>0</v>
      </c>
      <c r="M119" s="5">
        <v>0</v>
      </c>
      <c r="N119" s="5">
        <v>0</v>
      </c>
      <c r="O119" s="1">
        <v>23026</v>
      </c>
      <c r="P119" t="s">
        <v>59</v>
      </c>
      <c r="Q119" t="s">
        <v>61</v>
      </c>
    </row>
    <row r="120" spans="1:17" x14ac:dyDescent="0.25">
      <c r="A120" s="4" t="s">
        <v>28</v>
      </c>
      <c r="B120" s="5" t="s">
        <v>38</v>
      </c>
      <c r="C120" t="s">
        <v>49</v>
      </c>
      <c r="D120" t="s">
        <v>26</v>
      </c>
      <c r="E120">
        <v>2</v>
      </c>
      <c r="F120" t="str">
        <f t="shared" si="1"/>
        <v>Average Per Premise1-in-10July Monthly System Peak DayAll2</v>
      </c>
      <c r="G120" s="13">
        <v>0.92090340000000004</v>
      </c>
      <c r="H120" s="5">
        <v>0.92090340000000004</v>
      </c>
      <c r="I120" s="5">
        <v>71.581100000000006</v>
      </c>
      <c r="J120" s="5">
        <v>0</v>
      </c>
      <c r="K120" s="5">
        <v>0</v>
      </c>
      <c r="L120" s="5">
        <v>0</v>
      </c>
      <c r="M120" s="5">
        <v>0</v>
      </c>
      <c r="N120" s="5">
        <v>0</v>
      </c>
      <c r="O120" s="1">
        <v>23026</v>
      </c>
      <c r="P120" t="s">
        <v>59</v>
      </c>
      <c r="Q120" t="s">
        <v>61</v>
      </c>
    </row>
    <row r="121" spans="1:17" x14ac:dyDescent="0.25">
      <c r="A121" s="4" t="s">
        <v>29</v>
      </c>
      <c r="B121" s="5" t="s">
        <v>38</v>
      </c>
      <c r="C121" t="s">
        <v>49</v>
      </c>
      <c r="D121" t="s">
        <v>26</v>
      </c>
      <c r="E121">
        <v>2</v>
      </c>
      <c r="F121" t="str">
        <f t="shared" si="1"/>
        <v>Average Per Device1-in-10July Monthly System Peak DayAll2</v>
      </c>
      <c r="G121" s="13">
        <v>0.76750839999999998</v>
      </c>
      <c r="H121" s="5">
        <v>0.76750839999999998</v>
      </c>
      <c r="I121" s="5">
        <v>71.581100000000006</v>
      </c>
      <c r="J121" s="5">
        <v>0</v>
      </c>
      <c r="K121" s="5">
        <v>0</v>
      </c>
      <c r="L121" s="5">
        <v>0</v>
      </c>
      <c r="M121" s="5">
        <v>0</v>
      </c>
      <c r="N121" s="5">
        <v>0</v>
      </c>
      <c r="O121" s="1">
        <v>23026</v>
      </c>
      <c r="P121" t="s">
        <v>59</v>
      </c>
      <c r="Q121" t="s">
        <v>61</v>
      </c>
    </row>
    <row r="122" spans="1:17" x14ac:dyDescent="0.25">
      <c r="A122" s="4" t="s">
        <v>43</v>
      </c>
      <c r="B122" s="5" t="s">
        <v>38</v>
      </c>
      <c r="C122" t="s">
        <v>49</v>
      </c>
      <c r="D122" t="s">
        <v>26</v>
      </c>
      <c r="E122">
        <v>2</v>
      </c>
      <c r="F122" t="str">
        <f t="shared" si="1"/>
        <v>Aggregate1-in-10July Monthly System Peak DayAll2</v>
      </c>
      <c r="G122" s="13">
        <v>21.204719999999998</v>
      </c>
      <c r="H122" s="5">
        <v>21.204719999999998</v>
      </c>
      <c r="I122" s="5">
        <v>71.581100000000006</v>
      </c>
      <c r="J122" s="5">
        <v>0</v>
      </c>
      <c r="K122" s="5">
        <v>0</v>
      </c>
      <c r="L122" s="5">
        <v>0</v>
      </c>
      <c r="M122" s="5">
        <v>0</v>
      </c>
      <c r="N122" s="5">
        <v>0</v>
      </c>
      <c r="O122" s="1">
        <v>23026</v>
      </c>
      <c r="P122" t="s">
        <v>59</v>
      </c>
      <c r="Q122" t="s">
        <v>61</v>
      </c>
    </row>
    <row r="123" spans="1:17" x14ac:dyDescent="0.25">
      <c r="A123" s="4" t="s">
        <v>30</v>
      </c>
      <c r="B123" s="5" t="s">
        <v>38</v>
      </c>
      <c r="C123" t="s">
        <v>50</v>
      </c>
      <c r="D123" t="s">
        <v>58</v>
      </c>
      <c r="E123">
        <v>2</v>
      </c>
      <c r="F123" t="str">
        <f t="shared" si="1"/>
        <v>Average Per Ton1-in-10June Monthly System Peak Day100% Cycling2</v>
      </c>
      <c r="G123" s="13">
        <v>0.14937839999999999</v>
      </c>
      <c r="H123" s="5">
        <v>0.14937839999999999</v>
      </c>
      <c r="I123" s="5">
        <v>63.348999999999997</v>
      </c>
      <c r="J123" s="5">
        <v>0</v>
      </c>
      <c r="K123" s="5">
        <v>0</v>
      </c>
      <c r="L123" s="5">
        <v>0</v>
      </c>
      <c r="M123" s="5">
        <v>0</v>
      </c>
      <c r="N123" s="5">
        <v>0</v>
      </c>
      <c r="O123" s="1">
        <v>10695</v>
      </c>
      <c r="P123" t="s">
        <v>59</v>
      </c>
      <c r="Q123" t="s">
        <v>61</v>
      </c>
    </row>
    <row r="124" spans="1:17" x14ac:dyDescent="0.25">
      <c r="A124" s="4" t="s">
        <v>28</v>
      </c>
      <c r="B124" s="5" t="s">
        <v>38</v>
      </c>
      <c r="C124" t="s">
        <v>50</v>
      </c>
      <c r="D124" t="s">
        <v>58</v>
      </c>
      <c r="E124">
        <v>2</v>
      </c>
      <c r="F124" t="str">
        <f t="shared" si="1"/>
        <v>Average Per Premise1-in-10June Monthly System Peak Day100% Cycling2</v>
      </c>
      <c r="G124" s="13">
        <v>0.66945980000000005</v>
      </c>
      <c r="H124" s="5">
        <v>0.66945980000000005</v>
      </c>
      <c r="I124" s="5">
        <v>63.348999999999997</v>
      </c>
      <c r="J124" s="5">
        <v>0</v>
      </c>
      <c r="K124" s="5">
        <v>0</v>
      </c>
      <c r="L124" s="5">
        <v>0</v>
      </c>
      <c r="M124" s="5">
        <v>0</v>
      </c>
      <c r="N124" s="5">
        <v>0</v>
      </c>
      <c r="O124" s="1">
        <v>10695</v>
      </c>
      <c r="P124" t="s">
        <v>59</v>
      </c>
      <c r="Q124" t="s">
        <v>61</v>
      </c>
    </row>
    <row r="125" spans="1:17" x14ac:dyDescent="0.25">
      <c r="A125" s="4" t="s">
        <v>29</v>
      </c>
      <c r="B125" s="5" t="s">
        <v>38</v>
      </c>
      <c r="C125" t="s">
        <v>50</v>
      </c>
      <c r="D125" t="s">
        <v>58</v>
      </c>
      <c r="E125">
        <v>2</v>
      </c>
      <c r="F125" t="str">
        <f t="shared" si="1"/>
        <v>Average Per Device1-in-10June Monthly System Peak Day100% Cycling2</v>
      </c>
      <c r="G125" s="13">
        <v>0.54220919999999995</v>
      </c>
      <c r="H125" s="5">
        <v>0.54220919999999995</v>
      </c>
      <c r="I125" s="5">
        <v>63.348999999999997</v>
      </c>
      <c r="J125" s="5">
        <v>0</v>
      </c>
      <c r="K125" s="5">
        <v>0</v>
      </c>
      <c r="L125" s="5">
        <v>0</v>
      </c>
      <c r="M125" s="5">
        <v>0</v>
      </c>
      <c r="N125" s="5">
        <v>0</v>
      </c>
      <c r="O125" s="1">
        <v>10695</v>
      </c>
      <c r="P125" t="s">
        <v>59</v>
      </c>
      <c r="Q125" t="s">
        <v>61</v>
      </c>
    </row>
    <row r="126" spans="1:17" x14ac:dyDescent="0.25">
      <c r="A126" s="4" t="s">
        <v>43</v>
      </c>
      <c r="B126" s="5" t="s">
        <v>38</v>
      </c>
      <c r="C126" t="s">
        <v>50</v>
      </c>
      <c r="D126" t="s">
        <v>58</v>
      </c>
      <c r="E126">
        <v>2</v>
      </c>
      <c r="F126" t="str">
        <f t="shared" si="1"/>
        <v>Aggregate1-in-10June Monthly System Peak Day100% Cycling2</v>
      </c>
      <c r="G126" s="13">
        <v>7.1598730000000002</v>
      </c>
      <c r="H126" s="5">
        <v>7.1598730000000002</v>
      </c>
      <c r="I126" s="5">
        <v>63.348999999999997</v>
      </c>
      <c r="J126" s="5">
        <v>0</v>
      </c>
      <c r="K126" s="5">
        <v>0</v>
      </c>
      <c r="L126" s="5">
        <v>0</v>
      </c>
      <c r="M126" s="5">
        <v>0</v>
      </c>
      <c r="N126" s="5">
        <v>0</v>
      </c>
      <c r="O126" s="1">
        <v>10695</v>
      </c>
      <c r="P126" t="s">
        <v>59</v>
      </c>
      <c r="Q126" t="s">
        <v>61</v>
      </c>
    </row>
    <row r="127" spans="1:17" x14ac:dyDescent="0.25">
      <c r="A127" s="4" t="s">
        <v>30</v>
      </c>
      <c r="B127" s="5" t="s">
        <v>38</v>
      </c>
      <c r="C127" t="s">
        <v>50</v>
      </c>
      <c r="D127" t="s">
        <v>31</v>
      </c>
      <c r="E127">
        <v>2</v>
      </c>
      <c r="F127" t="str">
        <f t="shared" si="1"/>
        <v>Average Per Ton1-in-10June Monthly System Peak Day50% Cycling2</v>
      </c>
      <c r="G127" s="13">
        <v>0.20341409999999999</v>
      </c>
      <c r="H127" s="5">
        <v>0.20341409999999999</v>
      </c>
      <c r="I127" s="5">
        <v>62.900799999999997</v>
      </c>
      <c r="J127" s="5">
        <v>0</v>
      </c>
      <c r="K127" s="5">
        <v>0</v>
      </c>
      <c r="L127" s="5">
        <v>0</v>
      </c>
      <c r="M127" s="5">
        <v>0</v>
      </c>
      <c r="N127" s="5">
        <v>0</v>
      </c>
      <c r="O127" s="1">
        <v>12331</v>
      </c>
      <c r="P127" t="s">
        <v>59</v>
      </c>
      <c r="Q127" t="s">
        <v>61</v>
      </c>
    </row>
    <row r="128" spans="1:17" x14ac:dyDescent="0.25">
      <c r="A128" s="4" t="s">
        <v>28</v>
      </c>
      <c r="B128" s="5" t="s">
        <v>38</v>
      </c>
      <c r="C128" t="s">
        <v>50</v>
      </c>
      <c r="D128" t="s">
        <v>31</v>
      </c>
      <c r="E128">
        <v>2</v>
      </c>
      <c r="F128" t="str">
        <f t="shared" si="1"/>
        <v>Average Per Premise1-in-10June Monthly System Peak Day50% Cycling2</v>
      </c>
      <c r="G128" s="13">
        <v>0.8349763</v>
      </c>
      <c r="H128" s="5">
        <v>0.8349763</v>
      </c>
      <c r="I128" s="5">
        <v>62.900799999999997</v>
      </c>
      <c r="J128" s="5">
        <v>0</v>
      </c>
      <c r="K128" s="5">
        <v>0</v>
      </c>
      <c r="L128" s="5">
        <v>0</v>
      </c>
      <c r="M128" s="5">
        <v>0</v>
      </c>
      <c r="N128" s="5">
        <v>0</v>
      </c>
      <c r="O128" s="1">
        <v>12331</v>
      </c>
      <c r="P128" t="s">
        <v>59</v>
      </c>
      <c r="Q128" t="s">
        <v>61</v>
      </c>
    </row>
    <row r="129" spans="1:17" x14ac:dyDescent="0.25">
      <c r="A129" s="4" t="s">
        <v>29</v>
      </c>
      <c r="B129" s="5" t="s">
        <v>38</v>
      </c>
      <c r="C129" t="s">
        <v>50</v>
      </c>
      <c r="D129" t="s">
        <v>31</v>
      </c>
      <c r="E129">
        <v>2</v>
      </c>
      <c r="F129" t="str">
        <f t="shared" si="1"/>
        <v>Average Per Device1-in-10June Monthly System Peak Day50% Cycling2</v>
      </c>
      <c r="G129" s="13">
        <v>0.71386620000000001</v>
      </c>
      <c r="H129" s="5">
        <v>0.71386620000000001</v>
      </c>
      <c r="I129" s="5">
        <v>62.900799999999997</v>
      </c>
      <c r="J129" s="5">
        <v>0</v>
      </c>
      <c r="K129" s="5">
        <v>0</v>
      </c>
      <c r="L129" s="5">
        <v>0</v>
      </c>
      <c r="M129" s="5">
        <v>0</v>
      </c>
      <c r="N129" s="5">
        <v>0</v>
      </c>
      <c r="O129" s="1">
        <v>12331</v>
      </c>
      <c r="P129" t="s">
        <v>59</v>
      </c>
      <c r="Q129" t="s">
        <v>61</v>
      </c>
    </row>
    <row r="130" spans="1:17" x14ac:dyDescent="0.25">
      <c r="A130" s="4" t="s">
        <v>43</v>
      </c>
      <c r="B130" s="5" t="s">
        <v>38</v>
      </c>
      <c r="C130" t="s">
        <v>50</v>
      </c>
      <c r="D130" t="s">
        <v>31</v>
      </c>
      <c r="E130">
        <v>2</v>
      </c>
      <c r="F130" t="str">
        <f t="shared" si="1"/>
        <v>Aggregate1-in-10June Monthly System Peak Day50% Cycling2</v>
      </c>
      <c r="G130" s="13">
        <v>10.29609</v>
      </c>
      <c r="H130" s="5">
        <v>10.29609</v>
      </c>
      <c r="I130" s="5">
        <v>62.900799999999997</v>
      </c>
      <c r="J130" s="5">
        <v>0</v>
      </c>
      <c r="K130" s="5">
        <v>0</v>
      </c>
      <c r="L130" s="5">
        <v>0</v>
      </c>
      <c r="M130" s="5">
        <v>0</v>
      </c>
      <c r="N130" s="5">
        <v>0</v>
      </c>
      <c r="O130" s="1">
        <v>12331</v>
      </c>
      <c r="P130" t="s">
        <v>59</v>
      </c>
      <c r="Q130" t="s">
        <v>61</v>
      </c>
    </row>
    <row r="131" spans="1:17" x14ac:dyDescent="0.25">
      <c r="A131" s="4" t="s">
        <v>30</v>
      </c>
      <c r="B131" s="5" t="s">
        <v>38</v>
      </c>
      <c r="C131" t="s">
        <v>50</v>
      </c>
      <c r="D131" t="s">
        <v>26</v>
      </c>
      <c r="E131">
        <v>2</v>
      </c>
      <c r="F131" t="str">
        <f t="shared" ref="F131:F194" si="2">CONCATENATE(A131,B131,C131,D131,E131)</f>
        <v>Average Per Ton1-in-10June Monthly System Peak DayAll2</v>
      </c>
      <c r="G131" s="13">
        <v>0.17831459999999999</v>
      </c>
      <c r="H131" s="5">
        <v>0.17831459999999999</v>
      </c>
      <c r="I131" s="5">
        <v>63.109000000000002</v>
      </c>
      <c r="J131" s="5">
        <v>0</v>
      </c>
      <c r="K131" s="5">
        <v>0</v>
      </c>
      <c r="L131" s="5">
        <v>0</v>
      </c>
      <c r="M131" s="5">
        <v>0</v>
      </c>
      <c r="N131" s="5">
        <v>0</v>
      </c>
      <c r="O131" s="1">
        <v>23026</v>
      </c>
      <c r="P131" t="s">
        <v>59</v>
      </c>
      <c r="Q131" t="s">
        <v>61</v>
      </c>
    </row>
    <row r="132" spans="1:17" x14ac:dyDescent="0.25">
      <c r="A132" s="4" t="s">
        <v>28</v>
      </c>
      <c r="B132" s="5" t="s">
        <v>38</v>
      </c>
      <c r="C132" t="s">
        <v>50</v>
      </c>
      <c r="D132" t="s">
        <v>26</v>
      </c>
      <c r="E132">
        <v>2</v>
      </c>
      <c r="F132" t="str">
        <f t="shared" si="2"/>
        <v>Average Per Premise1-in-10June Monthly System Peak DayAll2</v>
      </c>
      <c r="G132" s="13">
        <v>0.76315699999999997</v>
      </c>
      <c r="H132" s="5">
        <v>0.76315699999999997</v>
      </c>
      <c r="I132" s="5">
        <v>63.109000000000002</v>
      </c>
      <c r="J132" s="5">
        <v>0</v>
      </c>
      <c r="K132" s="5">
        <v>0</v>
      </c>
      <c r="L132" s="5">
        <v>0</v>
      </c>
      <c r="M132" s="5">
        <v>0</v>
      </c>
      <c r="N132" s="5">
        <v>0</v>
      </c>
      <c r="O132" s="1">
        <v>23026</v>
      </c>
      <c r="P132" t="s">
        <v>59</v>
      </c>
      <c r="Q132" t="s">
        <v>61</v>
      </c>
    </row>
    <row r="133" spans="1:17" x14ac:dyDescent="0.25">
      <c r="A133" s="4" t="s">
        <v>29</v>
      </c>
      <c r="B133" s="5" t="s">
        <v>38</v>
      </c>
      <c r="C133" t="s">
        <v>50</v>
      </c>
      <c r="D133" t="s">
        <v>26</v>
      </c>
      <c r="E133">
        <v>2</v>
      </c>
      <c r="F133" t="str">
        <f t="shared" si="2"/>
        <v>Average Per Device1-in-10June Monthly System Peak DayAll2</v>
      </c>
      <c r="G133" s="13">
        <v>0.63603779999999999</v>
      </c>
      <c r="H133" s="5">
        <v>0.63603779999999999</v>
      </c>
      <c r="I133" s="5">
        <v>63.109000000000002</v>
      </c>
      <c r="J133" s="5">
        <v>0</v>
      </c>
      <c r="K133" s="5">
        <v>0</v>
      </c>
      <c r="L133" s="5">
        <v>0</v>
      </c>
      <c r="M133" s="5">
        <v>0</v>
      </c>
      <c r="N133" s="5">
        <v>0</v>
      </c>
      <c r="O133" s="1">
        <v>23026</v>
      </c>
      <c r="P133" t="s">
        <v>59</v>
      </c>
      <c r="Q133" t="s">
        <v>61</v>
      </c>
    </row>
    <row r="134" spans="1:17" x14ac:dyDescent="0.25">
      <c r="A134" s="4" t="s">
        <v>43</v>
      </c>
      <c r="B134" s="5" t="s">
        <v>38</v>
      </c>
      <c r="C134" t="s">
        <v>50</v>
      </c>
      <c r="D134" t="s">
        <v>26</v>
      </c>
      <c r="E134">
        <v>2</v>
      </c>
      <c r="F134" t="str">
        <f t="shared" si="2"/>
        <v>Aggregate1-in-10June Monthly System Peak DayAll2</v>
      </c>
      <c r="G134" s="13">
        <v>17.57245</v>
      </c>
      <c r="H134" s="5">
        <v>17.57245</v>
      </c>
      <c r="I134" s="5">
        <v>63.109000000000002</v>
      </c>
      <c r="J134" s="5">
        <v>0</v>
      </c>
      <c r="K134" s="5">
        <v>0</v>
      </c>
      <c r="L134" s="5">
        <v>0</v>
      </c>
      <c r="M134" s="5">
        <v>0</v>
      </c>
      <c r="N134" s="5">
        <v>0</v>
      </c>
      <c r="O134" s="1">
        <v>23026</v>
      </c>
      <c r="P134" t="s">
        <v>59</v>
      </c>
      <c r="Q134" t="s">
        <v>61</v>
      </c>
    </row>
    <row r="135" spans="1:17" x14ac:dyDescent="0.25">
      <c r="A135" s="4" t="s">
        <v>30</v>
      </c>
      <c r="B135" s="5" t="s">
        <v>38</v>
      </c>
      <c r="C135" t="s">
        <v>51</v>
      </c>
      <c r="D135" t="s">
        <v>58</v>
      </c>
      <c r="E135">
        <v>2</v>
      </c>
      <c r="F135" t="str">
        <f t="shared" si="2"/>
        <v>Average Per Ton1-in-10May Monthly System Peak Day100% Cycling2</v>
      </c>
      <c r="G135" s="13">
        <v>0.167187</v>
      </c>
      <c r="H135" s="5">
        <v>0.167187</v>
      </c>
      <c r="I135" s="5">
        <v>66.267399999999995</v>
      </c>
      <c r="J135" s="5">
        <v>0</v>
      </c>
      <c r="K135" s="5">
        <v>0</v>
      </c>
      <c r="L135" s="5">
        <v>0</v>
      </c>
      <c r="M135" s="5">
        <v>0</v>
      </c>
      <c r="N135" s="5">
        <v>0</v>
      </c>
      <c r="O135" s="1">
        <v>10695</v>
      </c>
      <c r="P135" t="s">
        <v>59</v>
      </c>
      <c r="Q135" t="s">
        <v>61</v>
      </c>
    </row>
    <row r="136" spans="1:17" x14ac:dyDescent="0.25">
      <c r="A136" s="4" t="s">
        <v>28</v>
      </c>
      <c r="B136" s="5" t="s">
        <v>38</v>
      </c>
      <c r="C136" t="s">
        <v>51</v>
      </c>
      <c r="D136" t="s">
        <v>58</v>
      </c>
      <c r="E136">
        <v>2</v>
      </c>
      <c r="F136" t="str">
        <f t="shared" si="2"/>
        <v>Average Per Premise1-in-10May Monthly System Peak Day100% Cycling2</v>
      </c>
      <c r="G136" s="13">
        <v>0.74927120000000003</v>
      </c>
      <c r="H136" s="5">
        <v>0.74927109999999997</v>
      </c>
      <c r="I136" s="5">
        <v>66.267399999999995</v>
      </c>
      <c r="J136" s="5">
        <v>0</v>
      </c>
      <c r="K136" s="5">
        <v>0</v>
      </c>
      <c r="L136" s="5">
        <v>0</v>
      </c>
      <c r="M136" s="5">
        <v>0</v>
      </c>
      <c r="N136" s="5">
        <v>0</v>
      </c>
      <c r="O136" s="1">
        <v>10695</v>
      </c>
      <c r="P136" t="s">
        <v>59</v>
      </c>
      <c r="Q136" t="s">
        <v>61</v>
      </c>
    </row>
    <row r="137" spans="1:17" x14ac:dyDescent="0.25">
      <c r="A137" s="4" t="s">
        <v>29</v>
      </c>
      <c r="B137" s="5" t="s">
        <v>38</v>
      </c>
      <c r="C137" t="s">
        <v>51</v>
      </c>
      <c r="D137" t="s">
        <v>58</v>
      </c>
      <c r="E137">
        <v>2</v>
      </c>
      <c r="F137" t="str">
        <f t="shared" si="2"/>
        <v>Average Per Device1-in-10May Monthly System Peak Day100% Cycling2</v>
      </c>
      <c r="G137" s="13">
        <v>0.60685009999999995</v>
      </c>
      <c r="H137" s="5">
        <v>0.60685</v>
      </c>
      <c r="I137" s="5">
        <v>66.267399999999995</v>
      </c>
      <c r="J137" s="5">
        <v>0</v>
      </c>
      <c r="K137" s="5">
        <v>0</v>
      </c>
      <c r="L137" s="5">
        <v>0</v>
      </c>
      <c r="M137" s="5">
        <v>0</v>
      </c>
      <c r="N137" s="5">
        <v>0</v>
      </c>
      <c r="O137" s="1">
        <v>10695</v>
      </c>
      <c r="P137" t="s">
        <v>59</v>
      </c>
      <c r="Q137" t="s">
        <v>61</v>
      </c>
    </row>
    <row r="138" spans="1:17" x14ac:dyDescent="0.25">
      <c r="A138" s="4" t="s">
        <v>43</v>
      </c>
      <c r="B138" s="5" t="s">
        <v>38</v>
      </c>
      <c r="C138" t="s">
        <v>51</v>
      </c>
      <c r="D138" t="s">
        <v>58</v>
      </c>
      <c r="E138">
        <v>2</v>
      </c>
      <c r="F138" t="str">
        <f t="shared" si="2"/>
        <v>Aggregate1-in-10May Monthly System Peak Day100% Cycling2</v>
      </c>
      <c r="G138" s="13">
        <v>8.0134550000000004</v>
      </c>
      <c r="H138" s="5">
        <v>8.0134550000000004</v>
      </c>
      <c r="I138" s="5">
        <v>66.267399999999995</v>
      </c>
      <c r="J138" s="5">
        <v>0</v>
      </c>
      <c r="K138" s="5">
        <v>0</v>
      </c>
      <c r="L138" s="5">
        <v>0</v>
      </c>
      <c r="M138" s="5">
        <v>0</v>
      </c>
      <c r="N138" s="5">
        <v>0</v>
      </c>
      <c r="O138" s="1">
        <v>10695</v>
      </c>
      <c r="P138" t="s">
        <v>59</v>
      </c>
      <c r="Q138" t="s">
        <v>61</v>
      </c>
    </row>
    <row r="139" spans="1:17" x14ac:dyDescent="0.25">
      <c r="A139" s="4" t="s">
        <v>30</v>
      </c>
      <c r="B139" s="5" t="s">
        <v>38</v>
      </c>
      <c r="C139" t="s">
        <v>51</v>
      </c>
      <c r="D139" t="s">
        <v>31</v>
      </c>
      <c r="E139">
        <v>2</v>
      </c>
      <c r="F139" t="str">
        <f t="shared" si="2"/>
        <v>Average Per Ton1-in-10May Monthly System Peak Day50% Cycling2</v>
      </c>
      <c r="G139" s="13">
        <v>0.22484390000000001</v>
      </c>
      <c r="H139" s="5">
        <v>0.22484390000000001</v>
      </c>
      <c r="I139" s="5">
        <v>65.7303</v>
      </c>
      <c r="J139" s="5">
        <v>0</v>
      </c>
      <c r="K139" s="5">
        <v>0</v>
      </c>
      <c r="L139" s="5">
        <v>0</v>
      </c>
      <c r="M139" s="5">
        <v>0</v>
      </c>
      <c r="N139" s="5">
        <v>0</v>
      </c>
      <c r="O139" s="1">
        <v>12331</v>
      </c>
      <c r="P139" t="s">
        <v>59</v>
      </c>
      <c r="Q139" t="s">
        <v>61</v>
      </c>
    </row>
    <row r="140" spans="1:17" x14ac:dyDescent="0.25">
      <c r="A140" s="4" t="s">
        <v>28</v>
      </c>
      <c r="B140" s="5" t="s">
        <v>38</v>
      </c>
      <c r="C140" t="s">
        <v>51</v>
      </c>
      <c r="D140" t="s">
        <v>31</v>
      </c>
      <c r="E140">
        <v>2</v>
      </c>
      <c r="F140" t="str">
        <f t="shared" si="2"/>
        <v>Average Per Premise1-in-10May Monthly System Peak Day50% Cycling2</v>
      </c>
      <c r="G140" s="13">
        <v>0.92294149999999997</v>
      </c>
      <c r="H140" s="5">
        <v>0.92294149999999997</v>
      </c>
      <c r="I140" s="5">
        <v>65.7303</v>
      </c>
      <c r="J140" s="5">
        <v>0</v>
      </c>
      <c r="K140" s="5">
        <v>0</v>
      </c>
      <c r="L140" s="5">
        <v>0</v>
      </c>
      <c r="M140" s="5">
        <v>0</v>
      </c>
      <c r="N140" s="5">
        <v>0</v>
      </c>
      <c r="O140" s="1">
        <v>12331</v>
      </c>
      <c r="P140" t="s">
        <v>59</v>
      </c>
      <c r="Q140" t="s">
        <v>61</v>
      </c>
    </row>
    <row r="141" spans="1:17" x14ac:dyDescent="0.25">
      <c r="A141" s="4" t="s">
        <v>29</v>
      </c>
      <c r="B141" s="5" t="s">
        <v>38</v>
      </c>
      <c r="C141" t="s">
        <v>51</v>
      </c>
      <c r="D141" t="s">
        <v>31</v>
      </c>
      <c r="E141">
        <v>2</v>
      </c>
      <c r="F141" t="str">
        <f t="shared" si="2"/>
        <v>Average Per Device1-in-10May Monthly System Peak Day50% Cycling2</v>
      </c>
      <c r="G141" s="13">
        <v>0.78907240000000001</v>
      </c>
      <c r="H141" s="5">
        <v>0.78907240000000001</v>
      </c>
      <c r="I141" s="5">
        <v>65.7303</v>
      </c>
      <c r="J141" s="5">
        <v>0</v>
      </c>
      <c r="K141" s="5">
        <v>0</v>
      </c>
      <c r="L141" s="5">
        <v>0</v>
      </c>
      <c r="M141" s="5">
        <v>0</v>
      </c>
      <c r="N141" s="5">
        <v>0</v>
      </c>
      <c r="O141" s="1">
        <v>12331</v>
      </c>
      <c r="P141" t="s">
        <v>59</v>
      </c>
      <c r="Q141" t="s">
        <v>61</v>
      </c>
    </row>
    <row r="142" spans="1:17" x14ac:dyDescent="0.25">
      <c r="A142" s="4" t="s">
        <v>43</v>
      </c>
      <c r="B142" s="5" t="s">
        <v>38</v>
      </c>
      <c r="C142" t="s">
        <v>51</v>
      </c>
      <c r="D142" t="s">
        <v>31</v>
      </c>
      <c r="E142">
        <v>2</v>
      </c>
      <c r="F142" t="str">
        <f t="shared" si="2"/>
        <v>Aggregate1-in-10May Monthly System Peak Day50% Cycling2</v>
      </c>
      <c r="G142" s="13">
        <v>11.380789999999999</v>
      </c>
      <c r="H142" s="5">
        <v>11.380789999999999</v>
      </c>
      <c r="I142" s="5">
        <v>65.7303</v>
      </c>
      <c r="J142" s="5">
        <v>0</v>
      </c>
      <c r="K142" s="5">
        <v>0</v>
      </c>
      <c r="L142" s="5">
        <v>0</v>
      </c>
      <c r="M142" s="5">
        <v>0</v>
      </c>
      <c r="N142" s="5">
        <v>0</v>
      </c>
      <c r="O142" s="1">
        <v>12331</v>
      </c>
      <c r="P142" t="s">
        <v>59</v>
      </c>
      <c r="Q142" t="s">
        <v>61</v>
      </c>
    </row>
    <row r="143" spans="1:17" x14ac:dyDescent="0.25">
      <c r="A143" s="4" t="s">
        <v>30</v>
      </c>
      <c r="B143" s="5" t="s">
        <v>38</v>
      </c>
      <c r="C143" t="s">
        <v>51</v>
      </c>
      <c r="D143" t="s">
        <v>26</v>
      </c>
      <c r="E143">
        <v>2</v>
      </c>
      <c r="F143" t="str">
        <f t="shared" si="2"/>
        <v>Average Per Ton1-in-10May Monthly System Peak DayAll2</v>
      </c>
      <c r="G143" s="13">
        <v>0.1980623</v>
      </c>
      <c r="H143" s="5">
        <v>0.1980623</v>
      </c>
      <c r="I143" s="5">
        <v>65.979799999999997</v>
      </c>
      <c r="J143" s="5">
        <v>0</v>
      </c>
      <c r="K143" s="5">
        <v>0</v>
      </c>
      <c r="L143" s="5">
        <v>0</v>
      </c>
      <c r="M143" s="5">
        <v>0</v>
      </c>
      <c r="N143" s="5">
        <v>0</v>
      </c>
      <c r="O143" s="1">
        <v>23026</v>
      </c>
      <c r="P143" t="s">
        <v>59</v>
      </c>
      <c r="Q143" t="s">
        <v>61</v>
      </c>
    </row>
    <row r="144" spans="1:17" x14ac:dyDescent="0.25">
      <c r="A144" s="4" t="s">
        <v>28</v>
      </c>
      <c r="B144" s="5" t="s">
        <v>38</v>
      </c>
      <c r="C144" t="s">
        <v>51</v>
      </c>
      <c r="D144" t="s">
        <v>26</v>
      </c>
      <c r="E144">
        <v>2</v>
      </c>
      <c r="F144" t="str">
        <f t="shared" si="2"/>
        <v>Average Per Premise1-in-10May Monthly System Peak DayAll2</v>
      </c>
      <c r="G144" s="13">
        <v>0.84767400000000004</v>
      </c>
      <c r="H144" s="5">
        <v>0.84767400000000004</v>
      </c>
      <c r="I144" s="5">
        <v>65.979799999999997</v>
      </c>
      <c r="J144" s="5">
        <v>0</v>
      </c>
      <c r="K144" s="5">
        <v>0</v>
      </c>
      <c r="L144" s="5">
        <v>0</v>
      </c>
      <c r="M144" s="5">
        <v>0</v>
      </c>
      <c r="N144" s="5">
        <v>0</v>
      </c>
      <c r="O144" s="1">
        <v>23026</v>
      </c>
      <c r="P144" t="s">
        <v>59</v>
      </c>
      <c r="Q144" t="s">
        <v>61</v>
      </c>
    </row>
    <row r="145" spans="1:17" x14ac:dyDescent="0.25">
      <c r="A145" s="4" t="s">
        <v>29</v>
      </c>
      <c r="B145" s="5" t="s">
        <v>38</v>
      </c>
      <c r="C145" t="s">
        <v>51</v>
      </c>
      <c r="D145" t="s">
        <v>26</v>
      </c>
      <c r="E145">
        <v>2</v>
      </c>
      <c r="F145" t="str">
        <f t="shared" si="2"/>
        <v>Average Per Device1-in-10May Monthly System Peak DayAll2</v>
      </c>
      <c r="G145" s="13">
        <v>0.70647680000000002</v>
      </c>
      <c r="H145" s="5">
        <v>0.70647680000000002</v>
      </c>
      <c r="I145" s="5">
        <v>65.979799999999997</v>
      </c>
      <c r="J145" s="5">
        <v>0</v>
      </c>
      <c r="K145" s="5">
        <v>0</v>
      </c>
      <c r="L145" s="5">
        <v>0</v>
      </c>
      <c r="M145" s="5">
        <v>0</v>
      </c>
      <c r="N145" s="5">
        <v>0</v>
      </c>
      <c r="O145" s="1">
        <v>23026</v>
      </c>
      <c r="P145" t="s">
        <v>59</v>
      </c>
      <c r="Q145" t="s">
        <v>61</v>
      </c>
    </row>
    <row r="146" spans="1:17" x14ac:dyDescent="0.25">
      <c r="A146" s="4" t="s">
        <v>43</v>
      </c>
      <c r="B146" s="5" t="s">
        <v>38</v>
      </c>
      <c r="C146" t="s">
        <v>51</v>
      </c>
      <c r="D146" t="s">
        <v>26</v>
      </c>
      <c r="E146">
        <v>2</v>
      </c>
      <c r="F146" t="str">
        <f t="shared" si="2"/>
        <v>Aggregate1-in-10May Monthly System Peak DayAll2</v>
      </c>
      <c r="G146" s="13">
        <v>19.518540000000002</v>
      </c>
      <c r="H146" s="5">
        <v>19.518540000000002</v>
      </c>
      <c r="I146" s="5">
        <v>65.979799999999997</v>
      </c>
      <c r="J146" s="5">
        <v>0</v>
      </c>
      <c r="K146" s="5">
        <v>0</v>
      </c>
      <c r="L146" s="5">
        <v>0</v>
      </c>
      <c r="M146" s="5">
        <v>0</v>
      </c>
      <c r="N146" s="5">
        <v>0</v>
      </c>
      <c r="O146" s="1">
        <v>23026</v>
      </c>
      <c r="P146" t="s">
        <v>59</v>
      </c>
      <c r="Q146" t="s">
        <v>61</v>
      </c>
    </row>
    <row r="147" spans="1:17" x14ac:dyDescent="0.25">
      <c r="A147" s="4" t="s">
        <v>30</v>
      </c>
      <c r="B147" s="5" t="s">
        <v>38</v>
      </c>
      <c r="C147" t="s">
        <v>52</v>
      </c>
      <c r="D147" t="s">
        <v>58</v>
      </c>
      <c r="E147">
        <v>2</v>
      </c>
      <c r="F147" t="str">
        <f t="shared" si="2"/>
        <v>Average Per Ton1-in-10October Monthly System Peak Day100% Cycling2</v>
      </c>
      <c r="G147" s="13">
        <v>0.16955509999999999</v>
      </c>
      <c r="H147" s="5">
        <v>0.16955509999999999</v>
      </c>
      <c r="I147" s="5">
        <v>67.233699999999999</v>
      </c>
      <c r="J147" s="5">
        <v>0</v>
      </c>
      <c r="K147" s="5">
        <v>0</v>
      </c>
      <c r="L147" s="5">
        <v>0</v>
      </c>
      <c r="M147" s="5">
        <v>0</v>
      </c>
      <c r="N147" s="5">
        <v>0</v>
      </c>
      <c r="O147" s="1">
        <v>10695</v>
      </c>
      <c r="P147" t="s">
        <v>59</v>
      </c>
      <c r="Q147" t="s">
        <v>61</v>
      </c>
    </row>
    <row r="148" spans="1:17" x14ac:dyDescent="0.25">
      <c r="A148" s="4" t="s">
        <v>28</v>
      </c>
      <c r="B148" s="5" t="s">
        <v>38</v>
      </c>
      <c r="C148" t="s">
        <v>52</v>
      </c>
      <c r="D148" t="s">
        <v>58</v>
      </c>
      <c r="E148">
        <v>2</v>
      </c>
      <c r="F148" t="str">
        <f t="shared" si="2"/>
        <v>Average Per Premise1-in-10October Monthly System Peak Day100% Cycling2</v>
      </c>
      <c r="G148" s="13">
        <v>0.75988420000000001</v>
      </c>
      <c r="H148" s="5">
        <v>0.75988420000000001</v>
      </c>
      <c r="I148" s="5">
        <v>67.233699999999999</v>
      </c>
      <c r="J148" s="5">
        <v>0</v>
      </c>
      <c r="K148" s="5">
        <v>0</v>
      </c>
      <c r="L148" s="5">
        <v>0</v>
      </c>
      <c r="M148" s="5">
        <v>0</v>
      </c>
      <c r="N148" s="5">
        <v>0</v>
      </c>
      <c r="O148" s="1">
        <v>10695</v>
      </c>
      <c r="P148" t="s">
        <v>59</v>
      </c>
      <c r="Q148" t="s">
        <v>61</v>
      </c>
    </row>
    <row r="149" spans="1:17" x14ac:dyDescent="0.25">
      <c r="A149" s="4" t="s">
        <v>29</v>
      </c>
      <c r="B149" s="5" t="s">
        <v>38</v>
      </c>
      <c r="C149" t="s">
        <v>52</v>
      </c>
      <c r="D149" t="s">
        <v>58</v>
      </c>
      <c r="E149">
        <v>2</v>
      </c>
      <c r="F149" t="str">
        <f t="shared" si="2"/>
        <v>Average Per Device1-in-10October Monthly System Peak Day100% Cycling2</v>
      </c>
      <c r="G149" s="13">
        <v>0.61544580000000004</v>
      </c>
      <c r="H149" s="5">
        <v>0.61544580000000004</v>
      </c>
      <c r="I149" s="5">
        <v>67.233699999999999</v>
      </c>
      <c r="J149" s="5">
        <v>0</v>
      </c>
      <c r="K149" s="5">
        <v>0</v>
      </c>
      <c r="L149" s="5">
        <v>0</v>
      </c>
      <c r="M149" s="5">
        <v>0</v>
      </c>
      <c r="N149" s="5">
        <v>0</v>
      </c>
      <c r="O149" s="1">
        <v>10695</v>
      </c>
      <c r="P149" t="s">
        <v>59</v>
      </c>
      <c r="Q149" t="s">
        <v>61</v>
      </c>
    </row>
    <row r="150" spans="1:17" x14ac:dyDescent="0.25">
      <c r="A150" s="4" t="s">
        <v>43</v>
      </c>
      <c r="B150" s="5" t="s">
        <v>38</v>
      </c>
      <c r="C150" t="s">
        <v>52</v>
      </c>
      <c r="D150" t="s">
        <v>58</v>
      </c>
      <c r="E150">
        <v>2</v>
      </c>
      <c r="F150" t="str">
        <f t="shared" si="2"/>
        <v>Aggregate1-in-10October Monthly System Peak Day100% Cycling2</v>
      </c>
      <c r="G150" s="13">
        <v>8.1269620000000007</v>
      </c>
      <c r="H150" s="5">
        <v>8.1269620000000007</v>
      </c>
      <c r="I150" s="5">
        <v>67.233699999999999</v>
      </c>
      <c r="J150" s="5">
        <v>0</v>
      </c>
      <c r="K150" s="5">
        <v>0</v>
      </c>
      <c r="L150" s="5">
        <v>0</v>
      </c>
      <c r="M150" s="5">
        <v>0</v>
      </c>
      <c r="N150" s="5">
        <v>0</v>
      </c>
      <c r="O150" s="1">
        <v>10695</v>
      </c>
      <c r="P150" t="s">
        <v>59</v>
      </c>
      <c r="Q150" t="s">
        <v>61</v>
      </c>
    </row>
    <row r="151" spans="1:17" x14ac:dyDescent="0.25">
      <c r="A151" s="4" t="s">
        <v>30</v>
      </c>
      <c r="B151" s="5" t="s">
        <v>38</v>
      </c>
      <c r="C151" t="s">
        <v>52</v>
      </c>
      <c r="D151" t="s">
        <v>31</v>
      </c>
      <c r="E151">
        <v>2</v>
      </c>
      <c r="F151" t="str">
        <f t="shared" si="2"/>
        <v>Average Per Ton1-in-10October Monthly System Peak Day50% Cycling2</v>
      </c>
      <c r="G151" s="13">
        <v>0.22826440000000001</v>
      </c>
      <c r="H151" s="5">
        <v>0.22826440000000001</v>
      </c>
      <c r="I151" s="5">
        <v>66.846299999999999</v>
      </c>
      <c r="J151" s="5">
        <v>0</v>
      </c>
      <c r="K151" s="5">
        <v>0</v>
      </c>
      <c r="L151" s="5">
        <v>0</v>
      </c>
      <c r="M151" s="5">
        <v>0</v>
      </c>
      <c r="N151" s="5">
        <v>0</v>
      </c>
      <c r="O151" s="1">
        <v>12331</v>
      </c>
      <c r="P151" t="s">
        <v>59</v>
      </c>
      <c r="Q151" t="s">
        <v>61</v>
      </c>
    </row>
    <row r="152" spans="1:17" x14ac:dyDescent="0.25">
      <c r="A152" s="4" t="s">
        <v>28</v>
      </c>
      <c r="B152" s="5" t="s">
        <v>38</v>
      </c>
      <c r="C152" t="s">
        <v>52</v>
      </c>
      <c r="D152" t="s">
        <v>31</v>
      </c>
      <c r="E152">
        <v>2</v>
      </c>
      <c r="F152" t="str">
        <f t="shared" si="2"/>
        <v>Average Per Premise1-in-10October Monthly System Peak Day50% Cycling2</v>
      </c>
      <c r="G152" s="13">
        <v>0.93698190000000003</v>
      </c>
      <c r="H152" s="5">
        <v>0.93698190000000003</v>
      </c>
      <c r="I152" s="5">
        <v>66.846299999999999</v>
      </c>
      <c r="J152" s="5">
        <v>0</v>
      </c>
      <c r="K152" s="5">
        <v>0</v>
      </c>
      <c r="L152" s="5">
        <v>0</v>
      </c>
      <c r="M152" s="5">
        <v>0</v>
      </c>
      <c r="N152" s="5">
        <v>0</v>
      </c>
      <c r="O152" s="1">
        <v>12331</v>
      </c>
      <c r="P152" t="s">
        <v>59</v>
      </c>
      <c r="Q152" t="s">
        <v>61</v>
      </c>
    </row>
    <row r="153" spans="1:17" x14ac:dyDescent="0.25">
      <c r="A153" s="4" t="s">
        <v>29</v>
      </c>
      <c r="B153" s="5" t="s">
        <v>38</v>
      </c>
      <c r="C153" t="s">
        <v>52</v>
      </c>
      <c r="D153" t="s">
        <v>31</v>
      </c>
      <c r="E153">
        <v>2</v>
      </c>
      <c r="F153" t="str">
        <f t="shared" si="2"/>
        <v>Average Per Device1-in-10October Monthly System Peak Day50% Cycling2</v>
      </c>
      <c r="G153" s="13">
        <v>0.80107629999999996</v>
      </c>
      <c r="H153" s="5">
        <v>0.80107629999999996</v>
      </c>
      <c r="I153" s="5">
        <v>66.846299999999999</v>
      </c>
      <c r="J153" s="5">
        <v>0</v>
      </c>
      <c r="K153" s="5">
        <v>0</v>
      </c>
      <c r="L153" s="5">
        <v>0</v>
      </c>
      <c r="M153" s="5">
        <v>0</v>
      </c>
      <c r="N153" s="5">
        <v>0</v>
      </c>
      <c r="O153" s="1">
        <v>12331</v>
      </c>
      <c r="P153" t="s">
        <v>59</v>
      </c>
      <c r="Q153" t="s">
        <v>61</v>
      </c>
    </row>
    <row r="154" spans="1:17" x14ac:dyDescent="0.25">
      <c r="A154" s="4" t="s">
        <v>43</v>
      </c>
      <c r="B154" s="5" t="s">
        <v>38</v>
      </c>
      <c r="C154" t="s">
        <v>52</v>
      </c>
      <c r="D154" t="s">
        <v>31</v>
      </c>
      <c r="E154">
        <v>2</v>
      </c>
      <c r="F154" t="str">
        <f t="shared" si="2"/>
        <v>Aggregate1-in-10October Monthly System Peak Day50% Cycling2</v>
      </c>
      <c r="G154" s="13">
        <v>11.55392</v>
      </c>
      <c r="H154" s="5">
        <v>11.55392</v>
      </c>
      <c r="I154" s="5">
        <v>66.846299999999999</v>
      </c>
      <c r="J154" s="5">
        <v>0</v>
      </c>
      <c r="K154" s="5">
        <v>0</v>
      </c>
      <c r="L154" s="5">
        <v>0</v>
      </c>
      <c r="M154" s="5">
        <v>0</v>
      </c>
      <c r="N154" s="5">
        <v>0</v>
      </c>
      <c r="O154" s="1">
        <v>12331</v>
      </c>
      <c r="P154" t="s">
        <v>59</v>
      </c>
      <c r="Q154" t="s">
        <v>61</v>
      </c>
    </row>
    <row r="155" spans="1:17" x14ac:dyDescent="0.25">
      <c r="A155" s="4" t="s">
        <v>30</v>
      </c>
      <c r="B155" s="5" t="s">
        <v>38</v>
      </c>
      <c r="C155" t="s">
        <v>52</v>
      </c>
      <c r="D155" t="s">
        <v>26</v>
      </c>
      <c r="E155">
        <v>2</v>
      </c>
      <c r="F155" t="str">
        <f t="shared" si="2"/>
        <v>Average Per Ton1-in-10October Monthly System Peak DayAll2</v>
      </c>
      <c r="G155" s="13">
        <v>0.2009939</v>
      </c>
      <c r="H155" s="5">
        <v>0.2009939</v>
      </c>
      <c r="I155" s="5">
        <v>67.026200000000003</v>
      </c>
      <c r="J155" s="5">
        <v>0</v>
      </c>
      <c r="K155" s="5">
        <v>0</v>
      </c>
      <c r="L155" s="5">
        <v>0</v>
      </c>
      <c r="M155" s="5">
        <v>0</v>
      </c>
      <c r="N155" s="5">
        <v>0</v>
      </c>
      <c r="O155" s="1">
        <v>23026</v>
      </c>
      <c r="P155" t="s">
        <v>59</v>
      </c>
      <c r="Q155" t="s">
        <v>61</v>
      </c>
    </row>
    <row r="156" spans="1:17" x14ac:dyDescent="0.25">
      <c r="A156" s="4" t="s">
        <v>28</v>
      </c>
      <c r="B156" s="5" t="s">
        <v>38</v>
      </c>
      <c r="C156" t="s">
        <v>52</v>
      </c>
      <c r="D156" t="s">
        <v>26</v>
      </c>
      <c r="E156">
        <v>2</v>
      </c>
      <c r="F156" t="str">
        <f t="shared" si="2"/>
        <v>Average Per Premise1-in-10October Monthly System Peak DayAll2</v>
      </c>
      <c r="G156" s="13">
        <v>0.86022100000000001</v>
      </c>
      <c r="H156" s="5">
        <v>0.86022100000000001</v>
      </c>
      <c r="I156" s="5">
        <v>67.026200000000003</v>
      </c>
      <c r="J156" s="5">
        <v>0</v>
      </c>
      <c r="K156" s="5">
        <v>0</v>
      </c>
      <c r="L156" s="5">
        <v>0</v>
      </c>
      <c r="M156" s="5">
        <v>0</v>
      </c>
      <c r="N156" s="5">
        <v>0</v>
      </c>
      <c r="O156" s="1">
        <v>23026</v>
      </c>
      <c r="P156" t="s">
        <v>59</v>
      </c>
      <c r="Q156" t="s">
        <v>61</v>
      </c>
    </row>
    <row r="157" spans="1:17" x14ac:dyDescent="0.25">
      <c r="A157" s="4" t="s">
        <v>29</v>
      </c>
      <c r="B157" s="5" t="s">
        <v>38</v>
      </c>
      <c r="C157" t="s">
        <v>52</v>
      </c>
      <c r="D157" t="s">
        <v>26</v>
      </c>
      <c r="E157">
        <v>2</v>
      </c>
      <c r="F157" t="str">
        <f t="shared" si="2"/>
        <v>Average Per Device1-in-10October Monthly System Peak DayAll2</v>
      </c>
      <c r="G157" s="13">
        <v>0.71693390000000001</v>
      </c>
      <c r="H157" s="5">
        <v>0.71693390000000001</v>
      </c>
      <c r="I157" s="5">
        <v>67.026200000000003</v>
      </c>
      <c r="J157" s="5">
        <v>0</v>
      </c>
      <c r="K157" s="5">
        <v>0</v>
      </c>
      <c r="L157" s="5">
        <v>0</v>
      </c>
      <c r="M157" s="5">
        <v>0</v>
      </c>
      <c r="N157" s="5">
        <v>0</v>
      </c>
      <c r="O157" s="1">
        <v>23026</v>
      </c>
      <c r="P157" t="s">
        <v>59</v>
      </c>
      <c r="Q157" t="s">
        <v>61</v>
      </c>
    </row>
    <row r="158" spans="1:17" x14ac:dyDescent="0.25">
      <c r="A158" s="4" t="s">
        <v>43</v>
      </c>
      <c r="B158" s="5" t="s">
        <v>38</v>
      </c>
      <c r="C158" t="s">
        <v>52</v>
      </c>
      <c r="D158" t="s">
        <v>26</v>
      </c>
      <c r="E158">
        <v>2</v>
      </c>
      <c r="F158" t="str">
        <f t="shared" si="2"/>
        <v>Aggregate1-in-10October Monthly System Peak DayAll2</v>
      </c>
      <c r="G158" s="13">
        <v>19.807449999999999</v>
      </c>
      <c r="H158" s="5">
        <v>19.807449999999999</v>
      </c>
      <c r="I158" s="5">
        <v>67.026200000000003</v>
      </c>
      <c r="J158" s="5">
        <v>0</v>
      </c>
      <c r="K158" s="5">
        <v>0</v>
      </c>
      <c r="L158" s="5">
        <v>0</v>
      </c>
      <c r="M158" s="5">
        <v>0</v>
      </c>
      <c r="N158" s="5">
        <v>0</v>
      </c>
      <c r="O158" s="1">
        <v>23026</v>
      </c>
      <c r="P158" t="s">
        <v>59</v>
      </c>
      <c r="Q158" t="s">
        <v>61</v>
      </c>
    </row>
    <row r="159" spans="1:17" x14ac:dyDescent="0.25">
      <c r="A159" s="4" t="s">
        <v>30</v>
      </c>
      <c r="B159" s="5" t="s">
        <v>38</v>
      </c>
      <c r="C159" t="s">
        <v>53</v>
      </c>
      <c r="D159" t="s">
        <v>58</v>
      </c>
      <c r="E159">
        <v>2</v>
      </c>
      <c r="F159" t="str">
        <f t="shared" si="2"/>
        <v>Average Per Ton1-in-10September Monthly System Peak Day100% Cycling2</v>
      </c>
      <c r="G159" s="13">
        <v>0.2051325</v>
      </c>
      <c r="H159" s="5">
        <v>0.2051325</v>
      </c>
      <c r="I159" s="5">
        <v>70.678299999999993</v>
      </c>
      <c r="J159" s="5">
        <v>0</v>
      </c>
      <c r="K159" s="5">
        <v>0</v>
      </c>
      <c r="L159" s="5">
        <v>0</v>
      </c>
      <c r="M159" s="5">
        <v>0</v>
      </c>
      <c r="N159" s="5">
        <v>0</v>
      </c>
      <c r="O159" s="1">
        <v>10695</v>
      </c>
      <c r="P159" t="s">
        <v>59</v>
      </c>
      <c r="Q159" t="s">
        <v>61</v>
      </c>
    </row>
    <row r="160" spans="1:17" x14ac:dyDescent="0.25">
      <c r="A160" s="4" t="s">
        <v>28</v>
      </c>
      <c r="B160" s="5" t="s">
        <v>38</v>
      </c>
      <c r="C160" t="s">
        <v>53</v>
      </c>
      <c r="D160" t="s">
        <v>58</v>
      </c>
      <c r="E160">
        <v>2</v>
      </c>
      <c r="F160" t="str">
        <f t="shared" si="2"/>
        <v>Average Per Premise1-in-10September Monthly System Peak Day100% Cycling2</v>
      </c>
      <c r="G160" s="13">
        <v>0.91932939999999996</v>
      </c>
      <c r="H160" s="5">
        <v>0.91932939999999996</v>
      </c>
      <c r="I160" s="5">
        <v>70.678299999999993</v>
      </c>
      <c r="J160" s="5">
        <v>0</v>
      </c>
      <c r="K160" s="5">
        <v>0</v>
      </c>
      <c r="L160" s="5">
        <v>0</v>
      </c>
      <c r="M160" s="5">
        <v>0</v>
      </c>
      <c r="N160" s="5">
        <v>0</v>
      </c>
      <c r="O160" s="1">
        <v>10695</v>
      </c>
      <c r="P160" t="s">
        <v>59</v>
      </c>
      <c r="Q160" t="s">
        <v>61</v>
      </c>
    </row>
    <row r="161" spans="1:17" x14ac:dyDescent="0.25">
      <c r="A161" s="4" t="s">
        <v>29</v>
      </c>
      <c r="B161" s="5" t="s">
        <v>38</v>
      </c>
      <c r="C161" t="s">
        <v>53</v>
      </c>
      <c r="D161" t="s">
        <v>58</v>
      </c>
      <c r="E161">
        <v>2</v>
      </c>
      <c r="F161" t="str">
        <f t="shared" si="2"/>
        <v>Average Per Device1-in-10September Monthly System Peak Day100% Cycling2</v>
      </c>
      <c r="G161" s="13">
        <v>0.74458369999999996</v>
      </c>
      <c r="H161" s="5">
        <v>0.74458369999999996</v>
      </c>
      <c r="I161" s="5">
        <v>70.678299999999993</v>
      </c>
      <c r="J161" s="5">
        <v>0</v>
      </c>
      <c r="K161" s="5">
        <v>0</v>
      </c>
      <c r="L161" s="5">
        <v>0</v>
      </c>
      <c r="M161" s="5">
        <v>0</v>
      </c>
      <c r="N161" s="5">
        <v>0</v>
      </c>
      <c r="O161" s="1">
        <v>10695</v>
      </c>
      <c r="P161" t="s">
        <v>59</v>
      </c>
      <c r="Q161" t="s">
        <v>61</v>
      </c>
    </row>
    <row r="162" spans="1:17" x14ac:dyDescent="0.25">
      <c r="A162" s="4" t="s">
        <v>43</v>
      </c>
      <c r="B162" s="5" t="s">
        <v>38</v>
      </c>
      <c r="C162" t="s">
        <v>53</v>
      </c>
      <c r="D162" t="s">
        <v>58</v>
      </c>
      <c r="E162">
        <v>2</v>
      </c>
      <c r="F162" t="str">
        <f t="shared" si="2"/>
        <v>Aggregate1-in-10September Monthly System Peak Day100% Cycling2</v>
      </c>
      <c r="G162" s="13">
        <v>9.8322280000000006</v>
      </c>
      <c r="H162" s="5">
        <v>9.8322280000000006</v>
      </c>
      <c r="I162" s="5">
        <v>70.678299999999993</v>
      </c>
      <c r="J162" s="5">
        <v>0</v>
      </c>
      <c r="K162" s="5">
        <v>0</v>
      </c>
      <c r="L162" s="5">
        <v>0</v>
      </c>
      <c r="M162" s="5">
        <v>0</v>
      </c>
      <c r="N162" s="5">
        <v>0</v>
      </c>
      <c r="O162" s="1">
        <v>10695</v>
      </c>
      <c r="P162" t="s">
        <v>59</v>
      </c>
      <c r="Q162" t="s">
        <v>61</v>
      </c>
    </row>
    <row r="163" spans="1:17" x14ac:dyDescent="0.25">
      <c r="A163" s="4" t="s">
        <v>30</v>
      </c>
      <c r="B163" s="5" t="s">
        <v>38</v>
      </c>
      <c r="C163" t="s">
        <v>53</v>
      </c>
      <c r="D163" t="s">
        <v>31</v>
      </c>
      <c r="E163">
        <v>2</v>
      </c>
      <c r="F163" t="str">
        <f t="shared" si="2"/>
        <v>Average Per Ton1-in-10September Monthly System Peak Day50% Cycling2</v>
      </c>
      <c r="G163" s="13">
        <v>0.27425749999999999</v>
      </c>
      <c r="H163" s="5">
        <v>0.27425749999999999</v>
      </c>
      <c r="I163" s="5">
        <v>70.3202</v>
      </c>
      <c r="J163" s="5">
        <v>0</v>
      </c>
      <c r="K163" s="5">
        <v>0</v>
      </c>
      <c r="L163" s="5">
        <v>0</v>
      </c>
      <c r="M163" s="5">
        <v>0</v>
      </c>
      <c r="N163" s="5">
        <v>0</v>
      </c>
      <c r="O163" s="1">
        <v>12331</v>
      </c>
      <c r="P163" t="s">
        <v>59</v>
      </c>
      <c r="Q163" t="s">
        <v>61</v>
      </c>
    </row>
    <row r="164" spans="1:17" x14ac:dyDescent="0.25">
      <c r="A164" s="4" t="s">
        <v>28</v>
      </c>
      <c r="B164" s="5" t="s">
        <v>38</v>
      </c>
      <c r="C164" t="s">
        <v>53</v>
      </c>
      <c r="D164" t="s">
        <v>31</v>
      </c>
      <c r="E164">
        <v>2</v>
      </c>
      <c r="F164" t="str">
        <f t="shared" si="2"/>
        <v>Average Per Premise1-in-10September Monthly System Peak Day50% Cycling2</v>
      </c>
      <c r="G164" s="13">
        <v>1.125775</v>
      </c>
      <c r="H164" s="5">
        <v>1.125775</v>
      </c>
      <c r="I164" s="5">
        <v>70.3202</v>
      </c>
      <c r="J164" s="5">
        <v>0</v>
      </c>
      <c r="K164" s="5">
        <v>0</v>
      </c>
      <c r="L164" s="5">
        <v>0</v>
      </c>
      <c r="M164" s="5">
        <v>0</v>
      </c>
      <c r="N164" s="5">
        <v>0</v>
      </c>
      <c r="O164" s="1">
        <v>12331</v>
      </c>
      <c r="P164" t="s">
        <v>59</v>
      </c>
      <c r="Q164" t="s">
        <v>61</v>
      </c>
    </row>
    <row r="165" spans="1:17" x14ac:dyDescent="0.25">
      <c r="A165" s="4" t="s">
        <v>29</v>
      </c>
      <c r="B165" s="5" t="s">
        <v>38</v>
      </c>
      <c r="C165" t="s">
        <v>53</v>
      </c>
      <c r="D165" t="s">
        <v>31</v>
      </c>
      <c r="E165">
        <v>2</v>
      </c>
      <c r="F165" t="str">
        <f t="shared" si="2"/>
        <v>Average Per Device1-in-10September Monthly System Peak Day50% Cycling2</v>
      </c>
      <c r="G165" s="13">
        <v>0.96248529999999999</v>
      </c>
      <c r="H165" s="5">
        <v>0.96248529999999999</v>
      </c>
      <c r="I165" s="5">
        <v>70.3202</v>
      </c>
      <c r="J165" s="5">
        <v>0</v>
      </c>
      <c r="K165" s="5">
        <v>0</v>
      </c>
      <c r="L165" s="5">
        <v>0</v>
      </c>
      <c r="M165" s="5">
        <v>0</v>
      </c>
      <c r="N165" s="5">
        <v>0</v>
      </c>
      <c r="O165" s="1">
        <v>12331</v>
      </c>
      <c r="P165" t="s">
        <v>59</v>
      </c>
      <c r="Q165" t="s">
        <v>61</v>
      </c>
    </row>
    <row r="166" spans="1:17" x14ac:dyDescent="0.25">
      <c r="A166" s="4" t="s">
        <v>43</v>
      </c>
      <c r="B166" s="5" t="s">
        <v>38</v>
      </c>
      <c r="C166" t="s">
        <v>53</v>
      </c>
      <c r="D166" t="s">
        <v>31</v>
      </c>
      <c r="E166">
        <v>2</v>
      </c>
      <c r="F166" t="str">
        <f t="shared" si="2"/>
        <v>Aggregate1-in-10September Monthly System Peak Day50% Cycling2</v>
      </c>
      <c r="G166" s="13">
        <v>13.881930000000001</v>
      </c>
      <c r="H166" s="5">
        <v>13.881930000000001</v>
      </c>
      <c r="I166" s="5">
        <v>70.3202</v>
      </c>
      <c r="J166" s="5">
        <v>0</v>
      </c>
      <c r="K166" s="5">
        <v>0</v>
      </c>
      <c r="L166" s="5">
        <v>0</v>
      </c>
      <c r="M166" s="5">
        <v>0</v>
      </c>
      <c r="N166" s="5">
        <v>0</v>
      </c>
      <c r="O166" s="1">
        <v>12331</v>
      </c>
      <c r="P166" t="s">
        <v>59</v>
      </c>
      <c r="Q166" t="s">
        <v>61</v>
      </c>
    </row>
    <row r="167" spans="1:17" x14ac:dyDescent="0.25">
      <c r="A167" s="4" t="s">
        <v>30</v>
      </c>
      <c r="B167" s="5" t="s">
        <v>38</v>
      </c>
      <c r="C167" t="s">
        <v>53</v>
      </c>
      <c r="D167" t="s">
        <v>26</v>
      </c>
      <c r="E167">
        <v>2</v>
      </c>
      <c r="F167" t="str">
        <f t="shared" si="2"/>
        <v>Average Per Ton1-in-10September Monthly System Peak DayAll2</v>
      </c>
      <c r="G167" s="13">
        <v>0.2421489</v>
      </c>
      <c r="H167" s="5">
        <v>0.2421489</v>
      </c>
      <c r="I167" s="5">
        <v>70.486500000000007</v>
      </c>
      <c r="J167" s="5">
        <v>0</v>
      </c>
      <c r="K167" s="5">
        <v>0</v>
      </c>
      <c r="L167" s="5">
        <v>0</v>
      </c>
      <c r="M167" s="5">
        <v>0</v>
      </c>
      <c r="N167" s="5">
        <v>0</v>
      </c>
      <c r="O167" s="1">
        <v>23026</v>
      </c>
      <c r="P167" t="s">
        <v>59</v>
      </c>
      <c r="Q167" t="s">
        <v>61</v>
      </c>
    </row>
    <row r="168" spans="1:17" x14ac:dyDescent="0.25">
      <c r="A168" s="4" t="s">
        <v>28</v>
      </c>
      <c r="B168" s="5" t="s">
        <v>38</v>
      </c>
      <c r="C168" t="s">
        <v>53</v>
      </c>
      <c r="D168" t="s">
        <v>26</v>
      </c>
      <c r="E168">
        <v>2</v>
      </c>
      <c r="F168" t="str">
        <f t="shared" si="2"/>
        <v>Average Per Premise1-in-10September Monthly System Peak DayAll2</v>
      </c>
      <c r="G168" s="13">
        <v>1.0363579999999999</v>
      </c>
      <c r="H168" s="5">
        <v>1.0363579999999999</v>
      </c>
      <c r="I168" s="5">
        <v>70.486500000000007</v>
      </c>
      <c r="J168" s="5">
        <v>0</v>
      </c>
      <c r="K168" s="5">
        <v>0</v>
      </c>
      <c r="L168" s="5">
        <v>0</v>
      </c>
      <c r="M168" s="5">
        <v>0</v>
      </c>
      <c r="N168" s="5">
        <v>0</v>
      </c>
      <c r="O168" s="1">
        <v>23026</v>
      </c>
      <c r="P168" t="s">
        <v>59</v>
      </c>
      <c r="Q168" t="s">
        <v>61</v>
      </c>
    </row>
    <row r="169" spans="1:17" x14ac:dyDescent="0.25">
      <c r="A169" s="4" t="s">
        <v>29</v>
      </c>
      <c r="B169" s="5" t="s">
        <v>38</v>
      </c>
      <c r="C169" t="s">
        <v>53</v>
      </c>
      <c r="D169" t="s">
        <v>26</v>
      </c>
      <c r="E169">
        <v>2</v>
      </c>
      <c r="F169" t="str">
        <f t="shared" si="2"/>
        <v>Average Per Device1-in-10September Monthly System Peak DayAll2</v>
      </c>
      <c r="G169" s="13">
        <v>0.86373140000000004</v>
      </c>
      <c r="H169" s="5">
        <v>0.86373140000000004</v>
      </c>
      <c r="I169" s="5">
        <v>70.486500000000007</v>
      </c>
      <c r="J169" s="5">
        <v>0</v>
      </c>
      <c r="K169" s="5">
        <v>0</v>
      </c>
      <c r="L169" s="5">
        <v>0</v>
      </c>
      <c r="M169" s="5">
        <v>0</v>
      </c>
      <c r="N169" s="5">
        <v>0</v>
      </c>
      <c r="O169" s="1">
        <v>23026</v>
      </c>
      <c r="P169" t="s">
        <v>59</v>
      </c>
      <c r="Q169" t="s">
        <v>61</v>
      </c>
    </row>
    <row r="170" spans="1:17" x14ac:dyDescent="0.25">
      <c r="A170" s="4" t="s">
        <v>43</v>
      </c>
      <c r="B170" s="5" t="s">
        <v>38</v>
      </c>
      <c r="C170" t="s">
        <v>53</v>
      </c>
      <c r="D170" t="s">
        <v>26</v>
      </c>
      <c r="E170">
        <v>2</v>
      </c>
      <c r="F170" t="str">
        <f t="shared" si="2"/>
        <v>Aggregate1-in-10September Monthly System Peak DayAll2</v>
      </c>
      <c r="G170" s="13">
        <v>23.86317</v>
      </c>
      <c r="H170" s="5">
        <v>23.86317</v>
      </c>
      <c r="I170" s="5">
        <v>70.486500000000007</v>
      </c>
      <c r="J170" s="5">
        <v>0</v>
      </c>
      <c r="K170" s="5">
        <v>0</v>
      </c>
      <c r="L170" s="5">
        <v>0</v>
      </c>
      <c r="M170" s="5">
        <v>0</v>
      </c>
      <c r="N170" s="5">
        <v>0</v>
      </c>
      <c r="O170" s="1">
        <v>23026</v>
      </c>
      <c r="P170" t="s">
        <v>59</v>
      </c>
      <c r="Q170" t="s">
        <v>61</v>
      </c>
    </row>
    <row r="171" spans="1:17" x14ac:dyDescent="0.25">
      <c r="A171" s="4" t="s">
        <v>30</v>
      </c>
      <c r="B171" s="5" t="s">
        <v>38</v>
      </c>
      <c r="C171" t="s">
        <v>48</v>
      </c>
      <c r="D171" t="s">
        <v>58</v>
      </c>
      <c r="E171">
        <v>3</v>
      </c>
      <c r="F171" t="str">
        <f t="shared" si="2"/>
        <v>Average Per Ton1-in-10August Monthly System Peak Day100% Cycling3</v>
      </c>
      <c r="G171" s="13">
        <v>0.17371980000000001</v>
      </c>
      <c r="H171" s="5">
        <v>0.17371980000000001</v>
      </c>
      <c r="I171" s="5">
        <v>71.873999999999995</v>
      </c>
      <c r="J171" s="5">
        <v>0</v>
      </c>
      <c r="K171" s="5">
        <v>0</v>
      </c>
      <c r="L171" s="5">
        <v>0</v>
      </c>
      <c r="M171" s="5">
        <v>0</v>
      </c>
      <c r="N171" s="5">
        <v>0</v>
      </c>
      <c r="O171" s="1">
        <v>10695</v>
      </c>
      <c r="P171" t="s">
        <v>59</v>
      </c>
      <c r="Q171" t="s">
        <v>61</v>
      </c>
    </row>
    <row r="172" spans="1:17" x14ac:dyDescent="0.25">
      <c r="A172" s="4" t="s">
        <v>28</v>
      </c>
      <c r="B172" s="5" t="s">
        <v>38</v>
      </c>
      <c r="C172" t="s">
        <v>48</v>
      </c>
      <c r="D172" t="s">
        <v>58</v>
      </c>
      <c r="E172">
        <v>3</v>
      </c>
      <c r="F172" t="str">
        <f t="shared" si="2"/>
        <v>Average Per Premise1-in-10August Monthly System Peak Day100% Cycling3</v>
      </c>
      <c r="G172" s="13">
        <v>0.77854880000000004</v>
      </c>
      <c r="H172" s="5">
        <v>0.77854880000000004</v>
      </c>
      <c r="I172" s="5">
        <v>71.873999999999995</v>
      </c>
      <c r="J172" s="5">
        <v>0</v>
      </c>
      <c r="K172" s="5">
        <v>0</v>
      </c>
      <c r="L172" s="5">
        <v>0</v>
      </c>
      <c r="M172" s="5">
        <v>0</v>
      </c>
      <c r="N172" s="5">
        <v>0</v>
      </c>
      <c r="O172" s="1">
        <v>10695</v>
      </c>
      <c r="P172" t="s">
        <v>59</v>
      </c>
      <c r="Q172" t="s">
        <v>61</v>
      </c>
    </row>
    <row r="173" spans="1:17" x14ac:dyDescent="0.25">
      <c r="A173" s="4" t="s">
        <v>29</v>
      </c>
      <c r="B173" s="5" t="s">
        <v>38</v>
      </c>
      <c r="C173" t="s">
        <v>48</v>
      </c>
      <c r="D173" t="s">
        <v>58</v>
      </c>
      <c r="E173">
        <v>3</v>
      </c>
      <c r="F173" t="str">
        <f t="shared" si="2"/>
        <v>Average Per Device1-in-10August Monthly System Peak Day100% Cycling3</v>
      </c>
      <c r="G173" s="13">
        <v>0.63056259999999997</v>
      </c>
      <c r="H173" s="5">
        <v>0.63056270000000003</v>
      </c>
      <c r="I173" s="5">
        <v>71.873999999999995</v>
      </c>
      <c r="J173" s="5">
        <v>0</v>
      </c>
      <c r="K173" s="5">
        <v>0</v>
      </c>
      <c r="L173" s="5">
        <v>0</v>
      </c>
      <c r="M173" s="5">
        <v>0</v>
      </c>
      <c r="N173" s="5">
        <v>0</v>
      </c>
      <c r="O173" s="1">
        <v>10695</v>
      </c>
      <c r="P173" t="s">
        <v>59</v>
      </c>
      <c r="Q173" t="s">
        <v>61</v>
      </c>
    </row>
    <row r="174" spans="1:17" x14ac:dyDescent="0.25">
      <c r="A174" s="4" t="s">
        <v>43</v>
      </c>
      <c r="B174" s="5" t="s">
        <v>38</v>
      </c>
      <c r="C174" t="s">
        <v>48</v>
      </c>
      <c r="D174" t="s">
        <v>58</v>
      </c>
      <c r="E174">
        <v>3</v>
      </c>
      <c r="F174" t="str">
        <f t="shared" si="2"/>
        <v>Aggregate1-in-10August Monthly System Peak Day100% Cycling3</v>
      </c>
      <c r="G174" s="13">
        <v>8.3265799999999999</v>
      </c>
      <c r="H174" s="5">
        <v>8.3265799999999999</v>
      </c>
      <c r="I174" s="5">
        <v>71.873999999999995</v>
      </c>
      <c r="J174" s="5">
        <v>0</v>
      </c>
      <c r="K174" s="5">
        <v>0</v>
      </c>
      <c r="L174" s="5">
        <v>0</v>
      </c>
      <c r="M174" s="5">
        <v>0</v>
      </c>
      <c r="N174" s="5">
        <v>0</v>
      </c>
      <c r="O174" s="1">
        <v>10695</v>
      </c>
      <c r="P174" t="s">
        <v>59</v>
      </c>
      <c r="Q174" t="s">
        <v>61</v>
      </c>
    </row>
    <row r="175" spans="1:17" x14ac:dyDescent="0.25">
      <c r="A175" s="4" t="s">
        <v>30</v>
      </c>
      <c r="B175" s="5" t="s">
        <v>38</v>
      </c>
      <c r="C175" t="s">
        <v>48</v>
      </c>
      <c r="D175" t="s">
        <v>31</v>
      </c>
      <c r="E175">
        <v>3</v>
      </c>
      <c r="F175" t="str">
        <f t="shared" si="2"/>
        <v>Average Per Ton1-in-10August Monthly System Peak Day50% Cycling3</v>
      </c>
      <c r="G175" s="13">
        <v>0.2222382</v>
      </c>
      <c r="H175" s="5">
        <v>0.2222382</v>
      </c>
      <c r="I175" s="5">
        <v>71.729399999999998</v>
      </c>
      <c r="J175" s="5">
        <v>0</v>
      </c>
      <c r="K175" s="5">
        <v>0</v>
      </c>
      <c r="L175" s="5">
        <v>0</v>
      </c>
      <c r="M175" s="5">
        <v>0</v>
      </c>
      <c r="N175" s="5">
        <v>0</v>
      </c>
      <c r="O175" s="1">
        <v>12331</v>
      </c>
      <c r="P175" t="s">
        <v>59</v>
      </c>
      <c r="Q175" t="s">
        <v>61</v>
      </c>
    </row>
    <row r="176" spans="1:17" x14ac:dyDescent="0.25">
      <c r="A176" s="4" t="s">
        <v>28</v>
      </c>
      <c r="B176" s="5" t="s">
        <v>38</v>
      </c>
      <c r="C176" t="s">
        <v>48</v>
      </c>
      <c r="D176" t="s">
        <v>31</v>
      </c>
      <c r="E176">
        <v>3</v>
      </c>
      <c r="F176" t="str">
        <f t="shared" si="2"/>
        <v>Average Per Premise1-in-10August Monthly System Peak Day50% Cycling3</v>
      </c>
      <c r="G176" s="13">
        <v>0.91224530000000004</v>
      </c>
      <c r="H176" s="5">
        <v>0.91224530000000004</v>
      </c>
      <c r="I176" s="5">
        <v>71.729399999999998</v>
      </c>
      <c r="J176" s="5">
        <v>0</v>
      </c>
      <c r="K176" s="5">
        <v>0</v>
      </c>
      <c r="L176" s="5">
        <v>0</v>
      </c>
      <c r="M176" s="5">
        <v>0</v>
      </c>
      <c r="N176" s="5">
        <v>0</v>
      </c>
      <c r="O176" s="1">
        <v>12331</v>
      </c>
      <c r="P176" t="s">
        <v>59</v>
      </c>
      <c r="Q176" t="s">
        <v>61</v>
      </c>
    </row>
    <row r="177" spans="1:17" x14ac:dyDescent="0.25">
      <c r="A177" s="4" t="s">
        <v>29</v>
      </c>
      <c r="B177" s="5" t="s">
        <v>38</v>
      </c>
      <c r="C177" t="s">
        <v>48</v>
      </c>
      <c r="D177" t="s">
        <v>31</v>
      </c>
      <c r="E177">
        <v>3</v>
      </c>
      <c r="F177" t="str">
        <f t="shared" si="2"/>
        <v>Average Per Device1-in-10August Monthly System Peak Day50% Cycling3</v>
      </c>
      <c r="G177" s="13">
        <v>0.77992760000000005</v>
      </c>
      <c r="H177" s="5">
        <v>0.77992760000000005</v>
      </c>
      <c r="I177" s="5">
        <v>71.729399999999998</v>
      </c>
      <c r="J177" s="5">
        <v>0</v>
      </c>
      <c r="K177" s="5">
        <v>0</v>
      </c>
      <c r="L177" s="5">
        <v>0</v>
      </c>
      <c r="M177" s="5">
        <v>0</v>
      </c>
      <c r="N177" s="5">
        <v>0</v>
      </c>
      <c r="O177" s="1">
        <v>12331</v>
      </c>
      <c r="P177" t="s">
        <v>59</v>
      </c>
      <c r="Q177" t="s">
        <v>61</v>
      </c>
    </row>
    <row r="178" spans="1:17" x14ac:dyDescent="0.25">
      <c r="A178" s="4" t="s">
        <v>43</v>
      </c>
      <c r="B178" s="5" t="s">
        <v>38</v>
      </c>
      <c r="C178" t="s">
        <v>48</v>
      </c>
      <c r="D178" t="s">
        <v>31</v>
      </c>
      <c r="E178">
        <v>3</v>
      </c>
      <c r="F178" t="str">
        <f t="shared" si="2"/>
        <v>Aggregate1-in-10August Monthly System Peak Day50% Cycling3</v>
      </c>
      <c r="G178" s="13">
        <v>11.248900000000001</v>
      </c>
      <c r="H178" s="5">
        <v>11.248900000000001</v>
      </c>
      <c r="I178" s="5">
        <v>71.729399999999998</v>
      </c>
      <c r="J178" s="5">
        <v>0</v>
      </c>
      <c r="K178" s="5">
        <v>0</v>
      </c>
      <c r="L178" s="5">
        <v>0</v>
      </c>
      <c r="M178" s="5">
        <v>0</v>
      </c>
      <c r="N178" s="5">
        <v>0</v>
      </c>
      <c r="O178" s="1">
        <v>12331</v>
      </c>
      <c r="P178" t="s">
        <v>59</v>
      </c>
      <c r="Q178" t="s">
        <v>61</v>
      </c>
    </row>
    <row r="179" spans="1:17" x14ac:dyDescent="0.25">
      <c r="A179" s="4" t="s">
        <v>30</v>
      </c>
      <c r="B179" s="5" t="s">
        <v>38</v>
      </c>
      <c r="C179" t="s">
        <v>48</v>
      </c>
      <c r="D179" t="s">
        <v>26</v>
      </c>
      <c r="E179">
        <v>3</v>
      </c>
      <c r="F179" t="str">
        <f t="shared" si="2"/>
        <v>Average Per Ton1-in-10August Monthly System Peak DayAll3</v>
      </c>
      <c r="G179" s="13">
        <v>0.1997014</v>
      </c>
      <c r="H179" s="5">
        <v>0.1997014</v>
      </c>
      <c r="I179" s="5">
        <v>71.796499999999995</v>
      </c>
      <c r="J179" s="5">
        <v>0</v>
      </c>
      <c r="K179" s="5">
        <v>0</v>
      </c>
      <c r="L179" s="5">
        <v>0</v>
      </c>
      <c r="M179" s="5">
        <v>0</v>
      </c>
      <c r="N179" s="5">
        <v>0</v>
      </c>
      <c r="O179" s="1">
        <v>23026</v>
      </c>
      <c r="P179" t="s">
        <v>59</v>
      </c>
      <c r="Q179" t="s">
        <v>61</v>
      </c>
    </row>
    <row r="180" spans="1:17" x14ac:dyDescent="0.25">
      <c r="A180" s="4" t="s">
        <v>28</v>
      </c>
      <c r="B180" s="5" t="s">
        <v>38</v>
      </c>
      <c r="C180" t="s">
        <v>48</v>
      </c>
      <c r="D180" t="s">
        <v>26</v>
      </c>
      <c r="E180">
        <v>3</v>
      </c>
      <c r="F180" t="str">
        <f t="shared" si="2"/>
        <v>Average Per Premise1-in-10August Monthly System Peak DayAll3</v>
      </c>
      <c r="G180" s="13">
        <v>0.85468909999999998</v>
      </c>
      <c r="H180" s="5">
        <v>0.85468909999999998</v>
      </c>
      <c r="I180" s="5">
        <v>71.796499999999995</v>
      </c>
      <c r="J180" s="5">
        <v>0</v>
      </c>
      <c r="K180" s="5">
        <v>0</v>
      </c>
      <c r="L180" s="5">
        <v>0</v>
      </c>
      <c r="M180" s="5">
        <v>0</v>
      </c>
      <c r="N180" s="5">
        <v>0</v>
      </c>
      <c r="O180" s="1">
        <v>23026</v>
      </c>
      <c r="P180" t="s">
        <v>59</v>
      </c>
      <c r="Q180" t="s">
        <v>61</v>
      </c>
    </row>
    <row r="181" spans="1:17" x14ac:dyDescent="0.25">
      <c r="A181" s="4" t="s">
        <v>29</v>
      </c>
      <c r="B181" s="5" t="s">
        <v>38</v>
      </c>
      <c r="C181" t="s">
        <v>48</v>
      </c>
      <c r="D181" t="s">
        <v>26</v>
      </c>
      <c r="E181">
        <v>3</v>
      </c>
      <c r="F181" t="str">
        <f t="shared" si="2"/>
        <v>Average Per Device1-in-10August Monthly System Peak DayAll3</v>
      </c>
      <c r="G181" s="13">
        <v>0.71232340000000005</v>
      </c>
      <c r="H181" s="5">
        <v>0.71232340000000005</v>
      </c>
      <c r="I181" s="5">
        <v>71.796499999999995</v>
      </c>
      <c r="J181" s="5">
        <v>0</v>
      </c>
      <c r="K181" s="5">
        <v>0</v>
      </c>
      <c r="L181" s="5">
        <v>0</v>
      </c>
      <c r="M181" s="5">
        <v>0</v>
      </c>
      <c r="N181" s="5">
        <v>0</v>
      </c>
      <c r="O181" s="1">
        <v>23026</v>
      </c>
      <c r="P181" t="s">
        <v>59</v>
      </c>
      <c r="Q181" t="s">
        <v>61</v>
      </c>
    </row>
    <row r="182" spans="1:17" x14ac:dyDescent="0.25">
      <c r="A182" s="4" t="s">
        <v>43</v>
      </c>
      <c r="B182" s="5" t="s">
        <v>38</v>
      </c>
      <c r="C182" t="s">
        <v>48</v>
      </c>
      <c r="D182" t="s">
        <v>26</v>
      </c>
      <c r="E182">
        <v>3</v>
      </c>
      <c r="F182" t="str">
        <f t="shared" si="2"/>
        <v>Aggregate1-in-10August Monthly System Peak DayAll3</v>
      </c>
      <c r="G182" s="13">
        <v>19.680070000000001</v>
      </c>
      <c r="H182" s="5">
        <v>19.680070000000001</v>
      </c>
      <c r="I182" s="5">
        <v>71.796499999999995</v>
      </c>
      <c r="J182" s="5">
        <v>0</v>
      </c>
      <c r="K182" s="5">
        <v>0</v>
      </c>
      <c r="L182" s="5">
        <v>0</v>
      </c>
      <c r="M182" s="5">
        <v>0</v>
      </c>
      <c r="N182" s="5">
        <v>0</v>
      </c>
      <c r="O182" s="1">
        <v>23026</v>
      </c>
      <c r="P182" t="s">
        <v>59</v>
      </c>
      <c r="Q182" t="s">
        <v>61</v>
      </c>
    </row>
    <row r="183" spans="1:17" x14ac:dyDescent="0.25">
      <c r="A183" s="4" t="s">
        <v>30</v>
      </c>
      <c r="B183" s="5" t="s">
        <v>38</v>
      </c>
      <c r="C183" t="s">
        <v>37</v>
      </c>
      <c r="D183" t="s">
        <v>58</v>
      </c>
      <c r="E183">
        <v>3</v>
      </c>
      <c r="F183" t="str">
        <f t="shared" si="2"/>
        <v>Average Per Ton1-in-10August Typical Event Day100% Cycling3</v>
      </c>
      <c r="G183" s="13">
        <v>0.16786499999999999</v>
      </c>
      <c r="H183" s="5">
        <v>0.16786499999999999</v>
      </c>
      <c r="I183" s="5">
        <v>69.031800000000004</v>
      </c>
      <c r="J183" s="5">
        <v>0</v>
      </c>
      <c r="K183" s="5">
        <v>0</v>
      </c>
      <c r="L183" s="5">
        <v>0</v>
      </c>
      <c r="M183" s="5">
        <v>0</v>
      </c>
      <c r="N183" s="5">
        <v>0</v>
      </c>
      <c r="O183" s="1">
        <v>10695</v>
      </c>
      <c r="P183" t="s">
        <v>59</v>
      </c>
      <c r="Q183" t="s">
        <v>61</v>
      </c>
    </row>
    <row r="184" spans="1:17" x14ac:dyDescent="0.25">
      <c r="A184" s="4" t="s">
        <v>28</v>
      </c>
      <c r="B184" s="5" t="s">
        <v>38</v>
      </c>
      <c r="C184" t="s">
        <v>37</v>
      </c>
      <c r="D184" t="s">
        <v>58</v>
      </c>
      <c r="E184">
        <v>3</v>
      </c>
      <c r="F184" t="str">
        <f t="shared" si="2"/>
        <v>Average Per Premise1-in-10August Typical Event Day100% Cycling3</v>
      </c>
      <c r="G184" s="13">
        <v>0.75231000000000003</v>
      </c>
      <c r="H184" s="5">
        <v>0.75231000000000003</v>
      </c>
      <c r="I184" s="5">
        <v>69.031800000000004</v>
      </c>
      <c r="J184" s="5">
        <v>0</v>
      </c>
      <c r="K184" s="5">
        <v>0</v>
      </c>
      <c r="L184" s="5">
        <v>0</v>
      </c>
      <c r="M184" s="5">
        <v>0</v>
      </c>
      <c r="N184" s="5">
        <v>0</v>
      </c>
      <c r="O184" s="1">
        <v>10695</v>
      </c>
      <c r="P184" t="s">
        <v>59</v>
      </c>
      <c r="Q184" t="s">
        <v>61</v>
      </c>
    </row>
    <row r="185" spans="1:17" x14ac:dyDescent="0.25">
      <c r="A185" s="4" t="s">
        <v>29</v>
      </c>
      <c r="B185" s="5" t="s">
        <v>38</v>
      </c>
      <c r="C185" t="s">
        <v>37</v>
      </c>
      <c r="D185" t="s">
        <v>58</v>
      </c>
      <c r="E185">
        <v>3</v>
      </c>
      <c r="F185" t="str">
        <f t="shared" si="2"/>
        <v>Average Per Device1-in-10August Typical Event Day100% Cycling3</v>
      </c>
      <c r="G185" s="13">
        <v>0.6093113</v>
      </c>
      <c r="H185" s="5">
        <v>0.6093113</v>
      </c>
      <c r="I185" s="5">
        <v>69.031800000000004</v>
      </c>
      <c r="J185" s="5">
        <v>0</v>
      </c>
      <c r="K185" s="5">
        <v>0</v>
      </c>
      <c r="L185" s="5">
        <v>0</v>
      </c>
      <c r="M185" s="5">
        <v>0</v>
      </c>
      <c r="N185" s="5">
        <v>0</v>
      </c>
      <c r="O185" s="1">
        <v>10695</v>
      </c>
      <c r="P185" t="s">
        <v>59</v>
      </c>
      <c r="Q185" t="s">
        <v>61</v>
      </c>
    </row>
    <row r="186" spans="1:17" x14ac:dyDescent="0.25">
      <c r="A186" s="4" t="s">
        <v>43</v>
      </c>
      <c r="B186" s="5" t="s">
        <v>38</v>
      </c>
      <c r="C186" t="s">
        <v>37</v>
      </c>
      <c r="D186" t="s">
        <v>58</v>
      </c>
      <c r="E186">
        <v>3</v>
      </c>
      <c r="F186" t="str">
        <f t="shared" si="2"/>
        <v>Aggregate1-in-10August Typical Event Day100% Cycling3</v>
      </c>
      <c r="G186" s="13">
        <v>8.0459549999999993</v>
      </c>
      <c r="H186" s="5">
        <v>8.0459549999999993</v>
      </c>
      <c r="I186" s="5">
        <v>69.031800000000004</v>
      </c>
      <c r="J186" s="5">
        <v>0</v>
      </c>
      <c r="K186" s="5">
        <v>0</v>
      </c>
      <c r="L186" s="5">
        <v>0</v>
      </c>
      <c r="M186" s="5">
        <v>0</v>
      </c>
      <c r="N186" s="5">
        <v>0</v>
      </c>
      <c r="O186" s="1">
        <v>10695</v>
      </c>
      <c r="P186" t="s">
        <v>59</v>
      </c>
      <c r="Q186" t="s">
        <v>61</v>
      </c>
    </row>
    <row r="187" spans="1:17" x14ac:dyDescent="0.25">
      <c r="A187" s="4" t="s">
        <v>30</v>
      </c>
      <c r="B187" s="5" t="s">
        <v>38</v>
      </c>
      <c r="C187" t="s">
        <v>37</v>
      </c>
      <c r="D187" t="s">
        <v>31</v>
      </c>
      <c r="E187">
        <v>3</v>
      </c>
      <c r="F187" t="str">
        <f t="shared" si="2"/>
        <v>Average Per Ton1-in-10August Typical Event Day50% Cycling3</v>
      </c>
      <c r="G187" s="13">
        <v>0.21594169999999999</v>
      </c>
      <c r="H187" s="5">
        <v>0.21594169999999999</v>
      </c>
      <c r="I187" s="5">
        <v>68.764300000000006</v>
      </c>
      <c r="J187" s="5">
        <v>0</v>
      </c>
      <c r="K187" s="5">
        <v>0</v>
      </c>
      <c r="L187" s="5">
        <v>0</v>
      </c>
      <c r="M187" s="5">
        <v>0</v>
      </c>
      <c r="N187" s="5">
        <v>0</v>
      </c>
      <c r="O187" s="1">
        <v>12331</v>
      </c>
      <c r="P187" t="s">
        <v>59</v>
      </c>
      <c r="Q187" t="s">
        <v>61</v>
      </c>
    </row>
    <row r="188" spans="1:17" x14ac:dyDescent="0.25">
      <c r="A188" s="4" t="s">
        <v>28</v>
      </c>
      <c r="B188" s="5" t="s">
        <v>38</v>
      </c>
      <c r="C188" t="s">
        <v>37</v>
      </c>
      <c r="D188" t="s">
        <v>31</v>
      </c>
      <c r="E188">
        <v>3</v>
      </c>
      <c r="F188" t="str">
        <f t="shared" si="2"/>
        <v>Average Per Premise1-in-10August Typical Event Day50% Cycling3</v>
      </c>
      <c r="G188" s="13">
        <v>0.88639939999999995</v>
      </c>
      <c r="H188" s="5">
        <v>0.88639939999999995</v>
      </c>
      <c r="I188" s="5">
        <v>68.764300000000006</v>
      </c>
      <c r="J188" s="5">
        <v>0</v>
      </c>
      <c r="K188" s="5">
        <v>0</v>
      </c>
      <c r="L188" s="5">
        <v>0</v>
      </c>
      <c r="M188" s="5">
        <v>0</v>
      </c>
      <c r="N188" s="5">
        <v>0</v>
      </c>
      <c r="O188" s="1">
        <v>12331</v>
      </c>
      <c r="P188" t="s">
        <v>59</v>
      </c>
      <c r="Q188" t="s">
        <v>61</v>
      </c>
    </row>
    <row r="189" spans="1:17" x14ac:dyDescent="0.25">
      <c r="A189" s="4" t="s">
        <v>29</v>
      </c>
      <c r="B189" s="5" t="s">
        <v>38</v>
      </c>
      <c r="C189" t="s">
        <v>37</v>
      </c>
      <c r="D189" t="s">
        <v>31</v>
      </c>
      <c r="E189">
        <v>3</v>
      </c>
      <c r="F189" t="str">
        <f t="shared" si="2"/>
        <v>Average Per Device1-in-10August Typical Event Day50% Cycling3</v>
      </c>
      <c r="G189" s="13">
        <v>0.75783060000000002</v>
      </c>
      <c r="H189" s="5">
        <v>0.75783060000000002</v>
      </c>
      <c r="I189" s="5">
        <v>68.764300000000006</v>
      </c>
      <c r="J189" s="5">
        <v>0</v>
      </c>
      <c r="K189" s="5">
        <v>0</v>
      </c>
      <c r="L189" s="5">
        <v>0</v>
      </c>
      <c r="M189" s="5">
        <v>0</v>
      </c>
      <c r="N189" s="5">
        <v>0</v>
      </c>
      <c r="O189" s="1">
        <v>12331</v>
      </c>
      <c r="P189" t="s">
        <v>59</v>
      </c>
      <c r="Q189" t="s">
        <v>61</v>
      </c>
    </row>
    <row r="190" spans="1:17" x14ac:dyDescent="0.25">
      <c r="A190" s="4" t="s">
        <v>43</v>
      </c>
      <c r="B190" s="5" t="s">
        <v>38</v>
      </c>
      <c r="C190" t="s">
        <v>37</v>
      </c>
      <c r="D190" t="s">
        <v>31</v>
      </c>
      <c r="E190">
        <v>3</v>
      </c>
      <c r="F190" t="str">
        <f t="shared" si="2"/>
        <v>Aggregate1-in-10August Typical Event Day50% Cycling3</v>
      </c>
      <c r="G190" s="13">
        <v>10.93019</v>
      </c>
      <c r="H190" s="5">
        <v>10.93019</v>
      </c>
      <c r="I190" s="5">
        <v>68.764300000000006</v>
      </c>
      <c r="J190" s="5">
        <v>0</v>
      </c>
      <c r="K190" s="5">
        <v>0</v>
      </c>
      <c r="L190" s="5">
        <v>0</v>
      </c>
      <c r="M190" s="5">
        <v>0</v>
      </c>
      <c r="N190" s="5">
        <v>0</v>
      </c>
      <c r="O190" s="1">
        <v>12331</v>
      </c>
      <c r="P190" t="s">
        <v>59</v>
      </c>
      <c r="Q190" t="s">
        <v>61</v>
      </c>
    </row>
    <row r="191" spans="1:17" x14ac:dyDescent="0.25">
      <c r="A191" s="4" t="s">
        <v>30</v>
      </c>
      <c r="B191" s="5" t="s">
        <v>38</v>
      </c>
      <c r="C191" t="s">
        <v>37</v>
      </c>
      <c r="D191" t="s">
        <v>26</v>
      </c>
      <c r="E191">
        <v>3</v>
      </c>
      <c r="F191" t="str">
        <f t="shared" si="2"/>
        <v>Average Per Ton1-in-10August Typical Event DayAll3</v>
      </c>
      <c r="G191" s="13">
        <v>0.19361010000000001</v>
      </c>
      <c r="H191" s="5">
        <v>0.19361010000000001</v>
      </c>
      <c r="I191" s="5">
        <v>68.888499999999993</v>
      </c>
      <c r="J191" s="5">
        <v>0</v>
      </c>
      <c r="K191" s="5">
        <v>0</v>
      </c>
      <c r="L191" s="5">
        <v>0</v>
      </c>
      <c r="M191" s="5">
        <v>0</v>
      </c>
      <c r="N191" s="5">
        <v>0</v>
      </c>
      <c r="O191" s="1">
        <v>23026</v>
      </c>
      <c r="P191" t="s">
        <v>59</v>
      </c>
      <c r="Q191" t="s">
        <v>61</v>
      </c>
    </row>
    <row r="192" spans="1:17" x14ac:dyDescent="0.25">
      <c r="A192" s="4" t="s">
        <v>28</v>
      </c>
      <c r="B192" s="5" t="s">
        <v>38</v>
      </c>
      <c r="C192" t="s">
        <v>37</v>
      </c>
      <c r="D192" t="s">
        <v>26</v>
      </c>
      <c r="E192">
        <v>3</v>
      </c>
      <c r="F192" t="str">
        <f t="shared" si="2"/>
        <v>Average Per Premise1-in-10August Typical Event DayAll3</v>
      </c>
      <c r="G192" s="13">
        <v>0.82861929999999995</v>
      </c>
      <c r="H192" s="5">
        <v>0.82861929999999995</v>
      </c>
      <c r="I192" s="5">
        <v>68.888499999999993</v>
      </c>
      <c r="J192" s="5">
        <v>0</v>
      </c>
      <c r="K192" s="5">
        <v>0</v>
      </c>
      <c r="L192" s="5">
        <v>0</v>
      </c>
      <c r="M192" s="5">
        <v>0</v>
      </c>
      <c r="N192" s="5">
        <v>0</v>
      </c>
      <c r="O192" s="1">
        <v>23026</v>
      </c>
      <c r="P192" t="s">
        <v>59</v>
      </c>
      <c r="Q192" t="s">
        <v>61</v>
      </c>
    </row>
    <row r="193" spans="1:17" x14ac:dyDescent="0.25">
      <c r="A193" s="4" t="s">
        <v>29</v>
      </c>
      <c r="B193" s="5" t="s">
        <v>38</v>
      </c>
      <c r="C193" t="s">
        <v>37</v>
      </c>
      <c r="D193" t="s">
        <v>26</v>
      </c>
      <c r="E193">
        <v>3</v>
      </c>
      <c r="F193" t="str">
        <f t="shared" si="2"/>
        <v>Average Per Device1-in-10August Typical Event DayAll3</v>
      </c>
      <c r="G193" s="13">
        <v>0.69059610000000005</v>
      </c>
      <c r="H193" s="5">
        <v>0.69059610000000005</v>
      </c>
      <c r="I193" s="5">
        <v>68.888499999999993</v>
      </c>
      <c r="J193" s="5">
        <v>0</v>
      </c>
      <c r="K193" s="5">
        <v>0</v>
      </c>
      <c r="L193" s="5">
        <v>0</v>
      </c>
      <c r="M193" s="5">
        <v>0</v>
      </c>
      <c r="N193" s="5">
        <v>0</v>
      </c>
      <c r="O193" s="1">
        <v>23026</v>
      </c>
      <c r="P193" t="s">
        <v>59</v>
      </c>
      <c r="Q193" t="s">
        <v>61</v>
      </c>
    </row>
    <row r="194" spans="1:17" x14ac:dyDescent="0.25">
      <c r="A194" s="4" t="s">
        <v>43</v>
      </c>
      <c r="B194" s="5" t="s">
        <v>38</v>
      </c>
      <c r="C194" t="s">
        <v>37</v>
      </c>
      <c r="D194" t="s">
        <v>26</v>
      </c>
      <c r="E194">
        <v>3</v>
      </c>
      <c r="F194" t="str">
        <f t="shared" si="2"/>
        <v>Aggregate1-in-10August Typical Event DayAll3</v>
      </c>
      <c r="G194" s="5">
        <v>19.079789999999999</v>
      </c>
      <c r="H194" s="5">
        <v>19.079789999999999</v>
      </c>
      <c r="I194" s="5">
        <v>68.888499999999993</v>
      </c>
      <c r="J194" s="5">
        <v>0</v>
      </c>
      <c r="K194" s="5">
        <v>0</v>
      </c>
      <c r="L194" s="5">
        <v>0</v>
      </c>
      <c r="M194" s="5">
        <v>0</v>
      </c>
      <c r="N194" s="5">
        <v>0</v>
      </c>
      <c r="O194">
        <v>23026</v>
      </c>
      <c r="P194" t="s">
        <v>59</v>
      </c>
      <c r="Q194" t="s">
        <v>61</v>
      </c>
    </row>
    <row r="195" spans="1:17" x14ac:dyDescent="0.25">
      <c r="A195" s="4" t="s">
        <v>30</v>
      </c>
      <c r="B195" s="5" t="s">
        <v>38</v>
      </c>
      <c r="C195" t="s">
        <v>49</v>
      </c>
      <c r="D195" t="s">
        <v>58</v>
      </c>
      <c r="E195">
        <v>3</v>
      </c>
      <c r="F195" t="str">
        <f t="shared" ref="F195:F258" si="3">CONCATENATE(A195,B195,C195,D195,E195)</f>
        <v>Average Per Ton1-in-10July Monthly System Peak Day100% Cycling3</v>
      </c>
      <c r="G195" s="5">
        <v>0.16902780000000001</v>
      </c>
      <c r="H195" s="5">
        <v>0.16902780000000001</v>
      </c>
      <c r="I195" s="5">
        <v>71.169600000000003</v>
      </c>
      <c r="J195" s="5">
        <v>0</v>
      </c>
      <c r="K195" s="5">
        <v>0</v>
      </c>
      <c r="L195" s="5">
        <v>0</v>
      </c>
      <c r="M195" s="5">
        <v>0</v>
      </c>
      <c r="N195" s="5">
        <v>0</v>
      </c>
      <c r="O195">
        <v>10695</v>
      </c>
      <c r="P195" t="s">
        <v>59</v>
      </c>
      <c r="Q195" t="s">
        <v>61</v>
      </c>
    </row>
    <row r="196" spans="1:17" x14ac:dyDescent="0.25">
      <c r="A196" s="4" t="s">
        <v>28</v>
      </c>
      <c r="B196" s="5" t="s">
        <v>38</v>
      </c>
      <c r="C196" t="s">
        <v>49</v>
      </c>
      <c r="D196" t="s">
        <v>58</v>
      </c>
      <c r="E196">
        <v>3</v>
      </c>
      <c r="F196" t="str">
        <f t="shared" si="3"/>
        <v>Average Per Premise1-in-10July Monthly System Peak Day100% Cycling3</v>
      </c>
      <c r="G196" s="5">
        <v>0.757521</v>
      </c>
      <c r="H196" s="5">
        <v>0.757521</v>
      </c>
      <c r="I196" s="5">
        <v>71.169600000000003</v>
      </c>
      <c r="J196" s="5">
        <v>0</v>
      </c>
      <c r="K196" s="5">
        <v>0</v>
      </c>
      <c r="L196" s="5">
        <v>0</v>
      </c>
      <c r="M196" s="5">
        <v>0</v>
      </c>
      <c r="N196" s="5">
        <v>0</v>
      </c>
      <c r="O196">
        <v>10695</v>
      </c>
      <c r="P196" t="s">
        <v>59</v>
      </c>
      <c r="Q196" t="s">
        <v>61</v>
      </c>
    </row>
    <row r="197" spans="1:17" x14ac:dyDescent="0.25">
      <c r="A197" s="4" t="s">
        <v>29</v>
      </c>
      <c r="B197" s="5" t="s">
        <v>38</v>
      </c>
      <c r="C197" t="s">
        <v>49</v>
      </c>
      <c r="D197" t="s">
        <v>58</v>
      </c>
      <c r="E197">
        <v>3</v>
      </c>
      <c r="F197" t="str">
        <f t="shared" si="3"/>
        <v>Average Per Device1-in-10July Monthly System Peak Day100% Cycling3</v>
      </c>
      <c r="G197" s="5">
        <v>0.61353179999999996</v>
      </c>
      <c r="H197" s="5">
        <v>0.61353179999999996</v>
      </c>
      <c r="I197" s="5">
        <v>71.169600000000003</v>
      </c>
      <c r="J197" s="5">
        <v>0</v>
      </c>
      <c r="K197" s="5">
        <v>0</v>
      </c>
      <c r="L197" s="5">
        <v>0</v>
      </c>
      <c r="M197" s="5">
        <v>0</v>
      </c>
      <c r="N197" s="5">
        <v>0</v>
      </c>
      <c r="O197">
        <v>10695</v>
      </c>
      <c r="P197" t="s">
        <v>59</v>
      </c>
      <c r="Q197" t="s">
        <v>61</v>
      </c>
    </row>
    <row r="198" spans="1:17" x14ac:dyDescent="0.25">
      <c r="A198" s="4" t="s">
        <v>43</v>
      </c>
      <c r="B198" s="5" t="s">
        <v>38</v>
      </c>
      <c r="C198" t="s">
        <v>49</v>
      </c>
      <c r="D198" t="s">
        <v>58</v>
      </c>
      <c r="E198">
        <v>3</v>
      </c>
      <c r="F198" t="str">
        <f t="shared" si="3"/>
        <v>Aggregate1-in-10July Monthly System Peak Day100% Cycling3</v>
      </c>
      <c r="G198" s="5">
        <v>8.1016870000000001</v>
      </c>
      <c r="H198" s="5">
        <v>8.1016870000000001</v>
      </c>
      <c r="I198" s="5">
        <v>71.169600000000003</v>
      </c>
      <c r="J198" s="5">
        <v>0</v>
      </c>
      <c r="K198" s="5">
        <v>0</v>
      </c>
      <c r="L198" s="5">
        <v>0</v>
      </c>
      <c r="M198" s="5">
        <v>0</v>
      </c>
      <c r="N198" s="5">
        <v>0</v>
      </c>
      <c r="O198">
        <v>10695</v>
      </c>
      <c r="P198" t="s">
        <v>59</v>
      </c>
      <c r="Q198" t="s">
        <v>61</v>
      </c>
    </row>
    <row r="199" spans="1:17" x14ac:dyDescent="0.25">
      <c r="A199" s="4" t="s">
        <v>30</v>
      </c>
      <c r="B199" s="5" t="s">
        <v>38</v>
      </c>
      <c r="C199" t="s">
        <v>49</v>
      </c>
      <c r="D199" t="s">
        <v>31</v>
      </c>
      <c r="E199">
        <v>3</v>
      </c>
      <c r="F199" t="str">
        <f t="shared" si="3"/>
        <v>Average Per Ton1-in-10July Monthly System Peak Day50% Cycling3</v>
      </c>
      <c r="G199" s="5">
        <v>0.2167221</v>
      </c>
      <c r="H199" s="5">
        <v>0.2167221</v>
      </c>
      <c r="I199" s="5">
        <v>71.08</v>
      </c>
      <c r="J199" s="5">
        <v>0</v>
      </c>
      <c r="K199" s="5">
        <v>0</v>
      </c>
      <c r="L199" s="5">
        <v>0</v>
      </c>
      <c r="M199" s="5">
        <v>0</v>
      </c>
      <c r="N199" s="5">
        <v>0</v>
      </c>
      <c r="O199">
        <v>12331</v>
      </c>
      <c r="P199" t="s">
        <v>59</v>
      </c>
      <c r="Q199" t="s">
        <v>61</v>
      </c>
    </row>
    <row r="200" spans="1:17" x14ac:dyDescent="0.25">
      <c r="A200" s="4" t="s">
        <v>28</v>
      </c>
      <c r="B200" s="5" t="s">
        <v>38</v>
      </c>
      <c r="C200" t="s">
        <v>49</v>
      </c>
      <c r="D200" t="s">
        <v>31</v>
      </c>
      <c r="E200">
        <v>3</v>
      </c>
      <c r="F200" t="str">
        <f t="shared" si="3"/>
        <v>Average Per Premise1-in-10July Monthly System Peak Day50% Cycling3</v>
      </c>
      <c r="G200" s="5">
        <v>0.88960309999999998</v>
      </c>
      <c r="H200" s="5">
        <v>0.88960309999999998</v>
      </c>
      <c r="I200" s="5">
        <v>71.08</v>
      </c>
      <c r="J200" s="5">
        <v>0</v>
      </c>
      <c r="K200" s="5">
        <v>0</v>
      </c>
      <c r="L200" s="5">
        <v>0</v>
      </c>
      <c r="M200" s="5">
        <v>0</v>
      </c>
      <c r="N200" s="5">
        <v>0</v>
      </c>
      <c r="O200">
        <v>12331</v>
      </c>
      <c r="P200" t="s">
        <v>59</v>
      </c>
      <c r="Q200" t="s">
        <v>61</v>
      </c>
    </row>
    <row r="201" spans="1:17" x14ac:dyDescent="0.25">
      <c r="A201" s="4" t="s">
        <v>29</v>
      </c>
      <c r="B201" s="5" t="s">
        <v>38</v>
      </c>
      <c r="C201" t="s">
        <v>49</v>
      </c>
      <c r="D201" t="s">
        <v>31</v>
      </c>
      <c r="E201">
        <v>3</v>
      </c>
      <c r="F201" t="str">
        <f t="shared" si="3"/>
        <v>Average Per Device1-in-10July Monthly System Peak Day50% Cycling3</v>
      </c>
      <c r="G201" s="5">
        <v>0.76056959999999996</v>
      </c>
      <c r="H201" s="5">
        <v>0.76056959999999996</v>
      </c>
      <c r="I201" s="5">
        <v>71.08</v>
      </c>
      <c r="J201" s="5">
        <v>0</v>
      </c>
      <c r="K201" s="5">
        <v>0</v>
      </c>
      <c r="L201" s="5">
        <v>0</v>
      </c>
      <c r="M201" s="5">
        <v>0</v>
      </c>
      <c r="N201" s="5">
        <v>0</v>
      </c>
      <c r="O201">
        <v>12331</v>
      </c>
      <c r="P201" t="s">
        <v>59</v>
      </c>
      <c r="Q201" t="s">
        <v>61</v>
      </c>
    </row>
    <row r="202" spans="1:17" x14ac:dyDescent="0.25">
      <c r="A202" s="4" t="s">
        <v>43</v>
      </c>
      <c r="B202" s="5" t="s">
        <v>38</v>
      </c>
      <c r="C202" t="s">
        <v>49</v>
      </c>
      <c r="D202" t="s">
        <v>31</v>
      </c>
      <c r="E202">
        <v>3</v>
      </c>
      <c r="F202" t="str">
        <f t="shared" si="3"/>
        <v>Aggregate1-in-10July Monthly System Peak Day50% Cycling3</v>
      </c>
      <c r="G202" s="5">
        <v>10.9697</v>
      </c>
      <c r="H202" s="5">
        <v>10.9697</v>
      </c>
      <c r="I202" s="5">
        <v>71.08</v>
      </c>
      <c r="J202" s="5">
        <v>0</v>
      </c>
      <c r="K202" s="5">
        <v>0</v>
      </c>
      <c r="L202" s="5">
        <v>0</v>
      </c>
      <c r="M202" s="5">
        <v>0</v>
      </c>
      <c r="N202" s="5">
        <v>0</v>
      </c>
      <c r="O202">
        <v>12331</v>
      </c>
      <c r="P202" t="s">
        <v>59</v>
      </c>
      <c r="Q202" t="s">
        <v>61</v>
      </c>
    </row>
    <row r="203" spans="1:17" x14ac:dyDescent="0.25">
      <c r="A203" s="4" t="s">
        <v>30</v>
      </c>
      <c r="B203" s="5" t="s">
        <v>38</v>
      </c>
      <c r="C203" t="s">
        <v>49</v>
      </c>
      <c r="D203" t="s">
        <v>26</v>
      </c>
      <c r="E203">
        <v>3</v>
      </c>
      <c r="F203" t="str">
        <f t="shared" si="3"/>
        <v>Average Per Ton1-in-10July Monthly System Peak DayAll3</v>
      </c>
      <c r="G203" s="5">
        <v>0.19456809999999999</v>
      </c>
      <c r="H203" s="5">
        <v>0.19456809999999999</v>
      </c>
      <c r="I203" s="5">
        <v>71.121600000000001</v>
      </c>
      <c r="J203" s="5">
        <v>0</v>
      </c>
      <c r="K203" s="5">
        <v>0</v>
      </c>
      <c r="L203" s="5">
        <v>0</v>
      </c>
      <c r="M203" s="5">
        <v>0</v>
      </c>
      <c r="N203" s="5">
        <v>0</v>
      </c>
      <c r="O203">
        <v>23026</v>
      </c>
      <c r="P203" t="s">
        <v>59</v>
      </c>
      <c r="Q203" t="s">
        <v>61</v>
      </c>
    </row>
    <row r="204" spans="1:17" x14ac:dyDescent="0.25">
      <c r="A204" s="4" t="s">
        <v>28</v>
      </c>
      <c r="B204" s="5" t="s">
        <v>38</v>
      </c>
      <c r="C204" t="s">
        <v>49</v>
      </c>
      <c r="D204" t="s">
        <v>26</v>
      </c>
      <c r="E204">
        <v>3</v>
      </c>
      <c r="F204" t="str">
        <f t="shared" si="3"/>
        <v>Average Per Premise1-in-10July Monthly System Peak DayAll3</v>
      </c>
      <c r="G204" s="5">
        <v>0.8327196</v>
      </c>
      <c r="H204" s="5">
        <v>0.8327196</v>
      </c>
      <c r="I204" s="5">
        <v>71.121600000000001</v>
      </c>
      <c r="J204" s="5">
        <v>0</v>
      </c>
      <c r="K204" s="5">
        <v>0</v>
      </c>
      <c r="L204" s="5">
        <v>0</v>
      </c>
      <c r="M204" s="5">
        <v>0</v>
      </c>
      <c r="N204" s="5">
        <v>0</v>
      </c>
      <c r="O204">
        <v>23026</v>
      </c>
      <c r="P204" t="s">
        <v>59</v>
      </c>
      <c r="Q204" t="s">
        <v>61</v>
      </c>
    </row>
    <row r="205" spans="1:17" x14ac:dyDescent="0.25">
      <c r="A205" s="4" t="s">
        <v>29</v>
      </c>
      <c r="B205" s="5" t="s">
        <v>38</v>
      </c>
      <c r="C205" t="s">
        <v>49</v>
      </c>
      <c r="D205" t="s">
        <v>26</v>
      </c>
      <c r="E205">
        <v>3</v>
      </c>
      <c r="F205" t="str">
        <f t="shared" si="3"/>
        <v>Average Per Device1-in-10July Monthly System Peak DayAll3</v>
      </c>
      <c r="G205" s="5">
        <v>0.69401330000000006</v>
      </c>
      <c r="H205" s="5">
        <v>0.69401330000000006</v>
      </c>
      <c r="I205" s="5">
        <v>71.121600000000001</v>
      </c>
      <c r="J205" s="5">
        <v>0</v>
      </c>
      <c r="K205" s="5">
        <v>0</v>
      </c>
      <c r="L205" s="5">
        <v>0</v>
      </c>
      <c r="M205" s="5">
        <v>0</v>
      </c>
      <c r="N205" s="5">
        <v>0</v>
      </c>
      <c r="O205">
        <v>23026</v>
      </c>
      <c r="P205" t="s">
        <v>59</v>
      </c>
      <c r="Q205" t="s">
        <v>61</v>
      </c>
    </row>
    <row r="206" spans="1:17" x14ac:dyDescent="0.25">
      <c r="A206" s="4" t="s">
        <v>43</v>
      </c>
      <c r="B206" s="5" t="s">
        <v>38</v>
      </c>
      <c r="C206" t="s">
        <v>49</v>
      </c>
      <c r="D206" t="s">
        <v>26</v>
      </c>
      <c r="E206">
        <v>3</v>
      </c>
      <c r="F206" t="str">
        <f t="shared" si="3"/>
        <v>Aggregate1-in-10July Monthly System Peak DayAll3</v>
      </c>
      <c r="G206" s="5">
        <v>19.174199999999999</v>
      </c>
      <c r="H206" s="5">
        <v>19.174199999999999</v>
      </c>
      <c r="I206" s="5">
        <v>71.121600000000001</v>
      </c>
      <c r="J206" s="5">
        <v>0</v>
      </c>
      <c r="K206" s="5">
        <v>0</v>
      </c>
      <c r="L206" s="5">
        <v>0</v>
      </c>
      <c r="M206" s="5">
        <v>0</v>
      </c>
      <c r="N206" s="5">
        <v>0</v>
      </c>
      <c r="O206">
        <v>23026</v>
      </c>
      <c r="P206" t="s">
        <v>59</v>
      </c>
      <c r="Q206" t="s">
        <v>61</v>
      </c>
    </row>
    <row r="207" spans="1:17" x14ac:dyDescent="0.25">
      <c r="A207" s="4" t="s">
        <v>30</v>
      </c>
      <c r="B207" s="5" t="s">
        <v>38</v>
      </c>
      <c r="C207" t="s">
        <v>50</v>
      </c>
      <c r="D207" t="s">
        <v>58</v>
      </c>
      <c r="E207">
        <v>3</v>
      </c>
      <c r="F207" t="str">
        <f t="shared" si="3"/>
        <v>Average Per Ton1-in-10June Monthly System Peak Day100% Cycling3</v>
      </c>
      <c r="G207" s="5">
        <v>0.13850789999999999</v>
      </c>
      <c r="H207" s="5">
        <v>0.13850789999999999</v>
      </c>
      <c r="I207" s="5">
        <v>62.575000000000003</v>
      </c>
      <c r="J207" s="5">
        <v>0</v>
      </c>
      <c r="K207" s="5">
        <v>0</v>
      </c>
      <c r="L207" s="5">
        <v>0</v>
      </c>
      <c r="M207" s="5">
        <v>0</v>
      </c>
      <c r="N207" s="5">
        <v>0</v>
      </c>
      <c r="O207">
        <v>10695</v>
      </c>
      <c r="P207" t="s">
        <v>59</v>
      </c>
      <c r="Q207" t="s">
        <v>61</v>
      </c>
    </row>
    <row r="208" spans="1:17" x14ac:dyDescent="0.25">
      <c r="A208" s="4" t="s">
        <v>28</v>
      </c>
      <c r="B208" s="5" t="s">
        <v>38</v>
      </c>
      <c r="C208" t="s">
        <v>50</v>
      </c>
      <c r="D208" t="s">
        <v>58</v>
      </c>
      <c r="E208">
        <v>3</v>
      </c>
      <c r="F208" t="str">
        <f t="shared" si="3"/>
        <v>Average Per Premise1-in-10June Monthly System Peak Day100% Cycling3</v>
      </c>
      <c r="G208" s="5">
        <v>0.62074189999999996</v>
      </c>
      <c r="H208" s="5">
        <v>0.62074189999999996</v>
      </c>
      <c r="I208" s="5">
        <v>62.575000000000003</v>
      </c>
      <c r="J208" s="5">
        <v>0</v>
      </c>
      <c r="K208" s="5">
        <v>0</v>
      </c>
      <c r="L208" s="5">
        <v>0</v>
      </c>
      <c r="M208" s="5">
        <v>0</v>
      </c>
      <c r="N208" s="5">
        <v>0</v>
      </c>
      <c r="O208">
        <v>10695</v>
      </c>
      <c r="P208" t="s">
        <v>59</v>
      </c>
      <c r="Q208" t="s">
        <v>61</v>
      </c>
    </row>
    <row r="209" spans="1:17" x14ac:dyDescent="0.25">
      <c r="A209" s="4" t="s">
        <v>29</v>
      </c>
      <c r="B209" s="5" t="s">
        <v>38</v>
      </c>
      <c r="C209" t="s">
        <v>50</v>
      </c>
      <c r="D209" t="s">
        <v>58</v>
      </c>
      <c r="E209">
        <v>3</v>
      </c>
      <c r="F209" t="str">
        <f t="shared" si="3"/>
        <v>Average Per Device1-in-10June Monthly System Peak Day100% Cycling3</v>
      </c>
      <c r="G209" s="5">
        <v>0.50275159999999997</v>
      </c>
      <c r="H209" s="5">
        <v>0.50275159999999997</v>
      </c>
      <c r="I209" s="5">
        <v>62.575000000000003</v>
      </c>
      <c r="J209" s="5">
        <v>0</v>
      </c>
      <c r="K209" s="5">
        <v>0</v>
      </c>
      <c r="L209" s="5">
        <v>0</v>
      </c>
      <c r="M209" s="5">
        <v>0</v>
      </c>
      <c r="N209" s="5">
        <v>0</v>
      </c>
      <c r="O209">
        <v>10695</v>
      </c>
      <c r="P209" t="s">
        <v>59</v>
      </c>
      <c r="Q209" t="s">
        <v>61</v>
      </c>
    </row>
    <row r="210" spans="1:17" x14ac:dyDescent="0.25">
      <c r="A210" s="4" t="s">
        <v>43</v>
      </c>
      <c r="B210" s="5" t="s">
        <v>38</v>
      </c>
      <c r="C210" t="s">
        <v>50</v>
      </c>
      <c r="D210" t="s">
        <v>58</v>
      </c>
      <c r="E210">
        <v>3</v>
      </c>
      <c r="F210" t="str">
        <f t="shared" si="3"/>
        <v>Aggregate1-in-10June Monthly System Peak Day100% Cycling3</v>
      </c>
      <c r="G210" s="5">
        <v>6.6388350000000003</v>
      </c>
      <c r="H210" s="5">
        <v>6.6388350000000003</v>
      </c>
      <c r="I210" s="5">
        <v>62.575000000000003</v>
      </c>
      <c r="J210" s="5">
        <v>0</v>
      </c>
      <c r="K210" s="5">
        <v>0</v>
      </c>
      <c r="L210" s="5">
        <v>0</v>
      </c>
      <c r="M210" s="5">
        <v>0</v>
      </c>
      <c r="N210" s="5">
        <v>0</v>
      </c>
      <c r="O210">
        <v>10695</v>
      </c>
      <c r="P210" t="s">
        <v>59</v>
      </c>
      <c r="Q210" t="s">
        <v>61</v>
      </c>
    </row>
    <row r="211" spans="1:17" x14ac:dyDescent="0.25">
      <c r="A211" s="4" t="s">
        <v>30</v>
      </c>
      <c r="B211" s="5" t="s">
        <v>38</v>
      </c>
      <c r="C211" t="s">
        <v>50</v>
      </c>
      <c r="D211" t="s">
        <v>31</v>
      </c>
      <c r="E211">
        <v>3</v>
      </c>
      <c r="F211" t="str">
        <f t="shared" si="3"/>
        <v>Average Per Ton1-in-10June Monthly System Peak Day50% Cycling3</v>
      </c>
      <c r="G211" s="5">
        <v>0.1809017</v>
      </c>
      <c r="H211" s="5">
        <v>0.1809017</v>
      </c>
      <c r="I211" s="5">
        <v>62.0075</v>
      </c>
      <c r="J211" s="5">
        <v>0</v>
      </c>
      <c r="K211" s="5">
        <v>0</v>
      </c>
      <c r="L211" s="5">
        <v>0</v>
      </c>
      <c r="M211" s="5">
        <v>0</v>
      </c>
      <c r="N211" s="5">
        <v>0</v>
      </c>
      <c r="O211">
        <v>12331</v>
      </c>
      <c r="P211" t="s">
        <v>59</v>
      </c>
      <c r="Q211" t="s">
        <v>61</v>
      </c>
    </row>
    <row r="212" spans="1:17" x14ac:dyDescent="0.25">
      <c r="A212" s="4" t="s">
        <v>28</v>
      </c>
      <c r="B212" s="5" t="s">
        <v>38</v>
      </c>
      <c r="C212" t="s">
        <v>50</v>
      </c>
      <c r="D212" t="s">
        <v>31</v>
      </c>
      <c r="E212">
        <v>3</v>
      </c>
      <c r="F212" t="str">
        <f t="shared" si="3"/>
        <v>Average Per Premise1-in-10June Monthly System Peak Day50% Cycling3</v>
      </c>
      <c r="G212" s="5">
        <v>0.74256710000000004</v>
      </c>
      <c r="H212" s="5">
        <v>0.74256710000000004</v>
      </c>
      <c r="I212" s="5">
        <v>62.0075</v>
      </c>
      <c r="J212" s="5">
        <v>0</v>
      </c>
      <c r="K212" s="5">
        <v>0</v>
      </c>
      <c r="L212" s="5">
        <v>0</v>
      </c>
      <c r="M212" s="5">
        <v>0</v>
      </c>
      <c r="N212" s="5">
        <v>0</v>
      </c>
      <c r="O212">
        <v>12331</v>
      </c>
      <c r="P212" t="s">
        <v>59</v>
      </c>
      <c r="Q212" t="s">
        <v>61</v>
      </c>
    </row>
    <row r="213" spans="1:17" x14ac:dyDescent="0.25">
      <c r="A213" s="4" t="s">
        <v>29</v>
      </c>
      <c r="B213" s="5" t="s">
        <v>38</v>
      </c>
      <c r="C213" t="s">
        <v>50</v>
      </c>
      <c r="D213" t="s">
        <v>31</v>
      </c>
      <c r="E213">
        <v>3</v>
      </c>
      <c r="F213" t="str">
        <f t="shared" si="3"/>
        <v>Average Per Device1-in-10June Monthly System Peak Day50% Cycling3</v>
      </c>
      <c r="G213" s="5">
        <v>0.6348606</v>
      </c>
      <c r="H213" s="5">
        <v>0.6348606</v>
      </c>
      <c r="I213" s="5">
        <v>62.0075</v>
      </c>
      <c r="J213" s="5">
        <v>0</v>
      </c>
      <c r="K213" s="5">
        <v>0</v>
      </c>
      <c r="L213" s="5">
        <v>0</v>
      </c>
      <c r="M213" s="5">
        <v>0</v>
      </c>
      <c r="N213" s="5">
        <v>0</v>
      </c>
      <c r="O213">
        <v>12331</v>
      </c>
      <c r="P213" t="s">
        <v>59</v>
      </c>
      <c r="Q213" t="s">
        <v>61</v>
      </c>
    </row>
    <row r="214" spans="1:17" x14ac:dyDescent="0.25">
      <c r="A214" s="4" t="s">
        <v>43</v>
      </c>
      <c r="B214" s="5" t="s">
        <v>38</v>
      </c>
      <c r="C214" t="s">
        <v>50</v>
      </c>
      <c r="D214" t="s">
        <v>31</v>
      </c>
      <c r="E214">
        <v>3</v>
      </c>
      <c r="F214" t="str">
        <f t="shared" si="3"/>
        <v>Aggregate1-in-10June Monthly System Peak Day50% Cycling3</v>
      </c>
      <c r="G214" s="5">
        <v>9.1565949999999994</v>
      </c>
      <c r="H214" s="5">
        <v>9.1565940000000001</v>
      </c>
      <c r="I214" s="5">
        <v>62.0075</v>
      </c>
      <c r="J214" s="5">
        <v>0</v>
      </c>
      <c r="K214" s="5">
        <v>0</v>
      </c>
      <c r="L214" s="5">
        <v>0</v>
      </c>
      <c r="M214" s="5">
        <v>0</v>
      </c>
      <c r="N214" s="5">
        <v>0</v>
      </c>
      <c r="O214">
        <v>12331</v>
      </c>
      <c r="P214" t="s">
        <v>59</v>
      </c>
      <c r="Q214" t="s">
        <v>61</v>
      </c>
    </row>
    <row r="215" spans="1:17" x14ac:dyDescent="0.25">
      <c r="A215" s="4" t="s">
        <v>30</v>
      </c>
      <c r="B215" s="5" t="s">
        <v>38</v>
      </c>
      <c r="C215" t="s">
        <v>50</v>
      </c>
      <c r="D215" t="s">
        <v>26</v>
      </c>
      <c r="E215">
        <v>3</v>
      </c>
      <c r="F215" t="str">
        <f t="shared" si="3"/>
        <v>Average Per Ton1-in-10June Monthly System Peak DayAll3</v>
      </c>
      <c r="G215" s="5">
        <v>0.16120979999999999</v>
      </c>
      <c r="H215" s="5">
        <v>0.16120979999999999</v>
      </c>
      <c r="I215" s="5">
        <v>62.271099999999997</v>
      </c>
      <c r="J215" s="5">
        <v>0</v>
      </c>
      <c r="K215" s="5">
        <v>0</v>
      </c>
      <c r="L215" s="5">
        <v>0</v>
      </c>
      <c r="M215" s="5">
        <v>0</v>
      </c>
      <c r="N215" s="5">
        <v>0</v>
      </c>
      <c r="O215">
        <v>23026</v>
      </c>
      <c r="P215" t="s">
        <v>59</v>
      </c>
      <c r="Q215" t="s">
        <v>61</v>
      </c>
    </row>
    <row r="216" spans="1:17" x14ac:dyDescent="0.25">
      <c r="A216" s="4" t="s">
        <v>28</v>
      </c>
      <c r="B216" s="5" t="s">
        <v>38</v>
      </c>
      <c r="C216" t="s">
        <v>50</v>
      </c>
      <c r="D216" t="s">
        <v>26</v>
      </c>
      <c r="E216">
        <v>3</v>
      </c>
      <c r="F216" t="str">
        <f t="shared" si="3"/>
        <v>Average Per Premise1-in-10June Monthly System Peak DayAll3</v>
      </c>
      <c r="G216" s="5">
        <v>0.68995139999999999</v>
      </c>
      <c r="H216" s="5">
        <v>0.68995139999999999</v>
      </c>
      <c r="I216" s="5">
        <v>62.271099999999997</v>
      </c>
      <c r="J216" s="5">
        <v>0</v>
      </c>
      <c r="K216" s="5">
        <v>0</v>
      </c>
      <c r="L216" s="5">
        <v>0</v>
      </c>
      <c r="M216" s="5">
        <v>0</v>
      </c>
      <c r="N216" s="5">
        <v>0</v>
      </c>
      <c r="O216">
        <v>23026</v>
      </c>
      <c r="P216" t="s">
        <v>59</v>
      </c>
      <c r="Q216" t="s">
        <v>61</v>
      </c>
    </row>
    <row r="217" spans="1:17" x14ac:dyDescent="0.25">
      <c r="A217" s="4" t="s">
        <v>29</v>
      </c>
      <c r="B217" s="5" t="s">
        <v>38</v>
      </c>
      <c r="C217" t="s">
        <v>50</v>
      </c>
      <c r="D217" t="s">
        <v>26</v>
      </c>
      <c r="E217">
        <v>3</v>
      </c>
      <c r="F217" t="str">
        <f t="shared" si="3"/>
        <v>Average Per Device1-in-10June Monthly System Peak DayAll3</v>
      </c>
      <c r="G217" s="5">
        <v>0.57502609999999998</v>
      </c>
      <c r="H217" s="5">
        <v>0.57502609999999998</v>
      </c>
      <c r="I217" s="5">
        <v>62.271099999999997</v>
      </c>
      <c r="J217" s="5">
        <v>0</v>
      </c>
      <c r="K217" s="5">
        <v>0</v>
      </c>
      <c r="L217" s="5">
        <v>0</v>
      </c>
      <c r="M217" s="5">
        <v>0</v>
      </c>
      <c r="N217" s="5">
        <v>0</v>
      </c>
      <c r="O217">
        <v>23026</v>
      </c>
      <c r="P217" t="s">
        <v>59</v>
      </c>
      <c r="Q217" t="s">
        <v>61</v>
      </c>
    </row>
    <row r="218" spans="1:17" x14ac:dyDescent="0.25">
      <c r="A218" s="4" t="s">
        <v>43</v>
      </c>
      <c r="B218" s="5" t="s">
        <v>38</v>
      </c>
      <c r="C218" t="s">
        <v>50</v>
      </c>
      <c r="D218" t="s">
        <v>26</v>
      </c>
      <c r="E218">
        <v>3</v>
      </c>
      <c r="F218" t="str">
        <f t="shared" si="3"/>
        <v>Aggregate1-in-10June Monthly System Peak DayAll3</v>
      </c>
      <c r="G218" s="5">
        <v>15.88682</v>
      </c>
      <c r="H218" s="5">
        <v>15.88682</v>
      </c>
      <c r="I218" s="5">
        <v>62.271099999999997</v>
      </c>
      <c r="J218" s="5">
        <v>0</v>
      </c>
      <c r="K218" s="5">
        <v>0</v>
      </c>
      <c r="L218" s="5">
        <v>0</v>
      </c>
      <c r="M218" s="5">
        <v>0</v>
      </c>
      <c r="N218" s="5">
        <v>0</v>
      </c>
      <c r="O218">
        <v>23026</v>
      </c>
      <c r="P218" t="s">
        <v>59</v>
      </c>
      <c r="Q218" t="s">
        <v>61</v>
      </c>
    </row>
    <row r="219" spans="1:17" x14ac:dyDescent="0.25">
      <c r="A219" s="4" t="s">
        <v>30</v>
      </c>
      <c r="B219" s="5" t="s">
        <v>38</v>
      </c>
      <c r="C219" t="s">
        <v>51</v>
      </c>
      <c r="D219" t="s">
        <v>58</v>
      </c>
      <c r="E219">
        <v>3</v>
      </c>
      <c r="F219" t="str">
        <f t="shared" si="3"/>
        <v>Average Per Ton1-in-10May Monthly System Peak Day100% Cycling3</v>
      </c>
      <c r="G219" s="5">
        <v>0.1550204</v>
      </c>
      <c r="H219" s="5">
        <v>0.1550204</v>
      </c>
      <c r="I219" s="5">
        <v>66.371700000000004</v>
      </c>
      <c r="J219" s="5">
        <v>0</v>
      </c>
      <c r="K219" s="5">
        <v>0</v>
      </c>
      <c r="L219" s="5">
        <v>0</v>
      </c>
      <c r="M219" s="5">
        <v>0</v>
      </c>
      <c r="N219" s="5">
        <v>0</v>
      </c>
      <c r="O219">
        <v>10695</v>
      </c>
      <c r="P219" t="s">
        <v>59</v>
      </c>
      <c r="Q219" t="s">
        <v>61</v>
      </c>
    </row>
    <row r="220" spans="1:17" x14ac:dyDescent="0.25">
      <c r="A220" s="4" t="s">
        <v>28</v>
      </c>
      <c r="B220" s="5" t="s">
        <v>38</v>
      </c>
      <c r="C220" t="s">
        <v>51</v>
      </c>
      <c r="D220" t="s">
        <v>58</v>
      </c>
      <c r="E220">
        <v>3</v>
      </c>
      <c r="F220" t="str">
        <f t="shared" si="3"/>
        <v>Average Per Premise1-in-10May Monthly System Peak Day100% Cycling3</v>
      </c>
      <c r="G220" s="5">
        <v>0.69474519999999995</v>
      </c>
      <c r="H220" s="5">
        <v>0.69474519999999995</v>
      </c>
      <c r="I220" s="5">
        <v>66.371700000000004</v>
      </c>
      <c r="J220" s="5">
        <v>0</v>
      </c>
      <c r="K220" s="5">
        <v>0</v>
      </c>
      <c r="L220" s="5">
        <v>0</v>
      </c>
      <c r="M220" s="5">
        <v>0</v>
      </c>
      <c r="N220" s="5">
        <v>0</v>
      </c>
      <c r="O220">
        <v>10695</v>
      </c>
      <c r="P220" t="s">
        <v>59</v>
      </c>
      <c r="Q220" t="s">
        <v>61</v>
      </c>
    </row>
    <row r="221" spans="1:17" x14ac:dyDescent="0.25">
      <c r="A221" s="4" t="s">
        <v>29</v>
      </c>
      <c r="B221" s="5" t="s">
        <v>38</v>
      </c>
      <c r="C221" t="s">
        <v>51</v>
      </c>
      <c r="D221" t="s">
        <v>58</v>
      </c>
      <c r="E221">
        <v>3</v>
      </c>
      <c r="F221" t="str">
        <f t="shared" si="3"/>
        <v>Average Per Device1-in-10May Monthly System Peak Day100% Cycling3</v>
      </c>
      <c r="G221" s="5">
        <v>0.56268839999999998</v>
      </c>
      <c r="H221" s="5">
        <v>0.56268839999999998</v>
      </c>
      <c r="I221" s="5">
        <v>66.371700000000004</v>
      </c>
      <c r="J221" s="5">
        <v>0</v>
      </c>
      <c r="K221" s="5">
        <v>0</v>
      </c>
      <c r="L221" s="5">
        <v>0</v>
      </c>
      <c r="M221" s="5">
        <v>0</v>
      </c>
      <c r="N221" s="5">
        <v>0</v>
      </c>
      <c r="O221">
        <v>10695</v>
      </c>
      <c r="P221" t="s">
        <v>59</v>
      </c>
      <c r="Q221" t="s">
        <v>61</v>
      </c>
    </row>
    <row r="222" spans="1:17" x14ac:dyDescent="0.25">
      <c r="A222" s="4" t="s">
        <v>43</v>
      </c>
      <c r="B222" s="5" t="s">
        <v>38</v>
      </c>
      <c r="C222" t="s">
        <v>51</v>
      </c>
      <c r="D222" t="s">
        <v>58</v>
      </c>
      <c r="E222">
        <v>3</v>
      </c>
      <c r="F222" t="str">
        <f t="shared" si="3"/>
        <v>Aggregate1-in-10May Monthly System Peak Day100% Cycling3</v>
      </c>
      <c r="G222" s="5">
        <v>7.4302999999999999</v>
      </c>
      <c r="H222" s="5">
        <v>7.4302999999999999</v>
      </c>
      <c r="I222" s="5">
        <v>66.371700000000004</v>
      </c>
      <c r="J222" s="5">
        <v>0</v>
      </c>
      <c r="K222" s="5">
        <v>0</v>
      </c>
      <c r="L222" s="5">
        <v>0</v>
      </c>
      <c r="M222" s="5">
        <v>0</v>
      </c>
      <c r="N222" s="5">
        <v>0</v>
      </c>
      <c r="O222">
        <v>10695</v>
      </c>
      <c r="P222" t="s">
        <v>59</v>
      </c>
      <c r="Q222" t="s">
        <v>61</v>
      </c>
    </row>
    <row r="223" spans="1:17" x14ac:dyDescent="0.25">
      <c r="A223" s="4" t="s">
        <v>30</v>
      </c>
      <c r="B223" s="5" t="s">
        <v>38</v>
      </c>
      <c r="C223" t="s">
        <v>51</v>
      </c>
      <c r="D223" t="s">
        <v>31</v>
      </c>
      <c r="E223">
        <v>3</v>
      </c>
      <c r="F223" t="str">
        <f t="shared" si="3"/>
        <v>Average Per Ton1-in-10May Monthly System Peak Day50% Cycling3</v>
      </c>
      <c r="G223" s="5">
        <v>0.19995979999999999</v>
      </c>
      <c r="H223" s="5">
        <v>0.19995979999999999</v>
      </c>
      <c r="I223" s="5">
        <v>66.043499999999995</v>
      </c>
      <c r="J223" s="5">
        <v>0</v>
      </c>
      <c r="K223" s="5">
        <v>0</v>
      </c>
      <c r="L223" s="5">
        <v>0</v>
      </c>
      <c r="M223" s="5">
        <v>0</v>
      </c>
      <c r="N223" s="5">
        <v>0</v>
      </c>
      <c r="O223">
        <v>12331</v>
      </c>
      <c r="P223" t="s">
        <v>59</v>
      </c>
      <c r="Q223" t="s">
        <v>61</v>
      </c>
    </row>
    <row r="224" spans="1:17" x14ac:dyDescent="0.25">
      <c r="A224" s="4" t="s">
        <v>28</v>
      </c>
      <c r="B224" s="5" t="s">
        <v>38</v>
      </c>
      <c r="C224" t="s">
        <v>51</v>
      </c>
      <c r="D224" t="s">
        <v>31</v>
      </c>
      <c r="E224">
        <v>3</v>
      </c>
      <c r="F224" t="str">
        <f t="shared" si="3"/>
        <v>Average Per Premise1-in-10May Monthly System Peak Day50% Cycling3</v>
      </c>
      <c r="G224" s="5">
        <v>0.82079690000000005</v>
      </c>
      <c r="H224" s="5">
        <v>0.82079690000000005</v>
      </c>
      <c r="I224" s="5">
        <v>66.043499999999995</v>
      </c>
      <c r="J224" s="5">
        <v>0</v>
      </c>
      <c r="K224" s="5">
        <v>0</v>
      </c>
      <c r="L224" s="5">
        <v>0</v>
      </c>
      <c r="M224" s="5">
        <v>0</v>
      </c>
      <c r="N224" s="5">
        <v>0</v>
      </c>
      <c r="O224">
        <v>12331</v>
      </c>
      <c r="P224" t="s">
        <v>59</v>
      </c>
      <c r="Q224" t="s">
        <v>61</v>
      </c>
    </row>
    <row r="225" spans="1:17" x14ac:dyDescent="0.25">
      <c r="A225" s="4" t="s">
        <v>29</v>
      </c>
      <c r="B225" s="5" t="s">
        <v>38</v>
      </c>
      <c r="C225" t="s">
        <v>51</v>
      </c>
      <c r="D225" t="s">
        <v>31</v>
      </c>
      <c r="E225">
        <v>3</v>
      </c>
      <c r="F225" t="str">
        <f t="shared" si="3"/>
        <v>Average Per Device1-in-10May Monthly System Peak Day50% Cycling3</v>
      </c>
      <c r="G225" s="5">
        <v>0.70174349999999996</v>
      </c>
      <c r="H225" s="5">
        <v>0.70174349999999996</v>
      </c>
      <c r="I225" s="5">
        <v>66.043499999999995</v>
      </c>
      <c r="J225" s="5">
        <v>0</v>
      </c>
      <c r="K225" s="5">
        <v>0</v>
      </c>
      <c r="L225" s="5">
        <v>0</v>
      </c>
      <c r="M225" s="5">
        <v>0</v>
      </c>
      <c r="N225" s="5">
        <v>0</v>
      </c>
      <c r="O225">
        <v>12331</v>
      </c>
      <c r="P225" t="s">
        <v>59</v>
      </c>
      <c r="Q225" t="s">
        <v>61</v>
      </c>
    </row>
    <row r="226" spans="1:17" x14ac:dyDescent="0.25">
      <c r="A226" s="4" t="s">
        <v>43</v>
      </c>
      <c r="B226" s="5" t="s">
        <v>38</v>
      </c>
      <c r="C226" t="s">
        <v>51</v>
      </c>
      <c r="D226" t="s">
        <v>31</v>
      </c>
      <c r="E226">
        <v>3</v>
      </c>
      <c r="F226" t="str">
        <f t="shared" si="3"/>
        <v>Aggregate1-in-10May Monthly System Peak Day50% Cycling3</v>
      </c>
      <c r="G226" s="5">
        <v>10.12125</v>
      </c>
      <c r="H226" s="5">
        <v>10.12125</v>
      </c>
      <c r="I226" s="5">
        <v>66.043499999999995</v>
      </c>
      <c r="J226" s="5">
        <v>0</v>
      </c>
      <c r="K226" s="5">
        <v>0</v>
      </c>
      <c r="L226" s="5">
        <v>0</v>
      </c>
      <c r="M226" s="5">
        <v>0</v>
      </c>
      <c r="N226" s="5">
        <v>0</v>
      </c>
      <c r="O226">
        <v>12331</v>
      </c>
      <c r="P226" t="s">
        <v>59</v>
      </c>
      <c r="Q226" t="s">
        <v>61</v>
      </c>
    </row>
    <row r="227" spans="1:17" x14ac:dyDescent="0.25">
      <c r="A227" s="4" t="s">
        <v>30</v>
      </c>
      <c r="B227" s="5" t="s">
        <v>38</v>
      </c>
      <c r="C227" t="s">
        <v>51</v>
      </c>
      <c r="D227" t="s">
        <v>26</v>
      </c>
      <c r="E227">
        <v>3</v>
      </c>
      <c r="F227" t="str">
        <f t="shared" si="3"/>
        <v>Average Per Ton1-in-10May Monthly System Peak DayAll3</v>
      </c>
      <c r="G227" s="5">
        <v>0.17908550000000001</v>
      </c>
      <c r="H227" s="5">
        <v>0.17908550000000001</v>
      </c>
      <c r="I227" s="5">
        <v>66.195999999999998</v>
      </c>
      <c r="J227" s="5">
        <v>0</v>
      </c>
      <c r="K227" s="5">
        <v>0</v>
      </c>
      <c r="L227" s="5">
        <v>0</v>
      </c>
      <c r="M227" s="5">
        <v>0</v>
      </c>
      <c r="N227" s="5">
        <v>0</v>
      </c>
      <c r="O227">
        <v>23026</v>
      </c>
      <c r="P227" t="s">
        <v>59</v>
      </c>
      <c r="Q227" t="s">
        <v>61</v>
      </c>
    </row>
    <row r="228" spans="1:17" x14ac:dyDescent="0.25">
      <c r="A228" s="4" t="s">
        <v>28</v>
      </c>
      <c r="B228" s="5" t="s">
        <v>38</v>
      </c>
      <c r="C228" t="s">
        <v>51</v>
      </c>
      <c r="D228" t="s">
        <v>26</v>
      </c>
      <c r="E228">
        <v>3</v>
      </c>
      <c r="F228" t="str">
        <f t="shared" si="3"/>
        <v>Average Per Premise1-in-10May Monthly System Peak DayAll3</v>
      </c>
      <c r="G228" s="5">
        <v>0.76645640000000004</v>
      </c>
      <c r="H228" s="5">
        <v>0.76645640000000004</v>
      </c>
      <c r="I228" s="5">
        <v>66.195999999999998</v>
      </c>
      <c r="J228" s="5">
        <v>0</v>
      </c>
      <c r="K228" s="5">
        <v>0</v>
      </c>
      <c r="L228" s="5">
        <v>0</v>
      </c>
      <c r="M228" s="5">
        <v>0</v>
      </c>
      <c r="N228" s="5">
        <v>0</v>
      </c>
      <c r="O228">
        <v>23026</v>
      </c>
      <c r="P228" t="s">
        <v>59</v>
      </c>
      <c r="Q228" t="s">
        <v>61</v>
      </c>
    </row>
    <row r="229" spans="1:17" x14ac:dyDescent="0.25">
      <c r="A229" s="4" t="s">
        <v>29</v>
      </c>
      <c r="B229" s="5" t="s">
        <v>38</v>
      </c>
      <c r="C229" t="s">
        <v>51</v>
      </c>
      <c r="D229" t="s">
        <v>26</v>
      </c>
      <c r="E229">
        <v>3</v>
      </c>
      <c r="F229" t="str">
        <f t="shared" si="3"/>
        <v>Average Per Device1-in-10May Monthly System Peak DayAll3</v>
      </c>
      <c r="G229" s="5">
        <v>0.63878769999999996</v>
      </c>
      <c r="H229" s="5">
        <v>0.63878760000000001</v>
      </c>
      <c r="I229" s="5">
        <v>66.195999999999998</v>
      </c>
      <c r="J229" s="5">
        <v>0</v>
      </c>
      <c r="K229" s="5">
        <v>0</v>
      </c>
      <c r="L229" s="5">
        <v>0</v>
      </c>
      <c r="M229" s="5">
        <v>0</v>
      </c>
      <c r="N229" s="5">
        <v>0</v>
      </c>
      <c r="O229">
        <v>23026</v>
      </c>
      <c r="P229" t="s">
        <v>59</v>
      </c>
      <c r="Q229" t="s">
        <v>61</v>
      </c>
    </row>
    <row r="230" spans="1:17" x14ac:dyDescent="0.25">
      <c r="A230" s="4" t="s">
        <v>43</v>
      </c>
      <c r="B230" s="5" t="s">
        <v>38</v>
      </c>
      <c r="C230" t="s">
        <v>51</v>
      </c>
      <c r="D230" t="s">
        <v>26</v>
      </c>
      <c r="E230">
        <v>3</v>
      </c>
      <c r="F230" t="str">
        <f t="shared" si="3"/>
        <v>Aggregate1-in-10May Monthly System Peak DayAll3</v>
      </c>
      <c r="G230" s="5">
        <v>17.648430000000001</v>
      </c>
      <c r="H230" s="5">
        <v>17.648430000000001</v>
      </c>
      <c r="I230" s="5">
        <v>66.195999999999998</v>
      </c>
      <c r="J230" s="5">
        <v>0</v>
      </c>
      <c r="K230" s="5">
        <v>0</v>
      </c>
      <c r="L230" s="5">
        <v>0</v>
      </c>
      <c r="M230" s="5">
        <v>0</v>
      </c>
      <c r="N230" s="5">
        <v>0</v>
      </c>
      <c r="O230">
        <v>23026</v>
      </c>
      <c r="P230" t="s">
        <v>59</v>
      </c>
      <c r="Q230" t="s">
        <v>61</v>
      </c>
    </row>
    <row r="231" spans="1:17" x14ac:dyDescent="0.25">
      <c r="A231" s="4" t="s">
        <v>30</v>
      </c>
      <c r="B231" s="5" t="s">
        <v>38</v>
      </c>
      <c r="C231" t="s">
        <v>52</v>
      </c>
      <c r="D231" t="s">
        <v>58</v>
      </c>
      <c r="E231">
        <v>3</v>
      </c>
      <c r="F231" t="str">
        <f t="shared" si="3"/>
        <v>Average Per Ton1-in-10October Monthly System Peak Day100% Cycling3</v>
      </c>
      <c r="G231" s="5">
        <v>0.1572162</v>
      </c>
      <c r="H231" s="5">
        <v>0.1572162</v>
      </c>
      <c r="I231" s="5">
        <v>67.150199999999998</v>
      </c>
      <c r="J231" s="5">
        <v>0</v>
      </c>
      <c r="K231" s="5">
        <v>0</v>
      </c>
      <c r="L231" s="5">
        <v>0</v>
      </c>
      <c r="M231" s="5">
        <v>0</v>
      </c>
      <c r="N231" s="5">
        <v>0</v>
      </c>
      <c r="O231">
        <v>10695</v>
      </c>
      <c r="P231" t="s">
        <v>59</v>
      </c>
      <c r="Q231" t="s">
        <v>61</v>
      </c>
    </row>
    <row r="232" spans="1:17" x14ac:dyDescent="0.25">
      <c r="A232" s="4" t="s">
        <v>28</v>
      </c>
      <c r="B232" s="5" t="s">
        <v>38</v>
      </c>
      <c r="C232" t="s">
        <v>52</v>
      </c>
      <c r="D232" t="s">
        <v>58</v>
      </c>
      <c r="E232">
        <v>3</v>
      </c>
      <c r="F232" t="str">
        <f t="shared" si="3"/>
        <v>Average Per Premise1-in-10October Monthly System Peak Day100% Cycling3</v>
      </c>
      <c r="G232" s="5">
        <v>0.70458589999999999</v>
      </c>
      <c r="H232" s="5">
        <v>0.70458600000000005</v>
      </c>
      <c r="I232" s="5">
        <v>67.150199999999998</v>
      </c>
      <c r="J232" s="5">
        <v>0</v>
      </c>
      <c r="K232" s="5">
        <v>0</v>
      </c>
      <c r="L232" s="5">
        <v>0</v>
      </c>
      <c r="M232" s="5">
        <v>0</v>
      </c>
      <c r="N232" s="5">
        <v>0</v>
      </c>
      <c r="O232">
        <v>10695</v>
      </c>
      <c r="P232" t="s">
        <v>59</v>
      </c>
      <c r="Q232" t="s">
        <v>61</v>
      </c>
    </row>
    <row r="233" spans="1:17" x14ac:dyDescent="0.25">
      <c r="A233" s="4" t="s">
        <v>29</v>
      </c>
      <c r="B233" s="5" t="s">
        <v>38</v>
      </c>
      <c r="C233" t="s">
        <v>52</v>
      </c>
      <c r="D233" t="s">
        <v>58</v>
      </c>
      <c r="E233">
        <v>3</v>
      </c>
      <c r="F233" t="str">
        <f t="shared" si="3"/>
        <v>Average Per Device1-in-10October Monthly System Peak Day100% Cycling3</v>
      </c>
      <c r="G233" s="5">
        <v>0.57065860000000002</v>
      </c>
      <c r="H233" s="5">
        <v>0.57065860000000002</v>
      </c>
      <c r="I233" s="5">
        <v>67.150199999999998</v>
      </c>
      <c r="J233" s="5">
        <v>0</v>
      </c>
      <c r="K233" s="5">
        <v>0</v>
      </c>
      <c r="L233" s="5">
        <v>0</v>
      </c>
      <c r="M233" s="5">
        <v>0</v>
      </c>
      <c r="N233" s="5">
        <v>0</v>
      </c>
      <c r="O233">
        <v>10695</v>
      </c>
      <c r="P233" t="s">
        <v>59</v>
      </c>
      <c r="Q233" t="s">
        <v>61</v>
      </c>
    </row>
    <row r="234" spans="1:17" x14ac:dyDescent="0.25">
      <c r="A234" s="4" t="s">
        <v>43</v>
      </c>
      <c r="B234" s="5" t="s">
        <v>38</v>
      </c>
      <c r="C234" t="s">
        <v>52</v>
      </c>
      <c r="D234" t="s">
        <v>58</v>
      </c>
      <c r="E234">
        <v>3</v>
      </c>
      <c r="F234" t="str">
        <f t="shared" si="3"/>
        <v>Aggregate1-in-10October Monthly System Peak Day100% Cycling3</v>
      </c>
      <c r="G234" s="5">
        <v>7.5355470000000002</v>
      </c>
      <c r="H234" s="5">
        <v>7.5355470000000002</v>
      </c>
      <c r="I234" s="5">
        <v>67.150199999999998</v>
      </c>
      <c r="J234" s="5">
        <v>0</v>
      </c>
      <c r="K234" s="5">
        <v>0</v>
      </c>
      <c r="L234" s="5">
        <v>0</v>
      </c>
      <c r="M234" s="5">
        <v>0</v>
      </c>
      <c r="N234" s="5">
        <v>0</v>
      </c>
      <c r="O234">
        <v>10695</v>
      </c>
      <c r="P234" t="s">
        <v>59</v>
      </c>
      <c r="Q234" t="s">
        <v>61</v>
      </c>
    </row>
    <row r="235" spans="1:17" x14ac:dyDescent="0.25">
      <c r="A235" s="4" t="s">
        <v>30</v>
      </c>
      <c r="B235" s="5" t="s">
        <v>38</v>
      </c>
      <c r="C235" t="s">
        <v>52</v>
      </c>
      <c r="D235" t="s">
        <v>31</v>
      </c>
      <c r="E235">
        <v>3</v>
      </c>
      <c r="F235" t="str">
        <f t="shared" si="3"/>
        <v>Average Per Ton1-in-10October Monthly System Peak Day50% Cycling3</v>
      </c>
      <c r="G235" s="5">
        <v>0.20300170000000001</v>
      </c>
      <c r="H235" s="5">
        <v>0.20300170000000001</v>
      </c>
      <c r="I235" s="5">
        <v>66.938900000000004</v>
      </c>
      <c r="J235" s="5">
        <v>0</v>
      </c>
      <c r="K235" s="5">
        <v>0</v>
      </c>
      <c r="L235" s="5">
        <v>0</v>
      </c>
      <c r="M235" s="5">
        <v>0</v>
      </c>
      <c r="N235" s="5">
        <v>0</v>
      </c>
      <c r="O235">
        <v>12331</v>
      </c>
      <c r="P235" t="s">
        <v>59</v>
      </c>
      <c r="Q235" t="s">
        <v>61</v>
      </c>
    </row>
    <row r="236" spans="1:17" x14ac:dyDescent="0.25">
      <c r="A236" s="4" t="s">
        <v>28</v>
      </c>
      <c r="B236" s="5" t="s">
        <v>38</v>
      </c>
      <c r="C236" t="s">
        <v>52</v>
      </c>
      <c r="D236" t="s">
        <v>31</v>
      </c>
      <c r="E236">
        <v>3</v>
      </c>
      <c r="F236" t="str">
        <f t="shared" si="3"/>
        <v>Average Per Premise1-in-10October Monthly System Peak Day50% Cycling3</v>
      </c>
      <c r="G236" s="5">
        <v>0.83328340000000001</v>
      </c>
      <c r="H236" s="5">
        <v>0.83328340000000001</v>
      </c>
      <c r="I236" s="5">
        <v>66.938900000000004</v>
      </c>
      <c r="J236" s="5">
        <v>0</v>
      </c>
      <c r="K236" s="5">
        <v>0</v>
      </c>
      <c r="L236" s="5">
        <v>0</v>
      </c>
      <c r="M236" s="5">
        <v>0</v>
      </c>
      <c r="N236" s="5">
        <v>0</v>
      </c>
      <c r="O236">
        <v>12331</v>
      </c>
      <c r="P236" t="s">
        <v>59</v>
      </c>
      <c r="Q236" t="s">
        <v>61</v>
      </c>
    </row>
    <row r="237" spans="1:17" x14ac:dyDescent="0.25">
      <c r="A237" s="4" t="s">
        <v>29</v>
      </c>
      <c r="B237" s="5" t="s">
        <v>38</v>
      </c>
      <c r="C237" t="s">
        <v>52</v>
      </c>
      <c r="D237" t="s">
        <v>31</v>
      </c>
      <c r="E237">
        <v>3</v>
      </c>
      <c r="F237" t="str">
        <f t="shared" si="3"/>
        <v>Average Per Device1-in-10October Monthly System Peak Day50% Cycling3</v>
      </c>
      <c r="G237" s="5">
        <v>0.71241889999999997</v>
      </c>
      <c r="H237" s="5">
        <v>0.71241889999999997</v>
      </c>
      <c r="I237" s="5">
        <v>66.938900000000004</v>
      </c>
      <c r="J237" s="5">
        <v>0</v>
      </c>
      <c r="K237" s="5">
        <v>0</v>
      </c>
      <c r="L237" s="5">
        <v>0</v>
      </c>
      <c r="M237" s="5">
        <v>0</v>
      </c>
      <c r="N237" s="5">
        <v>0</v>
      </c>
      <c r="O237">
        <v>12331</v>
      </c>
      <c r="P237" t="s">
        <v>59</v>
      </c>
      <c r="Q237" t="s">
        <v>61</v>
      </c>
    </row>
    <row r="238" spans="1:17" x14ac:dyDescent="0.25">
      <c r="A238" s="4" t="s">
        <v>43</v>
      </c>
      <c r="B238" s="5" t="s">
        <v>38</v>
      </c>
      <c r="C238" t="s">
        <v>52</v>
      </c>
      <c r="D238" t="s">
        <v>31</v>
      </c>
      <c r="E238">
        <v>3</v>
      </c>
      <c r="F238" t="str">
        <f t="shared" si="3"/>
        <v>Aggregate1-in-10October Monthly System Peak Day50% Cycling3</v>
      </c>
      <c r="G238" s="5">
        <v>10.275219999999999</v>
      </c>
      <c r="H238" s="5">
        <v>10.275219999999999</v>
      </c>
      <c r="I238" s="5">
        <v>66.938900000000004</v>
      </c>
      <c r="J238" s="5">
        <v>0</v>
      </c>
      <c r="K238" s="5">
        <v>0</v>
      </c>
      <c r="L238" s="5">
        <v>0</v>
      </c>
      <c r="M238" s="5">
        <v>0</v>
      </c>
      <c r="N238" s="5">
        <v>0</v>
      </c>
      <c r="O238">
        <v>12331</v>
      </c>
      <c r="P238" t="s">
        <v>59</v>
      </c>
      <c r="Q238" t="s">
        <v>61</v>
      </c>
    </row>
    <row r="239" spans="1:17" x14ac:dyDescent="0.25">
      <c r="A239" s="4" t="s">
        <v>30</v>
      </c>
      <c r="B239" s="5" t="s">
        <v>38</v>
      </c>
      <c r="C239" t="s">
        <v>52</v>
      </c>
      <c r="D239" t="s">
        <v>26</v>
      </c>
      <c r="E239">
        <v>3</v>
      </c>
      <c r="F239" t="str">
        <f t="shared" si="3"/>
        <v>Average Per Ton1-in-10October Monthly System Peak DayAll3</v>
      </c>
      <c r="G239" s="5">
        <v>0.18173439999999999</v>
      </c>
      <c r="H239" s="5">
        <v>0.18173439999999999</v>
      </c>
      <c r="I239" s="5">
        <v>67.037000000000006</v>
      </c>
      <c r="J239" s="5">
        <v>0</v>
      </c>
      <c r="K239" s="5">
        <v>0</v>
      </c>
      <c r="L239" s="5">
        <v>0</v>
      </c>
      <c r="M239" s="5">
        <v>0</v>
      </c>
      <c r="N239" s="5">
        <v>0</v>
      </c>
      <c r="O239">
        <v>23026</v>
      </c>
      <c r="P239" t="s">
        <v>59</v>
      </c>
      <c r="Q239" t="s">
        <v>61</v>
      </c>
    </row>
    <row r="240" spans="1:17" x14ac:dyDescent="0.25">
      <c r="A240" s="4" t="s">
        <v>28</v>
      </c>
      <c r="B240" s="5" t="s">
        <v>38</v>
      </c>
      <c r="C240" t="s">
        <v>52</v>
      </c>
      <c r="D240" t="s">
        <v>26</v>
      </c>
      <c r="E240">
        <v>3</v>
      </c>
      <c r="F240" t="str">
        <f t="shared" si="3"/>
        <v>Average Per Premise1-in-10October Monthly System Peak DayAll3</v>
      </c>
      <c r="G240" s="5">
        <v>0.77779319999999996</v>
      </c>
      <c r="H240" s="5">
        <v>0.77779330000000002</v>
      </c>
      <c r="I240" s="5">
        <v>67.037000000000006</v>
      </c>
      <c r="J240" s="5">
        <v>0</v>
      </c>
      <c r="K240" s="5">
        <v>0</v>
      </c>
      <c r="L240" s="5">
        <v>0</v>
      </c>
      <c r="M240" s="5">
        <v>0</v>
      </c>
      <c r="N240" s="5">
        <v>0</v>
      </c>
      <c r="O240">
        <v>23026</v>
      </c>
      <c r="P240" t="s">
        <v>59</v>
      </c>
      <c r="Q240" t="s">
        <v>61</v>
      </c>
    </row>
    <row r="241" spans="1:17" x14ac:dyDescent="0.25">
      <c r="A241" s="4" t="s">
        <v>29</v>
      </c>
      <c r="B241" s="5" t="s">
        <v>38</v>
      </c>
      <c r="C241" t="s">
        <v>52</v>
      </c>
      <c r="D241" t="s">
        <v>26</v>
      </c>
      <c r="E241">
        <v>3</v>
      </c>
      <c r="F241" t="str">
        <f t="shared" si="3"/>
        <v>Average Per Device1-in-10October Monthly System Peak DayAll3</v>
      </c>
      <c r="G241" s="5">
        <v>0.64823609999999998</v>
      </c>
      <c r="H241" s="5">
        <v>0.64823609999999998</v>
      </c>
      <c r="I241" s="5">
        <v>67.037000000000006</v>
      </c>
      <c r="J241" s="5">
        <v>0</v>
      </c>
      <c r="K241" s="5">
        <v>0</v>
      </c>
      <c r="L241" s="5">
        <v>0</v>
      </c>
      <c r="M241" s="5">
        <v>0</v>
      </c>
      <c r="N241" s="5">
        <v>0</v>
      </c>
      <c r="O241">
        <v>23026</v>
      </c>
      <c r="P241" t="s">
        <v>59</v>
      </c>
      <c r="Q241" t="s">
        <v>61</v>
      </c>
    </row>
    <row r="242" spans="1:17" x14ac:dyDescent="0.25">
      <c r="A242" s="4" t="s">
        <v>43</v>
      </c>
      <c r="B242" s="5" t="s">
        <v>38</v>
      </c>
      <c r="C242" t="s">
        <v>52</v>
      </c>
      <c r="D242" t="s">
        <v>26</v>
      </c>
      <c r="E242">
        <v>3</v>
      </c>
      <c r="F242" t="str">
        <f t="shared" si="3"/>
        <v>Aggregate1-in-10October Monthly System Peak DayAll3</v>
      </c>
      <c r="G242" s="5">
        <v>17.909469999999999</v>
      </c>
      <c r="H242" s="5">
        <v>17.909469999999999</v>
      </c>
      <c r="I242" s="5">
        <v>67.037000000000006</v>
      </c>
      <c r="J242" s="5">
        <v>0</v>
      </c>
      <c r="K242" s="5">
        <v>0</v>
      </c>
      <c r="L242" s="5">
        <v>0</v>
      </c>
      <c r="M242" s="5">
        <v>0</v>
      </c>
      <c r="N242" s="5">
        <v>0</v>
      </c>
      <c r="O242">
        <v>23026</v>
      </c>
      <c r="P242" t="s">
        <v>59</v>
      </c>
      <c r="Q242" t="s">
        <v>61</v>
      </c>
    </row>
    <row r="243" spans="1:17" x14ac:dyDescent="0.25">
      <c r="A243" s="4" t="s">
        <v>30</v>
      </c>
      <c r="B243" s="5" t="s">
        <v>38</v>
      </c>
      <c r="C243" t="s">
        <v>53</v>
      </c>
      <c r="D243" t="s">
        <v>58</v>
      </c>
      <c r="E243">
        <v>3</v>
      </c>
      <c r="F243" t="str">
        <f t="shared" si="3"/>
        <v>Average Per Ton1-in-10September Monthly System Peak Day100% Cycling3</v>
      </c>
      <c r="G243" s="5">
        <v>0.1902046</v>
      </c>
      <c r="H243" s="5">
        <v>0.1902046</v>
      </c>
      <c r="I243" s="5">
        <v>70.508700000000005</v>
      </c>
      <c r="J243" s="5">
        <v>0</v>
      </c>
      <c r="K243" s="5">
        <v>0</v>
      </c>
      <c r="L243" s="5">
        <v>0</v>
      </c>
      <c r="M243" s="5">
        <v>0</v>
      </c>
      <c r="N243" s="5">
        <v>0</v>
      </c>
      <c r="O243">
        <v>10695</v>
      </c>
      <c r="P243" t="s">
        <v>59</v>
      </c>
      <c r="Q243" t="s">
        <v>61</v>
      </c>
    </row>
    <row r="244" spans="1:17" x14ac:dyDescent="0.25">
      <c r="A244" s="4" t="s">
        <v>28</v>
      </c>
      <c r="B244" s="5" t="s">
        <v>38</v>
      </c>
      <c r="C244" t="s">
        <v>53</v>
      </c>
      <c r="D244" t="s">
        <v>58</v>
      </c>
      <c r="E244">
        <v>3</v>
      </c>
      <c r="F244" t="str">
        <f t="shared" si="3"/>
        <v>Average Per Premise1-in-10September Monthly System Peak Day100% Cycling3</v>
      </c>
      <c r="G244" s="5">
        <v>0.85242790000000002</v>
      </c>
      <c r="H244" s="5">
        <v>0.85242799999999996</v>
      </c>
      <c r="I244" s="5">
        <v>70.508700000000005</v>
      </c>
      <c r="J244" s="5">
        <v>0</v>
      </c>
      <c r="K244" s="5">
        <v>0</v>
      </c>
      <c r="L244" s="5">
        <v>0</v>
      </c>
      <c r="M244" s="5">
        <v>0</v>
      </c>
      <c r="N244" s="5">
        <v>0</v>
      </c>
      <c r="O244">
        <v>10695</v>
      </c>
      <c r="P244" t="s">
        <v>59</v>
      </c>
      <c r="Q244" t="s">
        <v>61</v>
      </c>
    </row>
    <row r="245" spans="1:17" x14ac:dyDescent="0.25">
      <c r="A245" s="4" t="s">
        <v>29</v>
      </c>
      <c r="B245" s="5" t="s">
        <v>38</v>
      </c>
      <c r="C245" t="s">
        <v>53</v>
      </c>
      <c r="D245" t="s">
        <v>58</v>
      </c>
      <c r="E245">
        <v>3</v>
      </c>
      <c r="F245" t="str">
        <f t="shared" si="3"/>
        <v>Average Per Device1-in-10September Monthly System Peak Day100% Cycling3</v>
      </c>
      <c r="G245" s="5">
        <v>0.69039890000000004</v>
      </c>
      <c r="H245" s="5">
        <v>0.69039890000000004</v>
      </c>
      <c r="I245" s="5">
        <v>70.508700000000005</v>
      </c>
      <c r="J245" s="5">
        <v>0</v>
      </c>
      <c r="K245" s="5">
        <v>0</v>
      </c>
      <c r="L245" s="5">
        <v>0</v>
      </c>
      <c r="M245" s="5">
        <v>0</v>
      </c>
      <c r="N245" s="5">
        <v>0</v>
      </c>
      <c r="O245">
        <v>10695</v>
      </c>
      <c r="P245" t="s">
        <v>59</v>
      </c>
      <c r="Q245" t="s">
        <v>61</v>
      </c>
    </row>
    <row r="246" spans="1:17" x14ac:dyDescent="0.25">
      <c r="A246" s="4" t="s">
        <v>43</v>
      </c>
      <c r="B246" s="5" t="s">
        <v>38</v>
      </c>
      <c r="C246" t="s">
        <v>53</v>
      </c>
      <c r="D246" t="s">
        <v>58</v>
      </c>
      <c r="E246">
        <v>3</v>
      </c>
      <c r="F246" t="str">
        <f t="shared" si="3"/>
        <v>Aggregate1-in-10September Monthly System Peak Day100% Cycling3</v>
      </c>
      <c r="G246" s="5">
        <v>9.1167169999999995</v>
      </c>
      <c r="H246" s="5">
        <v>9.1167169999999995</v>
      </c>
      <c r="I246" s="5">
        <v>70.508700000000005</v>
      </c>
      <c r="J246" s="5">
        <v>0</v>
      </c>
      <c r="K246" s="5">
        <v>0</v>
      </c>
      <c r="L246" s="5">
        <v>0</v>
      </c>
      <c r="M246" s="5">
        <v>0</v>
      </c>
      <c r="N246" s="5">
        <v>0</v>
      </c>
      <c r="O246">
        <v>10695</v>
      </c>
      <c r="P246" t="s">
        <v>59</v>
      </c>
      <c r="Q246" t="s">
        <v>61</v>
      </c>
    </row>
    <row r="247" spans="1:17" x14ac:dyDescent="0.25">
      <c r="A247" s="4" t="s">
        <v>30</v>
      </c>
      <c r="B247" s="5" t="s">
        <v>38</v>
      </c>
      <c r="C247" t="s">
        <v>53</v>
      </c>
      <c r="D247" t="s">
        <v>31</v>
      </c>
      <c r="E247">
        <v>3</v>
      </c>
      <c r="F247" t="str">
        <f t="shared" si="3"/>
        <v>Average Per Ton1-in-10September Monthly System Peak Day50% Cycling3</v>
      </c>
      <c r="G247" s="5">
        <v>0.2439046</v>
      </c>
      <c r="H247" s="5">
        <v>0.2439046</v>
      </c>
      <c r="I247" s="5">
        <v>70.240099999999998</v>
      </c>
      <c r="J247" s="5">
        <v>0</v>
      </c>
      <c r="K247" s="5">
        <v>0</v>
      </c>
      <c r="L247" s="5">
        <v>0</v>
      </c>
      <c r="M247" s="5">
        <v>0</v>
      </c>
      <c r="N247" s="5">
        <v>0</v>
      </c>
      <c r="O247">
        <v>12331</v>
      </c>
      <c r="P247" t="s">
        <v>59</v>
      </c>
      <c r="Q247" t="s">
        <v>61</v>
      </c>
    </row>
    <row r="248" spans="1:17" x14ac:dyDescent="0.25">
      <c r="A248" s="4" t="s">
        <v>28</v>
      </c>
      <c r="B248" s="5" t="s">
        <v>38</v>
      </c>
      <c r="C248" t="s">
        <v>53</v>
      </c>
      <c r="D248" t="s">
        <v>31</v>
      </c>
      <c r="E248">
        <v>3</v>
      </c>
      <c r="F248" t="str">
        <f t="shared" si="3"/>
        <v>Average Per Premise1-in-10September Monthly System Peak Day50% Cycling3</v>
      </c>
      <c r="G248" s="5">
        <v>1.001182</v>
      </c>
      <c r="H248" s="5">
        <v>1.001182</v>
      </c>
      <c r="I248" s="5">
        <v>70.240099999999998</v>
      </c>
      <c r="J248" s="5">
        <v>0</v>
      </c>
      <c r="K248" s="5">
        <v>0</v>
      </c>
      <c r="L248" s="5">
        <v>0</v>
      </c>
      <c r="M248" s="5">
        <v>0</v>
      </c>
      <c r="N248" s="5">
        <v>0</v>
      </c>
      <c r="O248">
        <v>12331</v>
      </c>
      <c r="P248" t="s">
        <v>59</v>
      </c>
      <c r="Q248" t="s">
        <v>61</v>
      </c>
    </row>
    <row r="249" spans="1:17" x14ac:dyDescent="0.25">
      <c r="A249" s="4" t="s">
        <v>29</v>
      </c>
      <c r="B249" s="5" t="s">
        <v>38</v>
      </c>
      <c r="C249" t="s">
        <v>53</v>
      </c>
      <c r="D249" t="s">
        <v>31</v>
      </c>
      <c r="E249">
        <v>3</v>
      </c>
      <c r="F249" t="str">
        <f t="shared" si="3"/>
        <v>Average Per Device1-in-10September Monthly System Peak Day50% Cycling3</v>
      </c>
      <c r="G249" s="5">
        <v>0.85596430000000001</v>
      </c>
      <c r="H249" s="5">
        <v>0.85596430000000001</v>
      </c>
      <c r="I249" s="5">
        <v>70.240099999999998</v>
      </c>
      <c r="J249" s="5">
        <v>0</v>
      </c>
      <c r="K249" s="5">
        <v>0</v>
      </c>
      <c r="L249" s="5">
        <v>0</v>
      </c>
      <c r="M249" s="5">
        <v>0</v>
      </c>
      <c r="N249" s="5">
        <v>0</v>
      </c>
      <c r="O249">
        <v>12331</v>
      </c>
      <c r="P249" t="s">
        <v>59</v>
      </c>
      <c r="Q249" t="s">
        <v>61</v>
      </c>
    </row>
    <row r="250" spans="1:17" x14ac:dyDescent="0.25">
      <c r="A250" s="4" t="s">
        <v>43</v>
      </c>
      <c r="B250" s="5" t="s">
        <v>38</v>
      </c>
      <c r="C250" t="s">
        <v>53</v>
      </c>
      <c r="D250" t="s">
        <v>31</v>
      </c>
      <c r="E250">
        <v>3</v>
      </c>
      <c r="F250" t="str">
        <f t="shared" si="3"/>
        <v>Aggregate1-in-10September Monthly System Peak Day50% Cycling3</v>
      </c>
      <c r="G250" s="5">
        <v>12.34557</v>
      </c>
      <c r="H250" s="5">
        <v>12.34557</v>
      </c>
      <c r="I250" s="5">
        <v>70.240099999999998</v>
      </c>
      <c r="J250" s="5">
        <v>0</v>
      </c>
      <c r="K250" s="5">
        <v>0</v>
      </c>
      <c r="L250" s="5">
        <v>0</v>
      </c>
      <c r="M250" s="5">
        <v>0</v>
      </c>
      <c r="N250" s="5">
        <v>0</v>
      </c>
      <c r="O250">
        <v>12331</v>
      </c>
      <c r="P250" t="s">
        <v>59</v>
      </c>
      <c r="Q250" t="s">
        <v>61</v>
      </c>
    </row>
    <row r="251" spans="1:17" x14ac:dyDescent="0.25">
      <c r="A251" s="4" t="s">
        <v>30</v>
      </c>
      <c r="B251" s="5" t="s">
        <v>38</v>
      </c>
      <c r="C251" t="s">
        <v>53</v>
      </c>
      <c r="D251" t="s">
        <v>26</v>
      </c>
      <c r="E251">
        <v>3</v>
      </c>
      <c r="F251" t="str">
        <f t="shared" si="3"/>
        <v>Average Per Ton1-in-10September Monthly System Peak DayAll3</v>
      </c>
      <c r="G251" s="5">
        <v>0.21896099999999999</v>
      </c>
      <c r="H251" s="5">
        <v>0.21896099999999999</v>
      </c>
      <c r="I251" s="5">
        <v>70.364900000000006</v>
      </c>
      <c r="J251" s="5">
        <v>0</v>
      </c>
      <c r="K251" s="5">
        <v>0</v>
      </c>
      <c r="L251" s="5">
        <v>0</v>
      </c>
      <c r="M251" s="5">
        <v>0</v>
      </c>
      <c r="N251" s="5">
        <v>0</v>
      </c>
      <c r="O251">
        <v>23026</v>
      </c>
      <c r="P251" t="s">
        <v>59</v>
      </c>
      <c r="Q251" t="s">
        <v>61</v>
      </c>
    </row>
    <row r="252" spans="1:17" x14ac:dyDescent="0.25">
      <c r="A252" s="4" t="s">
        <v>28</v>
      </c>
      <c r="B252" s="5" t="s">
        <v>38</v>
      </c>
      <c r="C252" t="s">
        <v>53</v>
      </c>
      <c r="D252" t="s">
        <v>26</v>
      </c>
      <c r="E252">
        <v>3</v>
      </c>
      <c r="F252" t="str">
        <f t="shared" si="3"/>
        <v>Average Per Premise1-in-10September Monthly System Peak DayAll3</v>
      </c>
      <c r="G252" s="5">
        <v>0.93711699999999998</v>
      </c>
      <c r="H252" s="5">
        <v>0.93711699999999998</v>
      </c>
      <c r="I252" s="5">
        <v>70.364900000000006</v>
      </c>
      <c r="J252" s="5">
        <v>0</v>
      </c>
      <c r="K252" s="5">
        <v>0</v>
      </c>
      <c r="L252" s="5">
        <v>0</v>
      </c>
      <c r="M252" s="5">
        <v>0</v>
      </c>
      <c r="N252" s="5">
        <v>0</v>
      </c>
      <c r="O252">
        <v>23026</v>
      </c>
      <c r="P252" t="s">
        <v>59</v>
      </c>
      <c r="Q252" t="s">
        <v>61</v>
      </c>
    </row>
    <row r="253" spans="1:17" x14ac:dyDescent="0.25">
      <c r="A253" s="4" t="s">
        <v>29</v>
      </c>
      <c r="B253" s="5" t="s">
        <v>38</v>
      </c>
      <c r="C253" t="s">
        <v>53</v>
      </c>
      <c r="D253" t="s">
        <v>26</v>
      </c>
      <c r="E253">
        <v>3</v>
      </c>
      <c r="F253" t="str">
        <f t="shared" si="3"/>
        <v>Average Per Device1-in-10September Monthly System Peak DayAll3</v>
      </c>
      <c r="G253" s="5">
        <v>0.78102119999999997</v>
      </c>
      <c r="H253" s="5">
        <v>0.78102119999999997</v>
      </c>
      <c r="I253" s="5">
        <v>70.364900000000006</v>
      </c>
      <c r="J253" s="5">
        <v>0</v>
      </c>
      <c r="K253" s="5">
        <v>0</v>
      </c>
      <c r="L253" s="5">
        <v>0</v>
      </c>
      <c r="M253" s="5">
        <v>0</v>
      </c>
      <c r="N253" s="5">
        <v>0</v>
      </c>
      <c r="O253">
        <v>23026</v>
      </c>
      <c r="P253" t="s">
        <v>59</v>
      </c>
      <c r="Q253" t="s">
        <v>61</v>
      </c>
    </row>
    <row r="254" spans="1:17" x14ac:dyDescent="0.25">
      <c r="A254" s="4" t="s">
        <v>43</v>
      </c>
      <c r="B254" s="5" t="s">
        <v>38</v>
      </c>
      <c r="C254" t="s">
        <v>53</v>
      </c>
      <c r="D254" t="s">
        <v>26</v>
      </c>
      <c r="E254">
        <v>3</v>
      </c>
      <c r="F254" t="str">
        <f t="shared" si="3"/>
        <v>Aggregate1-in-10September Monthly System Peak DayAll3</v>
      </c>
      <c r="G254" s="5">
        <v>21.578060000000001</v>
      </c>
      <c r="H254" s="5">
        <v>21.578060000000001</v>
      </c>
      <c r="I254" s="5">
        <v>70.364900000000006</v>
      </c>
      <c r="J254" s="5">
        <v>0</v>
      </c>
      <c r="K254" s="5">
        <v>0</v>
      </c>
      <c r="L254" s="5">
        <v>0</v>
      </c>
      <c r="M254" s="5">
        <v>0</v>
      </c>
      <c r="N254" s="5">
        <v>0</v>
      </c>
      <c r="O254">
        <v>23026</v>
      </c>
      <c r="P254" t="s">
        <v>59</v>
      </c>
      <c r="Q254" t="s">
        <v>61</v>
      </c>
    </row>
    <row r="255" spans="1:17" x14ac:dyDescent="0.25">
      <c r="A255" s="4" t="s">
        <v>30</v>
      </c>
      <c r="B255" s="5" t="s">
        <v>38</v>
      </c>
      <c r="C255" t="s">
        <v>48</v>
      </c>
      <c r="D255" t="s">
        <v>58</v>
      </c>
      <c r="E255">
        <v>4</v>
      </c>
      <c r="F255" t="str">
        <f t="shared" si="3"/>
        <v>Average Per Ton1-in-10August Monthly System Peak Day100% Cycling4</v>
      </c>
      <c r="G255" s="5">
        <v>0.16092899999999999</v>
      </c>
      <c r="H255" s="5">
        <v>0.16092899999999999</v>
      </c>
      <c r="I255" s="5">
        <v>70.990499999999997</v>
      </c>
      <c r="J255" s="5">
        <v>0</v>
      </c>
      <c r="K255" s="5">
        <v>0</v>
      </c>
      <c r="L255" s="5">
        <v>0</v>
      </c>
      <c r="M255" s="5">
        <v>0</v>
      </c>
      <c r="N255" s="5">
        <v>0</v>
      </c>
      <c r="O255">
        <v>10695</v>
      </c>
      <c r="P255" t="s">
        <v>59</v>
      </c>
      <c r="Q255" t="s">
        <v>61</v>
      </c>
    </row>
    <row r="256" spans="1:17" x14ac:dyDescent="0.25">
      <c r="A256" s="4" t="s">
        <v>28</v>
      </c>
      <c r="B256" s="5" t="s">
        <v>38</v>
      </c>
      <c r="C256" t="s">
        <v>48</v>
      </c>
      <c r="D256" t="s">
        <v>58</v>
      </c>
      <c r="E256">
        <v>4</v>
      </c>
      <c r="F256" t="str">
        <f t="shared" si="3"/>
        <v>Average Per Premise1-in-10August Monthly System Peak Day100% Cycling4</v>
      </c>
      <c r="G256" s="5">
        <v>0.72122520000000001</v>
      </c>
      <c r="H256" s="5">
        <v>0.72122529999999996</v>
      </c>
      <c r="I256" s="5">
        <v>70.990499999999997</v>
      </c>
      <c r="J256" s="5">
        <v>0</v>
      </c>
      <c r="K256" s="5">
        <v>0</v>
      </c>
      <c r="L256" s="5">
        <v>0</v>
      </c>
      <c r="M256" s="5">
        <v>0</v>
      </c>
      <c r="N256" s="5">
        <v>0</v>
      </c>
      <c r="O256">
        <v>10695</v>
      </c>
      <c r="P256" t="s">
        <v>59</v>
      </c>
      <c r="Q256" t="s">
        <v>61</v>
      </c>
    </row>
    <row r="257" spans="1:17" x14ac:dyDescent="0.25">
      <c r="A257" s="4" t="s">
        <v>29</v>
      </c>
      <c r="B257" s="5" t="s">
        <v>38</v>
      </c>
      <c r="C257" t="s">
        <v>48</v>
      </c>
      <c r="D257" t="s">
        <v>58</v>
      </c>
      <c r="E257">
        <v>4</v>
      </c>
      <c r="F257" t="str">
        <f t="shared" si="3"/>
        <v>Average Per Device1-in-10August Monthly System Peak Day100% Cycling4</v>
      </c>
      <c r="G257" s="5">
        <v>0.58413510000000002</v>
      </c>
      <c r="H257" s="5">
        <v>0.58413510000000002</v>
      </c>
      <c r="I257" s="5">
        <v>70.990499999999997</v>
      </c>
      <c r="J257" s="5">
        <v>0</v>
      </c>
      <c r="K257" s="5">
        <v>0</v>
      </c>
      <c r="L257" s="5">
        <v>0</v>
      </c>
      <c r="M257" s="5">
        <v>0</v>
      </c>
      <c r="N257" s="5">
        <v>0</v>
      </c>
      <c r="O257">
        <v>10695</v>
      </c>
      <c r="P257" t="s">
        <v>59</v>
      </c>
      <c r="Q257" t="s">
        <v>61</v>
      </c>
    </row>
    <row r="258" spans="1:17" x14ac:dyDescent="0.25">
      <c r="A258" s="4" t="s">
        <v>43</v>
      </c>
      <c r="B258" s="5" t="s">
        <v>38</v>
      </c>
      <c r="C258" t="s">
        <v>48</v>
      </c>
      <c r="D258" t="s">
        <v>58</v>
      </c>
      <c r="E258">
        <v>4</v>
      </c>
      <c r="F258" t="str">
        <f t="shared" si="3"/>
        <v>Aggregate1-in-10August Monthly System Peak Day100% Cycling4</v>
      </c>
      <c r="G258" s="5">
        <v>7.7135040000000004</v>
      </c>
      <c r="H258" s="5">
        <v>7.7135040000000004</v>
      </c>
      <c r="I258" s="5">
        <v>70.990499999999997</v>
      </c>
      <c r="J258" s="5">
        <v>0</v>
      </c>
      <c r="K258" s="5">
        <v>0</v>
      </c>
      <c r="L258" s="5">
        <v>0</v>
      </c>
      <c r="M258" s="5">
        <v>0</v>
      </c>
      <c r="N258" s="5">
        <v>0</v>
      </c>
      <c r="O258">
        <v>10695</v>
      </c>
      <c r="P258" t="s">
        <v>59</v>
      </c>
      <c r="Q258" t="s">
        <v>61</v>
      </c>
    </row>
    <row r="259" spans="1:17" x14ac:dyDescent="0.25">
      <c r="A259" s="4" t="s">
        <v>30</v>
      </c>
      <c r="B259" s="5" t="s">
        <v>38</v>
      </c>
      <c r="C259" t="s">
        <v>48</v>
      </c>
      <c r="D259" t="s">
        <v>31</v>
      </c>
      <c r="E259">
        <v>4</v>
      </c>
      <c r="F259" t="str">
        <f t="shared" ref="F259:F322" si="4">CONCATENATE(A259,B259,C259,D259,E259)</f>
        <v>Average Per Ton1-in-10August Monthly System Peak Day50% Cycling4</v>
      </c>
      <c r="G259" s="5">
        <v>0.20477319999999999</v>
      </c>
      <c r="H259" s="5">
        <v>0.20477319999999999</v>
      </c>
      <c r="I259" s="5">
        <v>70.678799999999995</v>
      </c>
      <c r="J259" s="5">
        <v>0</v>
      </c>
      <c r="K259" s="5">
        <v>0</v>
      </c>
      <c r="L259" s="5">
        <v>0</v>
      </c>
      <c r="M259" s="5">
        <v>0</v>
      </c>
      <c r="N259" s="5">
        <v>0</v>
      </c>
      <c r="O259">
        <v>12331</v>
      </c>
      <c r="P259" t="s">
        <v>59</v>
      </c>
      <c r="Q259" t="s">
        <v>61</v>
      </c>
    </row>
    <row r="260" spans="1:17" x14ac:dyDescent="0.25">
      <c r="A260" s="4" t="s">
        <v>28</v>
      </c>
      <c r="B260" s="5" t="s">
        <v>38</v>
      </c>
      <c r="C260" t="s">
        <v>48</v>
      </c>
      <c r="D260" t="s">
        <v>31</v>
      </c>
      <c r="E260">
        <v>4</v>
      </c>
      <c r="F260" t="str">
        <f t="shared" si="4"/>
        <v>Average Per Premise1-in-10August Monthly System Peak Day50% Cycling4</v>
      </c>
      <c r="G260" s="5">
        <v>0.84055480000000005</v>
      </c>
      <c r="H260" s="5">
        <v>0.84055480000000005</v>
      </c>
      <c r="I260" s="5">
        <v>70.678799999999995</v>
      </c>
      <c r="J260" s="5">
        <v>0</v>
      </c>
      <c r="K260" s="5">
        <v>0</v>
      </c>
      <c r="L260" s="5">
        <v>0</v>
      </c>
      <c r="M260" s="5">
        <v>0</v>
      </c>
      <c r="N260" s="5">
        <v>0</v>
      </c>
      <c r="O260">
        <v>12331</v>
      </c>
      <c r="P260" t="s">
        <v>59</v>
      </c>
      <c r="Q260" t="s">
        <v>61</v>
      </c>
    </row>
    <row r="261" spans="1:17" x14ac:dyDescent="0.25">
      <c r="A261" s="4" t="s">
        <v>29</v>
      </c>
      <c r="B261" s="5" t="s">
        <v>38</v>
      </c>
      <c r="C261" t="s">
        <v>48</v>
      </c>
      <c r="D261" t="s">
        <v>31</v>
      </c>
      <c r="E261">
        <v>4</v>
      </c>
      <c r="F261" t="str">
        <f t="shared" si="4"/>
        <v>Average Per Device1-in-10August Monthly System Peak Day50% Cycling4</v>
      </c>
      <c r="G261" s="5">
        <v>0.71863560000000004</v>
      </c>
      <c r="H261" s="5">
        <v>0.71863560000000004</v>
      </c>
      <c r="I261" s="5">
        <v>70.678799999999995</v>
      </c>
      <c r="J261" s="5">
        <v>0</v>
      </c>
      <c r="K261" s="5">
        <v>0</v>
      </c>
      <c r="L261" s="5">
        <v>0</v>
      </c>
      <c r="M261" s="5">
        <v>0</v>
      </c>
      <c r="N261" s="5">
        <v>0</v>
      </c>
      <c r="O261">
        <v>12331</v>
      </c>
      <c r="P261" t="s">
        <v>59</v>
      </c>
      <c r="Q261" t="s">
        <v>61</v>
      </c>
    </row>
    <row r="262" spans="1:17" x14ac:dyDescent="0.25">
      <c r="A262" s="4" t="s">
        <v>43</v>
      </c>
      <c r="B262" s="5" t="s">
        <v>38</v>
      </c>
      <c r="C262" t="s">
        <v>48</v>
      </c>
      <c r="D262" t="s">
        <v>31</v>
      </c>
      <c r="E262">
        <v>4</v>
      </c>
      <c r="F262" t="str">
        <f t="shared" si="4"/>
        <v>Aggregate1-in-10August Monthly System Peak Day50% Cycling4</v>
      </c>
      <c r="G262" s="5">
        <v>10.364879999999999</v>
      </c>
      <c r="H262" s="5">
        <v>10.364879999999999</v>
      </c>
      <c r="I262" s="5">
        <v>70.678799999999995</v>
      </c>
      <c r="J262" s="5">
        <v>0</v>
      </c>
      <c r="K262" s="5">
        <v>0</v>
      </c>
      <c r="L262" s="5">
        <v>0</v>
      </c>
      <c r="M262" s="5">
        <v>0</v>
      </c>
      <c r="N262" s="5">
        <v>0</v>
      </c>
      <c r="O262">
        <v>12331</v>
      </c>
      <c r="P262" t="s">
        <v>59</v>
      </c>
      <c r="Q262" t="s">
        <v>61</v>
      </c>
    </row>
    <row r="263" spans="1:17" x14ac:dyDescent="0.25">
      <c r="A263" s="4" t="s">
        <v>30</v>
      </c>
      <c r="B263" s="5" t="s">
        <v>38</v>
      </c>
      <c r="C263" t="s">
        <v>48</v>
      </c>
      <c r="D263" t="s">
        <v>26</v>
      </c>
      <c r="E263">
        <v>4</v>
      </c>
      <c r="F263" t="str">
        <f t="shared" si="4"/>
        <v>Average Per Ton1-in-10August Monthly System Peak DayAll4</v>
      </c>
      <c r="G263" s="5">
        <v>0.1844076</v>
      </c>
      <c r="H263" s="5">
        <v>0.1844076</v>
      </c>
      <c r="I263" s="5">
        <v>70.823599999999999</v>
      </c>
      <c r="J263" s="5">
        <v>0</v>
      </c>
      <c r="K263" s="5">
        <v>0</v>
      </c>
      <c r="L263" s="5">
        <v>0</v>
      </c>
      <c r="M263" s="5">
        <v>0</v>
      </c>
      <c r="N263" s="5">
        <v>0</v>
      </c>
      <c r="O263">
        <v>23026</v>
      </c>
      <c r="P263" t="s">
        <v>59</v>
      </c>
      <c r="Q263" t="s">
        <v>61</v>
      </c>
    </row>
    <row r="264" spans="1:17" x14ac:dyDescent="0.25">
      <c r="A264" s="4" t="s">
        <v>28</v>
      </c>
      <c r="B264" s="5" t="s">
        <v>38</v>
      </c>
      <c r="C264" t="s">
        <v>48</v>
      </c>
      <c r="D264" t="s">
        <v>26</v>
      </c>
      <c r="E264">
        <v>4</v>
      </c>
      <c r="F264" t="str">
        <f t="shared" si="4"/>
        <v>Average Per Premise1-in-10August Monthly System Peak DayAll4</v>
      </c>
      <c r="G264" s="5">
        <v>0.78923410000000005</v>
      </c>
      <c r="H264" s="5">
        <v>0.78923410000000005</v>
      </c>
      <c r="I264" s="5">
        <v>70.823599999999999</v>
      </c>
      <c r="J264" s="5">
        <v>0</v>
      </c>
      <c r="K264" s="5">
        <v>0</v>
      </c>
      <c r="L264" s="5">
        <v>0</v>
      </c>
      <c r="M264" s="5">
        <v>0</v>
      </c>
      <c r="N264" s="5">
        <v>0</v>
      </c>
      <c r="O264">
        <v>23026</v>
      </c>
      <c r="P264" t="s">
        <v>59</v>
      </c>
      <c r="Q264" t="s">
        <v>61</v>
      </c>
    </row>
    <row r="265" spans="1:17" x14ac:dyDescent="0.25">
      <c r="A265" s="4" t="s">
        <v>29</v>
      </c>
      <c r="B265" s="5" t="s">
        <v>38</v>
      </c>
      <c r="C265" t="s">
        <v>48</v>
      </c>
      <c r="D265" t="s">
        <v>26</v>
      </c>
      <c r="E265">
        <v>4</v>
      </c>
      <c r="F265" t="str">
        <f t="shared" si="4"/>
        <v>Average Per Device1-in-10August Monthly System Peak DayAll4</v>
      </c>
      <c r="G265" s="5">
        <v>0.6577712</v>
      </c>
      <c r="H265" s="5">
        <v>0.6577712</v>
      </c>
      <c r="I265" s="5">
        <v>70.823599999999999</v>
      </c>
      <c r="J265" s="5">
        <v>0</v>
      </c>
      <c r="K265" s="5">
        <v>0</v>
      </c>
      <c r="L265" s="5">
        <v>0</v>
      </c>
      <c r="M265" s="5">
        <v>0</v>
      </c>
      <c r="N265" s="5">
        <v>0</v>
      </c>
      <c r="O265">
        <v>23026</v>
      </c>
      <c r="P265" t="s">
        <v>59</v>
      </c>
      <c r="Q265" t="s">
        <v>61</v>
      </c>
    </row>
    <row r="266" spans="1:17" x14ac:dyDescent="0.25">
      <c r="A266" s="4" t="s">
        <v>43</v>
      </c>
      <c r="B266" s="5" t="s">
        <v>38</v>
      </c>
      <c r="C266" t="s">
        <v>48</v>
      </c>
      <c r="D266" t="s">
        <v>26</v>
      </c>
      <c r="E266">
        <v>4</v>
      </c>
      <c r="F266" t="str">
        <f t="shared" si="4"/>
        <v>Aggregate1-in-10August Monthly System Peak DayAll4</v>
      </c>
      <c r="G266" s="5">
        <v>18.172899999999998</v>
      </c>
      <c r="H266" s="5">
        <v>18.172899999999998</v>
      </c>
      <c r="I266" s="5">
        <v>70.823599999999999</v>
      </c>
      <c r="J266" s="5">
        <v>0</v>
      </c>
      <c r="K266" s="5">
        <v>0</v>
      </c>
      <c r="L266" s="5">
        <v>0</v>
      </c>
      <c r="M266" s="5">
        <v>0</v>
      </c>
      <c r="N266" s="5">
        <v>0</v>
      </c>
      <c r="O266">
        <v>23026</v>
      </c>
      <c r="P266" t="s">
        <v>59</v>
      </c>
      <c r="Q266" t="s">
        <v>61</v>
      </c>
    </row>
    <row r="267" spans="1:17" x14ac:dyDescent="0.25">
      <c r="A267" s="4" t="s">
        <v>30</v>
      </c>
      <c r="B267" s="5" t="s">
        <v>38</v>
      </c>
      <c r="C267" t="s">
        <v>37</v>
      </c>
      <c r="D267" t="s">
        <v>58</v>
      </c>
      <c r="E267">
        <v>4</v>
      </c>
      <c r="F267" t="str">
        <f t="shared" si="4"/>
        <v>Average Per Ton1-in-10August Typical Event Day100% Cycling4</v>
      </c>
      <c r="G267" s="5">
        <v>0.15550530000000001</v>
      </c>
      <c r="H267" s="5">
        <v>0.15550530000000001</v>
      </c>
      <c r="I267" s="5">
        <v>68.670699999999997</v>
      </c>
      <c r="J267" s="5">
        <v>0</v>
      </c>
      <c r="K267" s="5">
        <v>0</v>
      </c>
      <c r="L267" s="5">
        <v>0</v>
      </c>
      <c r="M267" s="5">
        <v>0</v>
      </c>
      <c r="N267" s="5">
        <v>0</v>
      </c>
      <c r="O267">
        <v>10695</v>
      </c>
      <c r="P267" t="s">
        <v>59</v>
      </c>
      <c r="Q267" t="s">
        <v>61</v>
      </c>
    </row>
    <row r="268" spans="1:17" x14ac:dyDescent="0.25">
      <c r="A268" s="4" t="s">
        <v>28</v>
      </c>
      <c r="B268" s="5" t="s">
        <v>38</v>
      </c>
      <c r="C268" t="s">
        <v>37</v>
      </c>
      <c r="D268" t="s">
        <v>58</v>
      </c>
      <c r="E268">
        <v>4</v>
      </c>
      <c r="F268" t="str">
        <f t="shared" si="4"/>
        <v>Average Per Premise1-in-10August Typical Event Day100% Cycling4</v>
      </c>
      <c r="G268" s="5">
        <v>0.69691829999999999</v>
      </c>
      <c r="H268" s="5">
        <v>0.69691829999999999</v>
      </c>
      <c r="I268" s="5">
        <v>68.670699999999997</v>
      </c>
      <c r="J268" s="5">
        <v>0</v>
      </c>
      <c r="K268" s="5">
        <v>0</v>
      </c>
      <c r="L268" s="5">
        <v>0</v>
      </c>
      <c r="M268" s="5">
        <v>0</v>
      </c>
      <c r="N268" s="5">
        <v>0</v>
      </c>
      <c r="O268">
        <v>10695</v>
      </c>
      <c r="P268" t="s">
        <v>59</v>
      </c>
      <c r="Q268" t="s">
        <v>61</v>
      </c>
    </row>
    <row r="269" spans="1:17" x14ac:dyDescent="0.25">
      <c r="A269" s="4" t="s">
        <v>29</v>
      </c>
      <c r="B269" s="5" t="s">
        <v>38</v>
      </c>
      <c r="C269" t="s">
        <v>37</v>
      </c>
      <c r="D269" t="s">
        <v>58</v>
      </c>
      <c r="E269">
        <v>4</v>
      </c>
      <c r="F269" t="str">
        <f t="shared" si="4"/>
        <v>Average Per Device1-in-10August Typical Event Day100% Cycling4</v>
      </c>
      <c r="G269" s="5">
        <v>0.56444839999999996</v>
      </c>
      <c r="H269" s="5">
        <v>0.56444839999999996</v>
      </c>
      <c r="I269" s="5">
        <v>68.670699999999997</v>
      </c>
      <c r="J269" s="5">
        <v>0</v>
      </c>
      <c r="K269" s="5">
        <v>0</v>
      </c>
      <c r="L269" s="5">
        <v>0</v>
      </c>
      <c r="M269" s="5">
        <v>0</v>
      </c>
      <c r="N269" s="5">
        <v>0</v>
      </c>
      <c r="O269">
        <v>10695</v>
      </c>
      <c r="P269" t="s">
        <v>59</v>
      </c>
      <c r="Q269" t="s">
        <v>61</v>
      </c>
    </row>
    <row r="270" spans="1:17" x14ac:dyDescent="0.25">
      <c r="A270" s="4" t="s">
        <v>43</v>
      </c>
      <c r="B270" s="5" t="s">
        <v>38</v>
      </c>
      <c r="C270" t="s">
        <v>37</v>
      </c>
      <c r="D270" t="s">
        <v>58</v>
      </c>
      <c r="E270">
        <v>4</v>
      </c>
      <c r="F270" t="str">
        <f t="shared" si="4"/>
        <v>Aggregate1-in-10August Typical Event Day100% Cycling4</v>
      </c>
      <c r="G270" s="5">
        <v>7.4535419999999997</v>
      </c>
      <c r="H270" s="5">
        <v>7.4535419999999997</v>
      </c>
      <c r="I270" s="5">
        <v>68.670699999999997</v>
      </c>
      <c r="J270" s="5">
        <v>0</v>
      </c>
      <c r="K270" s="5">
        <v>0</v>
      </c>
      <c r="L270" s="5">
        <v>0</v>
      </c>
      <c r="M270" s="5">
        <v>0</v>
      </c>
      <c r="N270" s="5">
        <v>0</v>
      </c>
      <c r="O270">
        <v>10695</v>
      </c>
      <c r="P270" t="s">
        <v>59</v>
      </c>
      <c r="Q270" t="s">
        <v>61</v>
      </c>
    </row>
    <row r="271" spans="1:17" x14ac:dyDescent="0.25">
      <c r="A271" s="4" t="s">
        <v>30</v>
      </c>
      <c r="B271" s="5" t="s">
        <v>38</v>
      </c>
      <c r="C271" t="s">
        <v>37</v>
      </c>
      <c r="D271" t="s">
        <v>31</v>
      </c>
      <c r="E271">
        <v>4</v>
      </c>
      <c r="F271" t="str">
        <f t="shared" si="4"/>
        <v>Average Per Ton1-in-10August Typical Event Day50% Cycling4</v>
      </c>
      <c r="G271" s="5">
        <v>0.1989715</v>
      </c>
      <c r="H271" s="5">
        <v>0.1989715</v>
      </c>
      <c r="I271" s="5">
        <v>68.369399999999999</v>
      </c>
      <c r="J271" s="5">
        <v>0</v>
      </c>
      <c r="K271" s="5">
        <v>0</v>
      </c>
      <c r="L271" s="5">
        <v>0</v>
      </c>
      <c r="M271" s="5">
        <v>0</v>
      </c>
      <c r="N271" s="5">
        <v>0</v>
      </c>
      <c r="O271">
        <v>12331</v>
      </c>
      <c r="P271" t="s">
        <v>59</v>
      </c>
      <c r="Q271" t="s">
        <v>61</v>
      </c>
    </row>
    <row r="272" spans="1:17" x14ac:dyDescent="0.25">
      <c r="A272" s="4" t="s">
        <v>28</v>
      </c>
      <c r="B272" s="5" t="s">
        <v>38</v>
      </c>
      <c r="C272" t="s">
        <v>37</v>
      </c>
      <c r="D272" t="s">
        <v>31</v>
      </c>
      <c r="E272">
        <v>4</v>
      </c>
      <c r="F272" t="str">
        <f t="shared" si="4"/>
        <v>Average Per Premise1-in-10August Typical Event Day50% Cycling4</v>
      </c>
      <c r="G272" s="5">
        <v>0.81674000000000002</v>
      </c>
      <c r="H272" s="5">
        <v>0.81674000000000002</v>
      </c>
      <c r="I272" s="5">
        <v>68.369399999999999</v>
      </c>
      <c r="J272" s="5">
        <v>0</v>
      </c>
      <c r="K272" s="5">
        <v>0</v>
      </c>
      <c r="L272" s="5">
        <v>0</v>
      </c>
      <c r="M272" s="5">
        <v>0</v>
      </c>
      <c r="N272" s="5">
        <v>0</v>
      </c>
      <c r="O272">
        <v>12331</v>
      </c>
      <c r="P272" t="s">
        <v>59</v>
      </c>
      <c r="Q272" t="s">
        <v>61</v>
      </c>
    </row>
    <row r="273" spans="1:17" x14ac:dyDescent="0.25">
      <c r="A273" s="4" t="s">
        <v>29</v>
      </c>
      <c r="B273" s="5" t="s">
        <v>38</v>
      </c>
      <c r="C273" t="s">
        <v>37</v>
      </c>
      <c r="D273" t="s">
        <v>31</v>
      </c>
      <c r="E273">
        <v>4</v>
      </c>
      <c r="F273" t="str">
        <f t="shared" si="4"/>
        <v>Average Per Device1-in-10August Typical Event Day50% Cycling4</v>
      </c>
      <c r="G273" s="5">
        <v>0.69827499999999998</v>
      </c>
      <c r="H273" s="5">
        <v>0.69827499999999998</v>
      </c>
      <c r="I273" s="5">
        <v>68.369399999999999</v>
      </c>
      <c r="J273" s="5">
        <v>0</v>
      </c>
      <c r="K273" s="5">
        <v>0</v>
      </c>
      <c r="L273" s="5">
        <v>0</v>
      </c>
      <c r="M273" s="5">
        <v>0</v>
      </c>
      <c r="N273" s="5">
        <v>0</v>
      </c>
      <c r="O273">
        <v>12331</v>
      </c>
      <c r="P273" t="s">
        <v>59</v>
      </c>
      <c r="Q273" t="s">
        <v>61</v>
      </c>
    </row>
    <row r="274" spans="1:17" x14ac:dyDescent="0.25">
      <c r="A274" s="4" t="s">
        <v>43</v>
      </c>
      <c r="B274" s="5" t="s">
        <v>38</v>
      </c>
      <c r="C274" t="s">
        <v>37</v>
      </c>
      <c r="D274" t="s">
        <v>31</v>
      </c>
      <c r="E274">
        <v>4</v>
      </c>
      <c r="F274" t="str">
        <f t="shared" si="4"/>
        <v>Aggregate1-in-10August Typical Event Day50% Cycling4</v>
      </c>
      <c r="G274" s="5">
        <v>10.07122</v>
      </c>
      <c r="H274" s="5">
        <v>10.07122</v>
      </c>
      <c r="I274" s="5">
        <v>68.369399999999999</v>
      </c>
      <c r="J274" s="5">
        <v>0</v>
      </c>
      <c r="K274" s="5">
        <v>0</v>
      </c>
      <c r="L274" s="5">
        <v>0</v>
      </c>
      <c r="M274" s="5">
        <v>0</v>
      </c>
      <c r="N274" s="5">
        <v>0</v>
      </c>
      <c r="O274">
        <v>12331</v>
      </c>
      <c r="P274" t="s">
        <v>59</v>
      </c>
      <c r="Q274" t="s">
        <v>61</v>
      </c>
    </row>
    <row r="275" spans="1:17" x14ac:dyDescent="0.25">
      <c r="A275" s="4" t="s">
        <v>30</v>
      </c>
      <c r="B275" s="5" t="s">
        <v>38</v>
      </c>
      <c r="C275" t="s">
        <v>37</v>
      </c>
      <c r="D275" t="s">
        <v>26</v>
      </c>
      <c r="E275">
        <v>4</v>
      </c>
      <c r="F275" t="str">
        <f t="shared" si="4"/>
        <v>Average Per Ton1-in-10August Typical Event DayAll4</v>
      </c>
      <c r="G275" s="5">
        <v>0.17878150000000001</v>
      </c>
      <c r="H275" s="5">
        <v>0.17878150000000001</v>
      </c>
      <c r="I275" s="5">
        <v>68.509399999999999</v>
      </c>
      <c r="J275" s="5">
        <v>0</v>
      </c>
      <c r="K275" s="5">
        <v>0</v>
      </c>
      <c r="L275" s="5">
        <v>0</v>
      </c>
      <c r="M275" s="5">
        <v>0</v>
      </c>
      <c r="N275" s="5">
        <v>0</v>
      </c>
      <c r="O275">
        <v>23026</v>
      </c>
      <c r="P275" t="s">
        <v>59</v>
      </c>
      <c r="Q275" t="s">
        <v>61</v>
      </c>
    </row>
    <row r="276" spans="1:17" x14ac:dyDescent="0.25">
      <c r="A276" s="4" t="s">
        <v>28</v>
      </c>
      <c r="B276" s="5" t="s">
        <v>38</v>
      </c>
      <c r="C276" t="s">
        <v>37</v>
      </c>
      <c r="D276" t="s">
        <v>26</v>
      </c>
      <c r="E276">
        <v>4</v>
      </c>
      <c r="F276" t="str">
        <f t="shared" si="4"/>
        <v>Average Per Premise1-in-10August Typical Event DayAll4</v>
      </c>
      <c r="G276" s="5">
        <v>0.76515529999999998</v>
      </c>
      <c r="H276" s="5">
        <v>0.76515529999999998</v>
      </c>
      <c r="I276" s="5">
        <v>68.509399999999999</v>
      </c>
      <c r="J276" s="5">
        <v>0</v>
      </c>
      <c r="K276" s="5">
        <v>0</v>
      </c>
      <c r="L276" s="5">
        <v>0</v>
      </c>
      <c r="M276" s="5">
        <v>0</v>
      </c>
      <c r="N276" s="5">
        <v>0</v>
      </c>
      <c r="O276">
        <v>23026</v>
      </c>
      <c r="P276" t="s">
        <v>59</v>
      </c>
      <c r="Q276" t="s">
        <v>61</v>
      </c>
    </row>
    <row r="277" spans="1:17" x14ac:dyDescent="0.25">
      <c r="A277" s="4" t="s">
        <v>29</v>
      </c>
      <c r="B277" s="5" t="s">
        <v>38</v>
      </c>
      <c r="C277" t="s">
        <v>37</v>
      </c>
      <c r="D277" t="s">
        <v>26</v>
      </c>
      <c r="E277">
        <v>4</v>
      </c>
      <c r="F277" t="str">
        <f t="shared" si="4"/>
        <v>Average Per Device1-in-10August Typical Event DayAll4</v>
      </c>
      <c r="G277" s="5">
        <v>0.63770329999999997</v>
      </c>
      <c r="H277" s="5">
        <v>0.63770329999999997</v>
      </c>
      <c r="I277" s="5">
        <v>68.509399999999999</v>
      </c>
      <c r="J277" s="5">
        <v>0</v>
      </c>
      <c r="K277" s="5">
        <v>0</v>
      </c>
      <c r="L277" s="5">
        <v>0</v>
      </c>
      <c r="M277" s="5">
        <v>0</v>
      </c>
      <c r="N277" s="5">
        <v>0</v>
      </c>
      <c r="O277">
        <v>23026</v>
      </c>
      <c r="P277" t="s">
        <v>59</v>
      </c>
      <c r="Q277" t="s">
        <v>61</v>
      </c>
    </row>
    <row r="278" spans="1:17" x14ac:dyDescent="0.25">
      <c r="A278" s="4" t="s">
        <v>43</v>
      </c>
      <c r="B278" s="5" t="s">
        <v>38</v>
      </c>
      <c r="C278" t="s">
        <v>37</v>
      </c>
      <c r="D278" t="s">
        <v>26</v>
      </c>
      <c r="E278">
        <v>4</v>
      </c>
      <c r="F278" t="str">
        <f t="shared" si="4"/>
        <v>Aggregate1-in-10August Typical Event DayAll4</v>
      </c>
      <c r="G278" s="5">
        <v>17.618469999999999</v>
      </c>
      <c r="H278" s="5">
        <v>17.618469999999999</v>
      </c>
      <c r="I278" s="5">
        <v>68.509399999999999</v>
      </c>
      <c r="J278" s="5">
        <v>0</v>
      </c>
      <c r="K278" s="5">
        <v>0</v>
      </c>
      <c r="L278" s="5">
        <v>0</v>
      </c>
      <c r="M278" s="5">
        <v>0</v>
      </c>
      <c r="N278" s="5">
        <v>0</v>
      </c>
      <c r="O278">
        <v>23026</v>
      </c>
      <c r="P278" t="s">
        <v>59</v>
      </c>
      <c r="Q278" t="s">
        <v>61</v>
      </c>
    </row>
    <row r="279" spans="1:17" x14ac:dyDescent="0.25">
      <c r="A279" s="4" t="s">
        <v>30</v>
      </c>
      <c r="B279" s="5" t="s">
        <v>38</v>
      </c>
      <c r="C279" t="s">
        <v>49</v>
      </c>
      <c r="D279" t="s">
        <v>58</v>
      </c>
      <c r="E279">
        <v>4</v>
      </c>
      <c r="F279" t="str">
        <f t="shared" si="4"/>
        <v>Average Per Ton1-in-10July Monthly System Peak Day100% Cycling4</v>
      </c>
      <c r="G279" s="5">
        <v>0.15658250000000001</v>
      </c>
      <c r="H279" s="5">
        <v>0.15658250000000001</v>
      </c>
      <c r="I279" s="5">
        <v>70.976100000000002</v>
      </c>
      <c r="J279" s="5">
        <v>0</v>
      </c>
      <c r="K279" s="5">
        <v>0</v>
      </c>
      <c r="L279" s="5">
        <v>0</v>
      </c>
      <c r="M279" s="5">
        <v>0</v>
      </c>
      <c r="N279" s="5">
        <v>0</v>
      </c>
      <c r="O279">
        <v>10695</v>
      </c>
      <c r="P279" t="s">
        <v>59</v>
      </c>
      <c r="Q279" t="s">
        <v>61</v>
      </c>
    </row>
    <row r="280" spans="1:17" x14ac:dyDescent="0.25">
      <c r="A280" s="4" t="s">
        <v>28</v>
      </c>
      <c r="B280" s="5" t="s">
        <v>38</v>
      </c>
      <c r="C280" t="s">
        <v>49</v>
      </c>
      <c r="D280" t="s">
        <v>58</v>
      </c>
      <c r="E280">
        <v>4</v>
      </c>
      <c r="F280" t="str">
        <f t="shared" si="4"/>
        <v>Average Per Premise1-in-10July Monthly System Peak Day100% Cycling4</v>
      </c>
      <c r="G280" s="5">
        <v>0.70174559999999997</v>
      </c>
      <c r="H280" s="5">
        <v>0.70174570000000003</v>
      </c>
      <c r="I280" s="5">
        <v>70.976100000000002</v>
      </c>
      <c r="J280" s="5">
        <v>0</v>
      </c>
      <c r="K280" s="5">
        <v>0</v>
      </c>
      <c r="L280" s="5">
        <v>0</v>
      </c>
      <c r="M280" s="5">
        <v>0</v>
      </c>
      <c r="N280" s="5">
        <v>0</v>
      </c>
      <c r="O280">
        <v>10695</v>
      </c>
      <c r="P280" t="s">
        <v>59</v>
      </c>
      <c r="Q280" t="s">
        <v>61</v>
      </c>
    </row>
    <row r="281" spans="1:17" x14ac:dyDescent="0.25">
      <c r="A281" s="4" t="s">
        <v>29</v>
      </c>
      <c r="B281" s="5" t="s">
        <v>38</v>
      </c>
      <c r="C281" t="s">
        <v>49</v>
      </c>
      <c r="D281" t="s">
        <v>58</v>
      </c>
      <c r="E281">
        <v>4</v>
      </c>
      <c r="F281" t="str">
        <f t="shared" si="4"/>
        <v>Average Per Device1-in-10July Monthly System Peak Day100% Cycling4</v>
      </c>
      <c r="G281" s="5">
        <v>0.56835820000000004</v>
      </c>
      <c r="H281" s="5">
        <v>0.56835820000000004</v>
      </c>
      <c r="I281" s="5">
        <v>70.976100000000002</v>
      </c>
      <c r="J281" s="5">
        <v>0</v>
      </c>
      <c r="K281" s="5">
        <v>0</v>
      </c>
      <c r="L281" s="5">
        <v>0</v>
      </c>
      <c r="M281" s="5">
        <v>0</v>
      </c>
      <c r="N281" s="5">
        <v>0</v>
      </c>
      <c r="O281">
        <v>10695</v>
      </c>
      <c r="P281" t="s">
        <v>59</v>
      </c>
      <c r="Q281" t="s">
        <v>61</v>
      </c>
    </row>
    <row r="282" spans="1:17" x14ac:dyDescent="0.25">
      <c r="A282" s="4" t="s">
        <v>43</v>
      </c>
      <c r="B282" s="5" t="s">
        <v>38</v>
      </c>
      <c r="C282" t="s">
        <v>49</v>
      </c>
      <c r="D282" t="s">
        <v>58</v>
      </c>
      <c r="E282">
        <v>4</v>
      </c>
      <c r="F282" t="str">
        <f t="shared" si="4"/>
        <v>Aggregate1-in-10July Monthly System Peak Day100% Cycling4</v>
      </c>
      <c r="G282" s="5">
        <v>7.5051699999999997</v>
      </c>
      <c r="H282" s="5">
        <v>7.5051699999999997</v>
      </c>
      <c r="I282" s="5">
        <v>70.976100000000002</v>
      </c>
      <c r="J282" s="5">
        <v>0</v>
      </c>
      <c r="K282" s="5">
        <v>0</v>
      </c>
      <c r="L282" s="5">
        <v>0</v>
      </c>
      <c r="M282" s="5">
        <v>0</v>
      </c>
      <c r="N282" s="5">
        <v>0</v>
      </c>
      <c r="O282">
        <v>10695</v>
      </c>
      <c r="P282" t="s">
        <v>59</v>
      </c>
      <c r="Q282" t="s">
        <v>61</v>
      </c>
    </row>
    <row r="283" spans="1:17" x14ac:dyDescent="0.25">
      <c r="A283" s="4" t="s">
        <v>30</v>
      </c>
      <c r="B283" s="5" t="s">
        <v>38</v>
      </c>
      <c r="C283" t="s">
        <v>49</v>
      </c>
      <c r="D283" t="s">
        <v>31</v>
      </c>
      <c r="E283">
        <v>4</v>
      </c>
      <c r="F283" t="str">
        <f t="shared" si="4"/>
        <v>Average Per Ton1-in-10July Monthly System Peak Day50% Cycling4</v>
      </c>
      <c r="G283" s="5">
        <v>0.1996906</v>
      </c>
      <c r="H283" s="5">
        <v>0.1996906</v>
      </c>
      <c r="I283" s="5">
        <v>70.856700000000004</v>
      </c>
      <c r="J283" s="5">
        <v>0</v>
      </c>
      <c r="K283" s="5">
        <v>0</v>
      </c>
      <c r="L283" s="5">
        <v>0</v>
      </c>
      <c r="M283" s="5">
        <v>0</v>
      </c>
      <c r="N283" s="5">
        <v>0</v>
      </c>
      <c r="O283">
        <v>12331</v>
      </c>
      <c r="P283" t="s">
        <v>59</v>
      </c>
      <c r="Q283" t="s">
        <v>61</v>
      </c>
    </row>
    <row r="284" spans="1:17" x14ac:dyDescent="0.25">
      <c r="A284" s="4" t="s">
        <v>28</v>
      </c>
      <c r="B284" s="5" t="s">
        <v>38</v>
      </c>
      <c r="C284" t="s">
        <v>49</v>
      </c>
      <c r="D284" t="s">
        <v>31</v>
      </c>
      <c r="E284">
        <v>4</v>
      </c>
      <c r="F284" t="str">
        <f t="shared" si="4"/>
        <v>Average Per Premise1-in-10July Monthly System Peak Day50% Cycling4</v>
      </c>
      <c r="G284" s="5">
        <v>0.81969190000000003</v>
      </c>
      <c r="H284" s="5">
        <v>0.81969199999999998</v>
      </c>
      <c r="I284" s="5">
        <v>70.856700000000004</v>
      </c>
      <c r="J284" s="5">
        <v>0</v>
      </c>
      <c r="K284" s="5">
        <v>0</v>
      </c>
      <c r="L284" s="5">
        <v>0</v>
      </c>
      <c r="M284" s="5">
        <v>0</v>
      </c>
      <c r="N284" s="5">
        <v>0</v>
      </c>
      <c r="O284">
        <v>12331</v>
      </c>
      <c r="P284" t="s">
        <v>59</v>
      </c>
      <c r="Q284" t="s">
        <v>61</v>
      </c>
    </row>
    <row r="285" spans="1:17" x14ac:dyDescent="0.25">
      <c r="A285" s="4" t="s">
        <v>29</v>
      </c>
      <c r="B285" s="5" t="s">
        <v>38</v>
      </c>
      <c r="C285" t="s">
        <v>49</v>
      </c>
      <c r="D285" t="s">
        <v>31</v>
      </c>
      <c r="E285">
        <v>4</v>
      </c>
      <c r="F285" t="str">
        <f t="shared" si="4"/>
        <v>Average Per Device1-in-10July Monthly System Peak Day50% Cycling4</v>
      </c>
      <c r="G285" s="5">
        <v>0.70079880000000006</v>
      </c>
      <c r="H285" s="5">
        <v>0.70079880000000006</v>
      </c>
      <c r="I285" s="5">
        <v>70.856700000000004</v>
      </c>
      <c r="J285" s="5">
        <v>0</v>
      </c>
      <c r="K285" s="5">
        <v>0</v>
      </c>
      <c r="L285" s="5">
        <v>0</v>
      </c>
      <c r="M285" s="5">
        <v>0</v>
      </c>
      <c r="N285" s="5">
        <v>0</v>
      </c>
      <c r="O285">
        <v>12331</v>
      </c>
      <c r="P285" t="s">
        <v>59</v>
      </c>
      <c r="Q285" t="s">
        <v>61</v>
      </c>
    </row>
    <row r="286" spans="1:17" x14ac:dyDescent="0.25">
      <c r="A286" s="4" t="s">
        <v>43</v>
      </c>
      <c r="B286" s="5" t="s">
        <v>38</v>
      </c>
      <c r="C286" t="s">
        <v>49</v>
      </c>
      <c r="D286" t="s">
        <v>31</v>
      </c>
      <c r="E286">
        <v>4</v>
      </c>
      <c r="F286" t="str">
        <f t="shared" si="4"/>
        <v>Aggregate1-in-10July Monthly System Peak Day50% Cycling4</v>
      </c>
      <c r="G286" s="5">
        <v>10.107620000000001</v>
      </c>
      <c r="H286" s="5">
        <v>10.107620000000001</v>
      </c>
      <c r="I286" s="5">
        <v>70.856700000000004</v>
      </c>
      <c r="J286" s="5">
        <v>0</v>
      </c>
      <c r="K286" s="5">
        <v>0</v>
      </c>
      <c r="L286" s="5">
        <v>0</v>
      </c>
      <c r="M286" s="5">
        <v>0</v>
      </c>
      <c r="N286" s="5">
        <v>0</v>
      </c>
      <c r="O286">
        <v>12331</v>
      </c>
      <c r="P286" t="s">
        <v>59</v>
      </c>
      <c r="Q286" t="s">
        <v>61</v>
      </c>
    </row>
    <row r="287" spans="1:17" x14ac:dyDescent="0.25">
      <c r="A287" s="4" t="s">
        <v>30</v>
      </c>
      <c r="B287" s="5" t="s">
        <v>38</v>
      </c>
      <c r="C287" t="s">
        <v>49</v>
      </c>
      <c r="D287" t="s">
        <v>26</v>
      </c>
      <c r="E287">
        <v>4</v>
      </c>
      <c r="F287" t="str">
        <f t="shared" si="4"/>
        <v>Average Per Ton1-in-10July Monthly System Peak DayAll4</v>
      </c>
      <c r="G287" s="5">
        <v>0.17966689999999999</v>
      </c>
      <c r="H287" s="5">
        <v>0.17966689999999999</v>
      </c>
      <c r="I287" s="5">
        <v>70.912199999999999</v>
      </c>
      <c r="J287" s="5">
        <v>0</v>
      </c>
      <c r="K287" s="5">
        <v>0</v>
      </c>
      <c r="L287" s="5">
        <v>0</v>
      </c>
      <c r="M287" s="5">
        <v>0</v>
      </c>
      <c r="N287" s="5">
        <v>0</v>
      </c>
      <c r="O287">
        <v>23026</v>
      </c>
      <c r="P287" t="s">
        <v>59</v>
      </c>
      <c r="Q287" t="s">
        <v>61</v>
      </c>
    </row>
    <row r="288" spans="1:17" x14ac:dyDescent="0.25">
      <c r="A288" s="4" t="s">
        <v>28</v>
      </c>
      <c r="B288" s="5" t="s">
        <v>38</v>
      </c>
      <c r="C288" t="s">
        <v>49</v>
      </c>
      <c r="D288" t="s">
        <v>26</v>
      </c>
      <c r="E288">
        <v>4</v>
      </c>
      <c r="F288" t="str">
        <f t="shared" si="4"/>
        <v>Average Per Premise1-in-10July Monthly System Peak DayAll4</v>
      </c>
      <c r="G288" s="5">
        <v>0.76894479999999998</v>
      </c>
      <c r="H288" s="5">
        <v>0.76894479999999998</v>
      </c>
      <c r="I288" s="5">
        <v>70.912199999999999</v>
      </c>
      <c r="J288" s="5">
        <v>0</v>
      </c>
      <c r="K288" s="5">
        <v>0</v>
      </c>
      <c r="L288" s="5">
        <v>0</v>
      </c>
      <c r="M288" s="5">
        <v>0</v>
      </c>
      <c r="N288" s="5">
        <v>0</v>
      </c>
      <c r="O288">
        <v>23026</v>
      </c>
      <c r="P288" t="s">
        <v>59</v>
      </c>
      <c r="Q288" t="s">
        <v>61</v>
      </c>
    </row>
    <row r="289" spans="1:17" x14ac:dyDescent="0.25">
      <c r="A289" s="4" t="s">
        <v>29</v>
      </c>
      <c r="B289" s="5" t="s">
        <v>38</v>
      </c>
      <c r="C289" t="s">
        <v>49</v>
      </c>
      <c r="D289" t="s">
        <v>26</v>
      </c>
      <c r="E289">
        <v>4</v>
      </c>
      <c r="F289" t="str">
        <f t="shared" si="4"/>
        <v>Average Per Device1-in-10July Monthly System Peak DayAll4</v>
      </c>
      <c r="G289" s="5">
        <v>0.64086149999999997</v>
      </c>
      <c r="H289" s="5">
        <v>0.64086149999999997</v>
      </c>
      <c r="I289" s="5">
        <v>70.912199999999999</v>
      </c>
      <c r="J289" s="5">
        <v>0</v>
      </c>
      <c r="K289" s="5">
        <v>0</v>
      </c>
      <c r="L289" s="5">
        <v>0</v>
      </c>
      <c r="M289" s="5">
        <v>0</v>
      </c>
      <c r="N289" s="5">
        <v>0</v>
      </c>
      <c r="O289">
        <v>23026</v>
      </c>
      <c r="P289" t="s">
        <v>59</v>
      </c>
      <c r="Q289" t="s">
        <v>61</v>
      </c>
    </row>
    <row r="290" spans="1:17" x14ac:dyDescent="0.25">
      <c r="A290" s="4" t="s">
        <v>43</v>
      </c>
      <c r="B290" s="5" t="s">
        <v>38</v>
      </c>
      <c r="C290" t="s">
        <v>49</v>
      </c>
      <c r="D290" t="s">
        <v>26</v>
      </c>
      <c r="E290">
        <v>4</v>
      </c>
      <c r="F290" t="str">
        <f t="shared" si="4"/>
        <v>Aggregate1-in-10July Monthly System Peak DayAll4</v>
      </c>
      <c r="G290" s="5">
        <v>17.705719999999999</v>
      </c>
      <c r="H290" s="5">
        <v>17.705719999999999</v>
      </c>
      <c r="I290" s="5">
        <v>70.912199999999999</v>
      </c>
      <c r="J290" s="5">
        <v>0</v>
      </c>
      <c r="K290" s="5">
        <v>0</v>
      </c>
      <c r="L290" s="5">
        <v>0</v>
      </c>
      <c r="M290" s="5">
        <v>0</v>
      </c>
      <c r="N290" s="5">
        <v>0</v>
      </c>
      <c r="O290">
        <v>23026</v>
      </c>
      <c r="P290" t="s">
        <v>59</v>
      </c>
      <c r="Q290" t="s">
        <v>61</v>
      </c>
    </row>
    <row r="291" spans="1:17" x14ac:dyDescent="0.25">
      <c r="A291" s="4" t="s">
        <v>30</v>
      </c>
      <c r="B291" s="5" t="s">
        <v>38</v>
      </c>
      <c r="C291" t="s">
        <v>50</v>
      </c>
      <c r="D291" t="s">
        <v>58</v>
      </c>
      <c r="E291">
        <v>4</v>
      </c>
      <c r="F291" t="str">
        <f t="shared" si="4"/>
        <v>Average Per Ton1-in-10June Monthly System Peak Day100% Cycling4</v>
      </c>
      <c r="G291" s="5">
        <v>0.1283097</v>
      </c>
      <c r="H291" s="5">
        <v>0.1283097</v>
      </c>
      <c r="I291" s="5">
        <v>62.514000000000003</v>
      </c>
      <c r="J291" s="5">
        <v>0</v>
      </c>
      <c r="K291" s="5">
        <v>0</v>
      </c>
      <c r="L291" s="5">
        <v>0</v>
      </c>
      <c r="M291" s="5">
        <v>0</v>
      </c>
      <c r="N291" s="5">
        <v>0</v>
      </c>
      <c r="O291">
        <v>10695</v>
      </c>
      <c r="P291" t="s">
        <v>59</v>
      </c>
      <c r="Q291" t="s">
        <v>61</v>
      </c>
    </row>
    <row r="292" spans="1:17" x14ac:dyDescent="0.25">
      <c r="A292" s="4" t="s">
        <v>28</v>
      </c>
      <c r="B292" s="5" t="s">
        <v>38</v>
      </c>
      <c r="C292" t="s">
        <v>50</v>
      </c>
      <c r="D292" t="s">
        <v>58</v>
      </c>
      <c r="E292">
        <v>4</v>
      </c>
      <c r="F292" t="str">
        <f t="shared" si="4"/>
        <v>Average Per Premise1-in-10June Monthly System Peak Day100% Cycling4</v>
      </c>
      <c r="G292" s="5">
        <v>0.57503749999999998</v>
      </c>
      <c r="H292" s="5">
        <v>0.57503740000000003</v>
      </c>
      <c r="I292" s="5">
        <v>62.514000000000003</v>
      </c>
      <c r="J292" s="5">
        <v>0</v>
      </c>
      <c r="K292" s="5">
        <v>0</v>
      </c>
      <c r="L292" s="5">
        <v>0</v>
      </c>
      <c r="M292" s="5">
        <v>0</v>
      </c>
      <c r="N292" s="5">
        <v>0</v>
      </c>
      <c r="O292">
        <v>10695</v>
      </c>
      <c r="P292" t="s">
        <v>59</v>
      </c>
      <c r="Q292" t="s">
        <v>61</v>
      </c>
    </row>
    <row r="293" spans="1:17" x14ac:dyDescent="0.25">
      <c r="A293" s="4" t="s">
        <v>29</v>
      </c>
      <c r="B293" s="5" t="s">
        <v>38</v>
      </c>
      <c r="C293" t="s">
        <v>50</v>
      </c>
      <c r="D293" t="s">
        <v>58</v>
      </c>
      <c r="E293">
        <v>4</v>
      </c>
      <c r="F293" t="str">
        <f t="shared" si="4"/>
        <v>Average Per Device1-in-10June Monthly System Peak Day100% Cycling4</v>
      </c>
      <c r="G293" s="5">
        <v>0.4657346</v>
      </c>
      <c r="H293" s="5">
        <v>0.4657346</v>
      </c>
      <c r="I293" s="5">
        <v>62.514000000000003</v>
      </c>
      <c r="J293" s="5">
        <v>0</v>
      </c>
      <c r="K293" s="5">
        <v>0</v>
      </c>
      <c r="L293" s="5">
        <v>0</v>
      </c>
      <c r="M293" s="5">
        <v>0</v>
      </c>
      <c r="N293" s="5">
        <v>0</v>
      </c>
      <c r="O293">
        <v>10695</v>
      </c>
      <c r="P293" t="s">
        <v>59</v>
      </c>
      <c r="Q293" t="s">
        <v>61</v>
      </c>
    </row>
    <row r="294" spans="1:17" x14ac:dyDescent="0.25">
      <c r="A294" s="4" t="s">
        <v>43</v>
      </c>
      <c r="B294" s="5" t="s">
        <v>38</v>
      </c>
      <c r="C294" t="s">
        <v>50</v>
      </c>
      <c r="D294" t="s">
        <v>58</v>
      </c>
      <c r="E294">
        <v>4</v>
      </c>
      <c r="F294" t="str">
        <f t="shared" si="4"/>
        <v>Aggregate1-in-10June Monthly System Peak Day100% Cycling4</v>
      </c>
      <c r="G294" s="5">
        <v>6.1500260000000004</v>
      </c>
      <c r="H294" s="5">
        <v>6.1500250000000003</v>
      </c>
      <c r="I294" s="5">
        <v>62.514000000000003</v>
      </c>
      <c r="J294" s="5">
        <v>0</v>
      </c>
      <c r="K294" s="5">
        <v>0</v>
      </c>
      <c r="L294" s="5">
        <v>0</v>
      </c>
      <c r="M294" s="5">
        <v>0</v>
      </c>
      <c r="N294" s="5">
        <v>0</v>
      </c>
      <c r="O294">
        <v>10695</v>
      </c>
      <c r="P294" t="s">
        <v>59</v>
      </c>
      <c r="Q294" t="s">
        <v>61</v>
      </c>
    </row>
    <row r="295" spans="1:17" x14ac:dyDescent="0.25">
      <c r="A295" s="4" t="s">
        <v>30</v>
      </c>
      <c r="B295" s="5" t="s">
        <v>38</v>
      </c>
      <c r="C295" t="s">
        <v>50</v>
      </c>
      <c r="D295" t="s">
        <v>31</v>
      </c>
      <c r="E295">
        <v>4</v>
      </c>
      <c r="F295" t="str">
        <f t="shared" si="4"/>
        <v>Average Per Ton1-in-10June Monthly System Peak Day50% Cycling4</v>
      </c>
      <c r="G295" s="5">
        <v>0.16668520000000001</v>
      </c>
      <c r="H295" s="5">
        <v>0.16668520000000001</v>
      </c>
      <c r="I295" s="5">
        <v>61.978700000000003</v>
      </c>
      <c r="J295" s="5">
        <v>0</v>
      </c>
      <c r="K295" s="5">
        <v>0</v>
      </c>
      <c r="L295" s="5">
        <v>0</v>
      </c>
      <c r="M295" s="5">
        <v>0</v>
      </c>
      <c r="N295" s="5">
        <v>0</v>
      </c>
      <c r="O295">
        <v>12331</v>
      </c>
      <c r="P295" t="s">
        <v>59</v>
      </c>
      <c r="Q295" t="s">
        <v>61</v>
      </c>
    </row>
    <row r="296" spans="1:17" x14ac:dyDescent="0.25">
      <c r="A296" s="4" t="s">
        <v>28</v>
      </c>
      <c r="B296" s="5" t="s">
        <v>38</v>
      </c>
      <c r="C296" t="s">
        <v>50</v>
      </c>
      <c r="D296" t="s">
        <v>31</v>
      </c>
      <c r="E296">
        <v>4</v>
      </c>
      <c r="F296" t="str">
        <f t="shared" si="4"/>
        <v>Average Per Premise1-in-10June Monthly System Peak Day50% Cycling4</v>
      </c>
      <c r="G296" s="5">
        <v>0.68421109999999996</v>
      </c>
      <c r="H296" s="5">
        <v>0.68421109999999996</v>
      </c>
      <c r="I296" s="5">
        <v>61.978700000000003</v>
      </c>
      <c r="J296" s="5">
        <v>0</v>
      </c>
      <c r="K296" s="5">
        <v>0</v>
      </c>
      <c r="L296" s="5">
        <v>0</v>
      </c>
      <c r="M296" s="5">
        <v>0</v>
      </c>
      <c r="N296" s="5">
        <v>0</v>
      </c>
      <c r="O296">
        <v>12331</v>
      </c>
      <c r="P296" t="s">
        <v>59</v>
      </c>
      <c r="Q296" t="s">
        <v>61</v>
      </c>
    </row>
    <row r="297" spans="1:17" x14ac:dyDescent="0.25">
      <c r="A297" s="4" t="s">
        <v>29</v>
      </c>
      <c r="B297" s="5" t="s">
        <v>38</v>
      </c>
      <c r="C297" t="s">
        <v>50</v>
      </c>
      <c r="D297" t="s">
        <v>31</v>
      </c>
      <c r="E297">
        <v>4</v>
      </c>
      <c r="F297" t="str">
        <f t="shared" si="4"/>
        <v>Average Per Device1-in-10June Monthly System Peak Day50% Cycling4</v>
      </c>
      <c r="G297" s="5">
        <v>0.58496890000000001</v>
      </c>
      <c r="H297" s="5">
        <v>0.58496890000000001</v>
      </c>
      <c r="I297" s="5">
        <v>61.978700000000003</v>
      </c>
      <c r="J297" s="5">
        <v>0</v>
      </c>
      <c r="K297" s="5">
        <v>0</v>
      </c>
      <c r="L297" s="5">
        <v>0</v>
      </c>
      <c r="M297" s="5">
        <v>0</v>
      </c>
      <c r="N297" s="5">
        <v>0</v>
      </c>
      <c r="O297">
        <v>12331</v>
      </c>
      <c r="P297" t="s">
        <v>59</v>
      </c>
      <c r="Q297" t="s">
        <v>61</v>
      </c>
    </row>
    <row r="298" spans="1:17" x14ac:dyDescent="0.25">
      <c r="A298" s="4" t="s">
        <v>43</v>
      </c>
      <c r="B298" s="5" t="s">
        <v>38</v>
      </c>
      <c r="C298" t="s">
        <v>50</v>
      </c>
      <c r="D298" t="s">
        <v>31</v>
      </c>
      <c r="E298">
        <v>4</v>
      </c>
      <c r="F298" t="str">
        <f t="shared" si="4"/>
        <v>Aggregate1-in-10June Monthly System Peak Day50% Cycling4</v>
      </c>
      <c r="G298" s="5">
        <v>8.4370069999999995</v>
      </c>
      <c r="H298" s="5">
        <v>8.4370060000000002</v>
      </c>
      <c r="I298" s="5">
        <v>61.978700000000003</v>
      </c>
      <c r="J298" s="5">
        <v>0</v>
      </c>
      <c r="K298" s="5">
        <v>0</v>
      </c>
      <c r="L298" s="5">
        <v>0</v>
      </c>
      <c r="M298" s="5">
        <v>0</v>
      </c>
      <c r="N298" s="5">
        <v>0</v>
      </c>
      <c r="O298">
        <v>12331</v>
      </c>
      <c r="P298" t="s">
        <v>59</v>
      </c>
      <c r="Q298" t="s">
        <v>61</v>
      </c>
    </row>
    <row r="299" spans="1:17" x14ac:dyDescent="0.25">
      <c r="A299" s="4" t="s">
        <v>30</v>
      </c>
      <c r="B299" s="5" t="s">
        <v>38</v>
      </c>
      <c r="C299" t="s">
        <v>50</v>
      </c>
      <c r="D299" t="s">
        <v>26</v>
      </c>
      <c r="E299">
        <v>4</v>
      </c>
      <c r="F299" t="str">
        <f t="shared" si="4"/>
        <v>Average Per Ton1-in-10June Monthly System Peak DayAll4</v>
      </c>
      <c r="G299" s="5">
        <v>0.14885979999999999</v>
      </c>
      <c r="H299" s="5">
        <v>0.14885979999999999</v>
      </c>
      <c r="I299" s="5">
        <v>62.2273</v>
      </c>
      <c r="J299" s="5">
        <v>0</v>
      </c>
      <c r="K299" s="5">
        <v>0</v>
      </c>
      <c r="L299" s="5">
        <v>0</v>
      </c>
      <c r="M299" s="5">
        <v>0</v>
      </c>
      <c r="N299" s="5">
        <v>0</v>
      </c>
      <c r="O299">
        <v>23026</v>
      </c>
      <c r="P299" t="s">
        <v>59</v>
      </c>
      <c r="Q299" t="s">
        <v>61</v>
      </c>
    </row>
    <row r="300" spans="1:17" x14ac:dyDescent="0.25">
      <c r="A300" s="4" t="s">
        <v>28</v>
      </c>
      <c r="B300" s="5" t="s">
        <v>38</v>
      </c>
      <c r="C300" t="s">
        <v>50</v>
      </c>
      <c r="D300" t="s">
        <v>26</v>
      </c>
      <c r="E300">
        <v>4</v>
      </c>
      <c r="F300" t="str">
        <f t="shared" si="4"/>
        <v>Average Per Premise1-in-10June Monthly System Peak DayAll4</v>
      </c>
      <c r="G300" s="5">
        <v>0.63709550000000004</v>
      </c>
      <c r="H300" s="5">
        <v>0.63709550000000004</v>
      </c>
      <c r="I300" s="5">
        <v>62.2273</v>
      </c>
      <c r="J300" s="5">
        <v>0</v>
      </c>
      <c r="K300" s="5">
        <v>0</v>
      </c>
      <c r="L300" s="5">
        <v>0</v>
      </c>
      <c r="M300" s="5">
        <v>0</v>
      </c>
      <c r="N300" s="5">
        <v>0</v>
      </c>
      <c r="O300">
        <v>23026</v>
      </c>
      <c r="P300" t="s">
        <v>59</v>
      </c>
      <c r="Q300" t="s">
        <v>61</v>
      </c>
    </row>
    <row r="301" spans="1:17" x14ac:dyDescent="0.25">
      <c r="A301" s="4" t="s">
        <v>29</v>
      </c>
      <c r="B301" s="5" t="s">
        <v>38</v>
      </c>
      <c r="C301" t="s">
        <v>50</v>
      </c>
      <c r="D301" t="s">
        <v>26</v>
      </c>
      <c r="E301">
        <v>4</v>
      </c>
      <c r="F301" t="str">
        <f t="shared" si="4"/>
        <v>Average Per Device1-in-10June Monthly System Peak DayAll4</v>
      </c>
      <c r="G301" s="5">
        <v>0.53097439999999996</v>
      </c>
      <c r="H301" s="5">
        <v>0.53097439999999996</v>
      </c>
      <c r="I301" s="5">
        <v>62.2273</v>
      </c>
      <c r="J301" s="5">
        <v>0</v>
      </c>
      <c r="K301" s="5">
        <v>0</v>
      </c>
      <c r="L301" s="5">
        <v>0</v>
      </c>
      <c r="M301" s="5">
        <v>0</v>
      </c>
      <c r="N301" s="5">
        <v>0</v>
      </c>
      <c r="O301">
        <v>23026</v>
      </c>
      <c r="P301" t="s">
        <v>59</v>
      </c>
      <c r="Q301" t="s">
        <v>61</v>
      </c>
    </row>
    <row r="302" spans="1:17" x14ac:dyDescent="0.25">
      <c r="A302" s="4" t="s">
        <v>43</v>
      </c>
      <c r="B302" s="5" t="s">
        <v>38</v>
      </c>
      <c r="C302" t="s">
        <v>50</v>
      </c>
      <c r="D302" t="s">
        <v>26</v>
      </c>
      <c r="E302">
        <v>4</v>
      </c>
      <c r="F302" t="str">
        <f t="shared" si="4"/>
        <v>Aggregate1-in-10June Monthly System Peak DayAll4</v>
      </c>
      <c r="G302" s="5">
        <v>14.66976</v>
      </c>
      <c r="H302" s="5">
        <v>14.66976</v>
      </c>
      <c r="I302" s="5">
        <v>62.2273</v>
      </c>
      <c r="J302" s="5">
        <v>0</v>
      </c>
      <c r="K302" s="5">
        <v>0</v>
      </c>
      <c r="L302" s="5">
        <v>0</v>
      </c>
      <c r="M302" s="5">
        <v>0</v>
      </c>
      <c r="N302" s="5">
        <v>0</v>
      </c>
      <c r="O302">
        <v>23026</v>
      </c>
      <c r="P302" t="s">
        <v>59</v>
      </c>
      <c r="Q302" t="s">
        <v>61</v>
      </c>
    </row>
    <row r="303" spans="1:17" x14ac:dyDescent="0.25">
      <c r="A303" s="4" t="s">
        <v>30</v>
      </c>
      <c r="B303" s="5" t="s">
        <v>38</v>
      </c>
      <c r="C303" t="s">
        <v>51</v>
      </c>
      <c r="D303" t="s">
        <v>58</v>
      </c>
      <c r="E303">
        <v>4</v>
      </c>
      <c r="F303" t="str">
        <f t="shared" si="4"/>
        <v>Average Per Ton1-in-10May Monthly System Peak Day100% Cycling4</v>
      </c>
      <c r="G303" s="5">
        <v>0.1436065</v>
      </c>
      <c r="H303" s="5">
        <v>0.1436065</v>
      </c>
      <c r="I303" s="5">
        <v>66.008700000000005</v>
      </c>
      <c r="J303" s="5">
        <v>0</v>
      </c>
      <c r="K303" s="5">
        <v>0</v>
      </c>
      <c r="L303" s="5">
        <v>0</v>
      </c>
      <c r="M303" s="5">
        <v>0</v>
      </c>
      <c r="N303" s="5">
        <v>0</v>
      </c>
      <c r="O303">
        <v>10695</v>
      </c>
      <c r="P303" t="s">
        <v>59</v>
      </c>
      <c r="Q303" t="s">
        <v>61</v>
      </c>
    </row>
    <row r="304" spans="1:17" x14ac:dyDescent="0.25">
      <c r="A304" s="4" t="s">
        <v>28</v>
      </c>
      <c r="B304" s="5" t="s">
        <v>38</v>
      </c>
      <c r="C304" t="s">
        <v>51</v>
      </c>
      <c r="D304" t="s">
        <v>58</v>
      </c>
      <c r="E304">
        <v>4</v>
      </c>
      <c r="F304" t="str">
        <f t="shared" si="4"/>
        <v>Average Per Premise1-in-10May Monthly System Peak Day100% Cycling4</v>
      </c>
      <c r="G304" s="5">
        <v>0.64359200000000005</v>
      </c>
      <c r="H304" s="5">
        <v>0.64359200000000005</v>
      </c>
      <c r="I304" s="5">
        <v>66.008700000000005</v>
      </c>
      <c r="J304" s="5">
        <v>0</v>
      </c>
      <c r="K304" s="5">
        <v>0</v>
      </c>
      <c r="L304" s="5">
        <v>0</v>
      </c>
      <c r="M304" s="5">
        <v>0</v>
      </c>
      <c r="N304" s="5">
        <v>0</v>
      </c>
      <c r="O304">
        <v>10695</v>
      </c>
      <c r="P304" t="s">
        <v>59</v>
      </c>
      <c r="Q304" t="s">
        <v>61</v>
      </c>
    </row>
    <row r="305" spans="1:17" x14ac:dyDescent="0.25">
      <c r="A305" s="4" t="s">
        <v>29</v>
      </c>
      <c r="B305" s="5" t="s">
        <v>38</v>
      </c>
      <c r="C305" t="s">
        <v>51</v>
      </c>
      <c r="D305" t="s">
        <v>58</v>
      </c>
      <c r="E305">
        <v>4</v>
      </c>
      <c r="F305" t="str">
        <f t="shared" si="4"/>
        <v>Average Per Device1-in-10May Monthly System Peak Day100% Cycling4</v>
      </c>
      <c r="G305" s="5">
        <v>0.52125829999999995</v>
      </c>
      <c r="H305" s="5">
        <v>0.52125829999999995</v>
      </c>
      <c r="I305" s="5">
        <v>66.008700000000005</v>
      </c>
      <c r="J305" s="5">
        <v>0</v>
      </c>
      <c r="K305" s="5">
        <v>0</v>
      </c>
      <c r="L305" s="5">
        <v>0</v>
      </c>
      <c r="M305" s="5">
        <v>0</v>
      </c>
      <c r="N305" s="5">
        <v>0</v>
      </c>
      <c r="O305">
        <v>10695</v>
      </c>
      <c r="P305" t="s">
        <v>59</v>
      </c>
      <c r="Q305" t="s">
        <v>61</v>
      </c>
    </row>
    <row r="306" spans="1:17" x14ac:dyDescent="0.25">
      <c r="A306" s="4" t="s">
        <v>43</v>
      </c>
      <c r="B306" s="5" t="s">
        <v>38</v>
      </c>
      <c r="C306" t="s">
        <v>51</v>
      </c>
      <c r="D306" t="s">
        <v>58</v>
      </c>
      <c r="E306">
        <v>4</v>
      </c>
      <c r="F306" t="str">
        <f t="shared" si="4"/>
        <v>Aggregate1-in-10May Monthly System Peak Day100% Cycling4</v>
      </c>
      <c r="G306" s="5">
        <v>6.883216</v>
      </c>
      <c r="H306" s="5">
        <v>6.883216</v>
      </c>
      <c r="I306" s="5">
        <v>66.008700000000005</v>
      </c>
      <c r="J306" s="5">
        <v>0</v>
      </c>
      <c r="K306" s="5">
        <v>0</v>
      </c>
      <c r="L306" s="5">
        <v>0</v>
      </c>
      <c r="M306" s="5">
        <v>0</v>
      </c>
      <c r="N306" s="5">
        <v>0</v>
      </c>
      <c r="O306">
        <v>10695</v>
      </c>
      <c r="P306" t="s">
        <v>59</v>
      </c>
      <c r="Q306" t="s">
        <v>61</v>
      </c>
    </row>
    <row r="307" spans="1:17" x14ac:dyDescent="0.25">
      <c r="A307" s="4" t="s">
        <v>30</v>
      </c>
      <c r="B307" s="5" t="s">
        <v>38</v>
      </c>
      <c r="C307" t="s">
        <v>51</v>
      </c>
      <c r="D307" t="s">
        <v>31</v>
      </c>
      <c r="E307">
        <v>4</v>
      </c>
      <c r="F307" t="str">
        <f t="shared" si="4"/>
        <v>Average Per Ton1-in-10May Monthly System Peak Day50% Cycling4</v>
      </c>
      <c r="G307" s="5">
        <v>0.18424560000000001</v>
      </c>
      <c r="H307" s="5">
        <v>0.18424560000000001</v>
      </c>
      <c r="I307" s="5">
        <v>65.740099999999998</v>
      </c>
      <c r="J307" s="5">
        <v>0</v>
      </c>
      <c r="K307" s="5">
        <v>0</v>
      </c>
      <c r="L307" s="5">
        <v>0</v>
      </c>
      <c r="M307" s="5">
        <v>0</v>
      </c>
      <c r="N307" s="5">
        <v>0</v>
      </c>
      <c r="O307">
        <v>12331</v>
      </c>
      <c r="P307" t="s">
        <v>59</v>
      </c>
      <c r="Q307" t="s">
        <v>61</v>
      </c>
    </row>
    <row r="308" spans="1:17" x14ac:dyDescent="0.25">
      <c r="A308" s="4" t="s">
        <v>28</v>
      </c>
      <c r="B308" s="5" t="s">
        <v>38</v>
      </c>
      <c r="C308" t="s">
        <v>51</v>
      </c>
      <c r="D308" t="s">
        <v>31</v>
      </c>
      <c r="E308">
        <v>4</v>
      </c>
      <c r="F308" t="str">
        <f t="shared" si="4"/>
        <v>Average Per Premise1-in-10May Monthly System Peak Day50% Cycling4</v>
      </c>
      <c r="G308" s="5">
        <v>0.75629310000000005</v>
      </c>
      <c r="H308" s="5">
        <v>0.75629299999999999</v>
      </c>
      <c r="I308" s="5">
        <v>65.740099999999998</v>
      </c>
      <c r="J308" s="5">
        <v>0</v>
      </c>
      <c r="K308" s="5">
        <v>0</v>
      </c>
      <c r="L308" s="5">
        <v>0</v>
      </c>
      <c r="M308" s="5">
        <v>0</v>
      </c>
      <c r="N308" s="5">
        <v>0</v>
      </c>
      <c r="O308">
        <v>12331</v>
      </c>
      <c r="P308" t="s">
        <v>59</v>
      </c>
      <c r="Q308" t="s">
        <v>61</v>
      </c>
    </row>
    <row r="309" spans="1:17" x14ac:dyDescent="0.25">
      <c r="A309" s="4" t="s">
        <v>29</v>
      </c>
      <c r="B309" s="5" t="s">
        <v>38</v>
      </c>
      <c r="C309" t="s">
        <v>51</v>
      </c>
      <c r="D309" t="s">
        <v>31</v>
      </c>
      <c r="E309">
        <v>4</v>
      </c>
      <c r="F309" t="str">
        <f t="shared" si="4"/>
        <v>Average Per Device1-in-10May Monthly System Peak Day50% Cycling4</v>
      </c>
      <c r="G309" s="5">
        <v>0.6465957</v>
      </c>
      <c r="H309" s="5">
        <v>0.64659560000000005</v>
      </c>
      <c r="I309" s="5">
        <v>65.740099999999998</v>
      </c>
      <c r="J309" s="5">
        <v>0</v>
      </c>
      <c r="K309" s="5">
        <v>0</v>
      </c>
      <c r="L309" s="5">
        <v>0</v>
      </c>
      <c r="M309" s="5">
        <v>0</v>
      </c>
      <c r="N309" s="5">
        <v>0</v>
      </c>
      <c r="O309">
        <v>12331</v>
      </c>
      <c r="P309" t="s">
        <v>59</v>
      </c>
      <c r="Q309" t="s">
        <v>61</v>
      </c>
    </row>
    <row r="310" spans="1:17" x14ac:dyDescent="0.25">
      <c r="A310" s="4" t="s">
        <v>43</v>
      </c>
      <c r="B310" s="5" t="s">
        <v>38</v>
      </c>
      <c r="C310" t="s">
        <v>51</v>
      </c>
      <c r="D310" t="s">
        <v>31</v>
      </c>
      <c r="E310">
        <v>4</v>
      </c>
      <c r="F310" t="str">
        <f t="shared" si="4"/>
        <v>Aggregate1-in-10May Monthly System Peak Day50% Cycling4</v>
      </c>
      <c r="G310" s="5">
        <v>9.3258500000000009</v>
      </c>
      <c r="H310" s="5">
        <v>9.3258489999999998</v>
      </c>
      <c r="I310" s="5">
        <v>65.740099999999998</v>
      </c>
      <c r="J310" s="5">
        <v>0</v>
      </c>
      <c r="K310" s="5">
        <v>0</v>
      </c>
      <c r="L310" s="5">
        <v>0</v>
      </c>
      <c r="M310" s="5">
        <v>0</v>
      </c>
      <c r="N310" s="5">
        <v>0</v>
      </c>
      <c r="O310">
        <v>12331</v>
      </c>
      <c r="P310" t="s">
        <v>59</v>
      </c>
      <c r="Q310" t="s">
        <v>61</v>
      </c>
    </row>
    <row r="311" spans="1:17" x14ac:dyDescent="0.25">
      <c r="A311" s="4" t="s">
        <v>30</v>
      </c>
      <c r="B311" s="5" t="s">
        <v>38</v>
      </c>
      <c r="C311" t="s">
        <v>51</v>
      </c>
      <c r="D311" t="s">
        <v>26</v>
      </c>
      <c r="E311">
        <v>4</v>
      </c>
      <c r="F311" t="str">
        <f t="shared" si="4"/>
        <v>Average Per Ton1-in-10May Monthly System Peak DayAll4</v>
      </c>
      <c r="G311" s="5">
        <v>0.16536870000000001</v>
      </c>
      <c r="H311" s="5">
        <v>0.16536870000000001</v>
      </c>
      <c r="I311" s="5">
        <v>65.864900000000006</v>
      </c>
      <c r="J311" s="5">
        <v>0</v>
      </c>
      <c r="K311" s="5">
        <v>0</v>
      </c>
      <c r="L311" s="5">
        <v>0</v>
      </c>
      <c r="M311" s="5">
        <v>0</v>
      </c>
      <c r="N311" s="5">
        <v>0</v>
      </c>
      <c r="O311">
        <v>23026</v>
      </c>
      <c r="P311" t="s">
        <v>59</v>
      </c>
      <c r="Q311" t="s">
        <v>61</v>
      </c>
    </row>
    <row r="312" spans="1:17" x14ac:dyDescent="0.25">
      <c r="A312" s="4" t="s">
        <v>28</v>
      </c>
      <c r="B312" s="5" t="s">
        <v>38</v>
      </c>
      <c r="C312" t="s">
        <v>51</v>
      </c>
      <c r="D312" t="s">
        <v>26</v>
      </c>
      <c r="E312">
        <v>4</v>
      </c>
      <c r="F312" t="str">
        <f t="shared" si="4"/>
        <v>Average Per Premise1-in-10May Monthly System Peak DayAll4</v>
      </c>
      <c r="G312" s="5">
        <v>0.70775100000000002</v>
      </c>
      <c r="H312" s="5">
        <v>0.70775100000000002</v>
      </c>
      <c r="I312" s="5">
        <v>65.864900000000006</v>
      </c>
      <c r="J312" s="5">
        <v>0</v>
      </c>
      <c r="K312" s="5">
        <v>0</v>
      </c>
      <c r="L312" s="5">
        <v>0</v>
      </c>
      <c r="M312" s="5">
        <v>0</v>
      </c>
      <c r="N312" s="5">
        <v>0</v>
      </c>
      <c r="O312">
        <v>23026</v>
      </c>
      <c r="P312" t="s">
        <v>59</v>
      </c>
      <c r="Q312" t="s">
        <v>61</v>
      </c>
    </row>
    <row r="313" spans="1:17" x14ac:dyDescent="0.25">
      <c r="A313" s="4" t="s">
        <v>29</v>
      </c>
      <c r="B313" s="5" t="s">
        <v>38</v>
      </c>
      <c r="C313" t="s">
        <v>51</v>
      </c>
      <c r="D313" t="s">
        <v>26</v>
      </c>
      <c r="E313">
        <v>4</v>
      </c>
      <c r="F313" t="str">
        <f t="shared" si="4"/>
        <v>Average Per Device1-in-10May Monthly System Peak DayAll4</v>
      </c>
      <c r="G313" s="5">
        <v>0.58986079999999996</v>
      </c>
      <c r="H313" s="5">
        <v>0.58986079999999996</v>
      </c>
      <c r="I313" s="5">
        <v>65.864900000000006</v>
      </c>
      <c r="J313" s="5">
        <v>0</v>
      </c>
      <c r="K313" s="5">
        <v>0</v>
      </c>
      <c r="L313" s="5">
        <v>0</v>
      </c>
      <c r="M313" s="5">
        <v>0</v>
      </c>
      <c r="N313" s="5">
        <v>0</v>
      </c>
      <c r="O313">
        <v>23026</v>
      </c>
      <c r="P313" t="s">
        <v>59</v>
      </c>
      <c r="Q313" t="s">
        <v>61</v>
      </c>
    </row>
    <row r="314" spans="1:17" x14ac:dyDescent="0.25">
      <c r="A314" s="4" t="s">
        <v>43</v>
      </c>
      <c r="B314" s="5" t="s">
        <v>38</v>
      </c>
      <c r="C314" t="s">
        <v>51</v>
      </c>
      <c r="D314" t="s">
        <v>26</v>
      </c>
      <c r="E314">
        <v>4</v>
      </c>
      <c r="F314" t="str">
        <f t="shared" si="4"/>
        <v>Aggregate1-in-10May Monthly System Peak DayAll4</v>
      </c>
      <c r="G314" s="5">
        <v>16.296669999999999</v>
      </c>
      <c r="H314" s="5">
        <v>16.296669999999999</v>
      </c>
      <c r="I314" s="5">
        <v>65.864900000000006</v>
      </c>
      <c r="J314" s="5">
        <v>0</v>
      </c>
      <c r="K314" s="5">
        <v>0</v>
      </c>
      <c r="L314" s="5">
        <v>0</v>
      </c>
      <c r="M314" s="5">
        <v>0</v>
      </c>
      <c r="N314" s="5">
        <v>0</v>
      </c>
      <c r="O314">
        <v>23026</v>
      </c>
      <c r="P314" t="s">
        <v>59</v>
      </c>
      <c r="Q314" t="s">
        <v>61</v>
      </c>
    </row>
    <row r="315" spans="1:17" x14ac:dyDescent="0.25">
      <c r="A315" s="4" t="s">
        <v>30</v>
      </c>
      <c r="B315" s="5" t="s">
        <v>38</v>
      </c>
      <c r="C315" t="s">
        <v>52</v>
      </c>
      <c r="D315" t="s">
        <v>58</v>
      </c>
      <c r="E315">
        <v>4</v>
      </c>
      <c r="F315" t="str">
        <f t="shared" si="4"/>
        <v>Average Per Ton1-in-10October Monthly System Peak Day100% Cycling4</v>
      </c>
      <c r="G315" s="5">
        <v>0.14564060000000001</v>
      </c>
      <c r="H315" s="5">
        <v>0.14564060000000001</v>
      </c>
      <c r="I315" s="5">
        <v>66.895700000000005</v>
      </c>
      <c r="J315" s="5">
        <v>0</v>
      </c>
      <c r="K315" s="5">
        <v>0</v>
      </c>
      <c r="L315" s="5">
        <v>0</v>
      </c>
      <c r="M315" s="5">
        <v>0</v>
      </c>
      <c r="N315" s="5">
        <v>0</v>
      </c>
      <c r="O315">
        <v>10695</v>
      </c>
      <c r="P315" t="s">
        <v>59</v>
      </c>
      <c r="Q315" t="s">
        <v>61</v>
      </c>
    </row>
    <row r="316" spans="1:17" x14ac:dyDescent="0.25">
      <c r="A316" s="4" t="s">
        <v>28</v>
      </c>
      <c r="B316" s="5" t="s">
        <v>38</v>
      </c>
      <c r="C316" t="s">
        <v>52</v>
      </c>
      <c r="D316" t="s">
        <v>58</v>
      </c>
      <c r="E316">
        <v>4</v>
      </c>
      <c r="F316" t="str">
        <f t="shared" si="4"/>
        <v>Average Per Premise1-in-10October Monthly System Peak Day100% Cycling4</v>
      </c>
      <c r="G316" s="5">
        <v>0.65270819999999996</v>
      </c>
      <c r="H316" s="5">
        <v>0.65270819999999996</v>
      </c>
      <c r="I316" s="5">
        <v>66.895700000000005</v>
      </c>
      <c r="J316" s="5">
        <v>0</v>
      </c>
      <c r="K316" s="5">
        <v>0</v>
      </c>
      <c r="L316" s="5">
        <v>0</v>
      </c>
      <c r="M316" s="5">
        <v>0</v>
      </c>
      <c r="N316" s="5">
        <v>0</v>
      </c>
      <c r="O316">
        <v>10695</v>
      </c>
      <c r="P316" t="s">
        <v>59</v>
      </c>
      <c r="Q316" t="s">
        <v>61</v>
      </c>
    </row>
    <row r="317" spans="1:17" x14ac:dyDescent="0.25">
      <c r="A317" s="4" t="s">
        <v>29</v>
      </c>
      <c r="B317" s="5" t="s">
        <v>38</v>
      </c>
      <c r="C317" t="s">
        <v>52</v>
      </c>
      <c r="D317" t="s">
        <v>58</v>
      </c>
      <c r="E317">
        <v>4</v>
      </c>
      <c r="F317" t="str">
        <f t="shared" si="4"/>
        <v>Average Per Device1-in-10October Monthly System Peak Day100% Cycling4</v>
      </c>
      <c r="G317" s="5">
        <v>0.52864169999999999</v>
      </c>
      <c r="H317" s="5">
        <v>0.52864169999999999</v>
      </c>
      <c r="I317" s="5">
        <v>66.895700000000005</v>
      </c>
      <c r="J317" s="5">
        <v>0</v>
      </c>
      <c r="K317" s="5">
        <v>0</v>
      </c>
      <c r="L317" s="5">
        <v>0</v>
      </c>
      <c r="M317" s="5">
        <v>0</v>
      </c>
      <c r="N317" s="5">
        <v>0</v>
      </c>
      <c r="O317">
        <v>10695</v>
      </c>
      <c r="P317" t="s">
        <v>59</v>
      </c>
      <c r="Q317" t="s">
        <v>61</v>
      </c>
    </row>
    <row r="318" spans="1:17" x14ac:dyDescent="0.25">
      <c r="A318" s="4" t="s">
        <v>43</v>
      </c>
      <c r="B318" s="5" t="s">
        <v>38</v>
      </c>
      <c r="C318" t="s">
        <v>52</v>
      </c>
      <c r="D318" t="s">
        <v>58</v>
      </c>
      <c r="E318">
        <v>4</v>
      </c>
      <c r="F318" t="str">
        <f t="shared" si="4"/>
        <v>Aggregate1-in-10October Monthly System Peak Day100% Cycling4</v>
      </c>
      <c r="G318" s="5">
        <v>6.9807139999999999</v>
      </c>
      <c r="H318" s="5">
        <v>6.9807139999999999</v>
      </c>
      <c r="I318" s="5">
        <v>66.895700000000005</v>
      </c>
      <c r="J318" s="5">
        <v>0</v>
      </c>
      <c r="K318" s="5">
        <v>0</v>
      </c>
      <c r="L318" s="5">
        <v>0</v>
      </c>
      <c r="M318" s="5">
        <v>0</v>
      </c>
      <c r="N318" s="5">
        <v>0</v>
      </c>
      <c r="O318">
        <v>10695</v>
      </c>
      <c r="P318" t="s">
        <v>59</v>
      </c>
      <c r="Q318" t="s">
        <v>61</v>
      </c>
    </row>
    <row r="319" spans="1:17" x14ac:dyDescent="0.25">
      <c r="A319" s="4" t="s">
        <v>30</v>
      </c>
      <c r="B319" s="5" t="s">
        <v>38</v>
      </c>
      <c r="C319" t="s">
        <v>52</v>
      </c>
      <c r="D319" t="s">
        <v>31</v>
      </c>
      <c r="E319">
        <v>4</v>
      </c>
      <c r="F319" t="str">
        <f t="shared" si="4"/>
        <v>Average Per Ton1-in-10October Monthly System Peak Day50% Cycling4</v>
      </c>
      <c r="G319" s="5">
        <v>0.18704850000000001</v>
      </c>
      <c r="H319" s="5">
        <v>0.18704850000000001</v>
      </c>
      <c r="I319" s="5">
        <v>66.686800000000005</v>
      </c>
      <c r="J319" s="5">
        <v>0</v>
      </c>
      <c r="K319" s="5">
        <v>0</v>
      </c>
      <c r="L319" s="5">
        <v>0</v>
      </c>
      <c r="M319" s="5">
        <v>0</v>
      </c>
      <c r="N319" s="5">
        <v>0</v>
      </c>
      <c r="O319">
        <v>12331</v>
      </c>
      <c r="P319" t="s">
        <v>59</v>
      </c>
      <c r="Q319" t="s">
        <v>61</v>
      </c>
    </row>
    <row r="320" spans="1:17" x14ac:dyDescent="0.25">
      <c r="A320" s="4" t="s">
        <v>28</v>
      </c>
      <c r="B320" s="5" t="s">
        <v>38</v>
      </c>
      <c r="C320" t="s">
        <v>52</v>
      </c>
      <c r="D320" t="s">
        <v>31</v>
      </c>
      <c r="E320">
        <v>4</v>
      </c>
      <c r="F320" t="str">
        <f t="shared" si="4"/>
        <v>Average Per Premise1-in-10October Monthly System Peak Day50% Cycling4</v>
      </c>
      <c r="G320" s="5">
        <v>0.76779830000000004</v>
      </c>
      <c r="H320" s="5">
        <v>0.76779830000000004</v>
      </c>
      <c r="I320" s="5">
        <v>66.686800000000005</v>
      </c>
      <c r="J320" s="5">
        <v>0</v>
      </c>
      <c r="K320" s="5">
        <v>0</v>
      </c>
      <c r="L320" s="5">
        <v>0</v>
      </c>
      <c r="M320" s="5">
        <v>0</v>
      </c>
      <c r="N320" s="5">
        <v>0</v>
      </c>
      <c r="O320">
        <v>12331</v>
      </c>
      <c r="P320" t="s">
        <v>59</v>
      </c>
      <c r="Q320" t="s">
        <v>61</v>
      </c>
    </row>
    <row r="321" spans="1:17" x14ac:dyDescent="0.25">
      <c r="A321" s="4" t="s">
        <v>29</v>
      </c>
      <c r="B321" s="5" t="s">
        <v>38</v>
      </c>
      <c r="C321" t="s">
        <v>52</v>
      </c>
      <c r="D321" t="s">
        <v>31</v>
      </c>
      <c r="E321">
        <v>4</v>
      </c>
      <c r="F321" t="str">
        <f t="shared" si="4"/>
        <v>Average Per Device1-in-10October Monthly System Peak Day50% Cycling4</v>
      </c>
      <c r="G321" s="5">
        <v>0.65643209999999996</v>
      </c>
      <c r="H321" s="5">
        <v>0.65643209999999996</v>
      </c>
      <c r="I321" s="5">
        <v>66.686800000000005</v>
      </c>
      <c r="J321" s="5">
        <v>0</v>
      </c>
      <c r="K321" s="5">
        <v>0</v>
      </c>
      <c r="L321" s="5">
        <v>0</v>
      </c>
      <c r="M321" s="5">
        <v>0</v>
      </c>
      <c r="N321" s="5">
        <v>0</v>
      </c>
      <c r="O321">
        <v>12331</v>
      </c>
      <c r="P321" t="s">
        <v>59</v>
      </c>
      <c r="Q321" t="s">
        <v>61</v>
      </c>
    </row>
    <row r="322" spans="1:17" x14ac:dyDescent="0.25">
      <c r="A322" s="4" t="s">
        <v>43</v>
      </c>
      <c r="B322" s="5" t="s">
        <v>38</v>
      </c>
      <c r="C322" t="s">
        <v>52</v>
      </c>
      <c r="D322" t="s">
        <v>31</v>
      </c>
      <c r="E322">
        <v>4</v>
      </c>
      <c r="F322" t="str">
        <f t="shared" si="4"/>
        <v>Aggregate1-in-10October Monthly System Peak Day50% Cycling4</v>
      </c>
      <c r="G322" s="5">
        <v>9.4677209999999992</v>
      </c>
      <c r="H322" s="5">
        <v>9.4677209999999992</v>
      </c>
      <c r="I322" s="5">
        <v>66.686800000000005</v>
      </c>
      <c r="J322" s="5">
        <v>0</v>
      </c>
      <c r="K322" s="5">
        <v>0</v>
      </c>
      <c r="L322" s="5">
        <v>0</v>
      </c>
      <c r="M322" s="5">
        <v>0</v>
      </c>
      <c r="N322" s="5">
        <v>0</v>
      </c>
      <c r="O322">
        <v>12331</v>
      </c>
      <c r="P322" t="s">
        <v>59</v>
      </c>
      <c r="Q322" t="s">
        <v>61</v>
      </c>
    </row>
    <row r="323" spans="1:17" x14ac:dyDescent="0.25">
      <c r="A323" s="4" t="s">
        <v>30</v>
      </c>
      <c r="B323" s="5" t="s">
        <v>38</v>
      </c>
      <c r="C323" t="s">
        <v>52</v>
      </c>
      <c r="D323" t="s">
        <v>26</v>
      </c>
      <c r="E323">
        <v>4</v>
      </c>
      <c r="F323" t="str">
        <f t="shared" ref="F323:F386" si="5">CONCATENATE(A323,B323,C323,D323,E323)</f>
        <v>Average Per Ton1-in-10October Monthly System Peak DayAll4</v>
      </c>
      <c r="G323" s="5">
        <v>0.16781450000000001</v>
      </c>
      <c r="H323" s="5">
        <v>0.16781450000000001</v>
      </c>
      <c r="I323" s="5">
        <v>66.783799999999999</v>
      </c>
      <c r="J323" s="5">
        <v>0</v>
      </c>
      <c r="K323" s="5">
        <v>0</v>
      </c>
      <c r="L323" s="5">
        <v>0</v>
      </c>
      <c r="M323" s="5">
        <v>0</v>
      </c>
      <c r="N323" s="5">
        <v>0</v>
      </c>
      <c r="O323">
        <v>23026</v>
      </c>
      <c r="P323" t="s">
        <v>59</v>
      </c>
      <c r="Q323" t="s">
        <v>61</v>
      </c>
    </row>
    <row r="324" spans="1:17" x14ac:dyDescent="0.25">
      <c r="A324" s="4" t="s">
        <v>28</v>
      </c>
      <c r="B324" s="5" t="s">
        <v>38</v>
      </c>
      <c r="C324" t="s">
        <v>52</v>
      </c>
      <c r="D324" t="s">
        <v>26</v>
      </c>
      <c r="E324">
        <v>4</v>
      </c>
      <c r="F324" t="str">
        <f t="shared" si="5"/>
        <v>Average Per Premise1-in-10October Monthly System Peak DayAll4</v>
      </c>
      <c r="G324" s="5">
        <v>0.71821860000000004</v>
      </c>
      <c r="H324" s="5">
        <v>0.71821860000000004</v>
      </c>
      <c r="I324" s="5">
        <v>66.783799999999999</v>
      </c>
      <c r="J324" s="5">
        <v>0</v>
      </c>
      <c r="K324" s="5">
        <v>0</v>
      </c>
      <c r="L324" s="5">
        <v>0</v>
      </c>
      <c r="M324" s="5">
        <v>0</v>
      </c>
      <c r="N324" s="5">
        <v>0</v>
      </c>
      <c r="O324">
        <v>23026</v>
      </c>
      <c r="P324" t="s">
        <v>59</v>
      </c>
      <c r="Q324" t="s">
        <v>61</v>
      </c>
    </row>
    <row r="325" spans="1:17" x14ac:dyDescent="0.25">
      <c r="A325" s="4" t="s">
        <v>29</v>
      </c>
      <c r="B325" s="5" t="s">
        <v>38</v>
      </c>
      <c r="C325" t="s">
        <v>52</v>
      </c>
      <c r="D325" t="s">
        <v>26</v>
      </c>
      <c r="E325">
        <v>4</v>
      </c>
      <c r="F325" t="str">
        <f t="shared" si="5"/>
        <v>Average Per Device1-in-10October Monthly System Peak DayAll4</v>
      </c>
      <c r="G325" s="5">
        <v>0.59858480000000003</v>
      </c>
      <c r="H325" s="5">
        <v>0.59858480000000003</v>
      </c>
      <c r="I325" s="5">
        <v>66.783799999999999</v>
      </c>
      <c r="J325" s="5">
        <v>0</v>
      </c>
      <c r="K325" s="5">
        <v>0</v>
      </c>
      <c r="L325" s="5">
        <v>0</v>
      </c>
      <c r="M325" s="5">
        <v>0</v>
      </c>
      <c r="N325" s="5">
        <v>0</v>
      </c>
      <c r="O325">
        <v>23026</v>
      </c>
      <c r="P325" t="s">
        <v>59</v>
      </c>
      <c r="Q325" t="s">
        <v>61</v>
      </c>
    </row>
    <row r="326" spans="1:17" x14ac:dyDescent="0.25">
      <c r="A326" s="4" t="s">
        <v>43</v>
      </c>
      <c r="B326" s="5" t="s">
        <v>38</v>
      </c>
      <c r="C326" t="s">
        <v>52</v>
      </c>
      <c r="D326" t="s">
        <v>26</v>
      </c>
      <c r="E326">
        <v>4</v>
      </c>
      <c r="F326" t="str">
        <f t="shared" si="5"/>
        <v>Aggregate1-in-10October Monthly System Peak DayAll4</v>
      </c>
      <c r="G326" s="5">
        <v>16.537700000000001</v>
      </c>
      <c r="H326" s="5">
        <v>16.537700000000001</v>
      </c>
      <c r="I326" s="5">
        <v>66.783799999999999</v>
      </c>
      <c r="J326" s="5">
        <v>0</v>
      </c>
      <c r="K326" s="5">
        <v>0</v>
      </c>
      <c r="L326" s="5">
        <v>0</v>
      </c>
      <c r="M326" s="5">
        <v>0</v>
      </c>
      <c r="N326" s="5">
        <v>0</v>
      </c>
      <c r="O326">
        <v>23026</v>
      </c>
      <c r="P326" t="s">
        <v>59</v>
      </c>
      <c r="Q326" t="s">
        <v>61</v>
      </c>
    </row>
    <row r="327" spans="1:17" x14ac:dyDescent="0.25">
      <c r="A327" s="4" t="s">
        <v>30</v>
      </c>
      <c r="B327" s="5" t="s">
        <v>38</v>
      </c>
      <c r="C327" t="s">
        <v>53</v>
      </c>
      <c r="D327" t="s">
        <v>58</v>
      </c>
      <c r="E327">
        <v>4</v>
      </c>
      <c r="F327" t="str">
        <f t="shared" si="5"/>
        <v>Average Per Ton1-in-10September Monthly System Peak Day100% Cycling4</v>
      </c>
      <c r="G327" s="5">
        <v>0.1762001</v>
      </c>
      <c r="H327" s="5">
        <v>0.1762001</v>
      </c>
      <c r="I327" s="5">
        <v>70.202200000000005</v>
      </c>
      <c r="J327" s="5">
        <v>0</v>
      </c>
      <c r="K327" s="5">
        <v>0</v>
      </c>
      <c r="L327" s="5">
        <v>0</v>
      </c>
      <c r="M327" s="5">
        <v>0</v>
      </c>
      <c r="N327" s="5">
        <v>0</v>
      </c>
      <c r="O327">
        <v>10695</v>
      </c>
      <c r="P327" t="s">
        <v>59</v>
      </c>
      <c r="Q327" t="s">
        <v>61</v>
      </c>
    </row>
    <row r="328" spans="1:17" x14ac:dyDescent="0.25">
      <c r="A328" s="4" t="s">
        <v>28</v>
      </c>
      <c r="B328" s="5" t="s">
        <v>38</v>
      </c>
      <c r="C328" t="s">
        <v>53</v>
      </c>
      <c r="D328" t="s">
        <v>58</v>
      </c>
      <c r="E328">
        <v>4</v>
      </c>
      <c r="F328" t="str">
        <f t="shared" si="5"/>
        <v>Average Per Premise1-in-10September Monthly System Peak Day100% Cycling4</v>
      </c>
      <c r="G328" s="5">
        <v>0.7896647</v>
      </c>
      <c r="H328" s="5">
        <v>0.7896647</v>
      </c>
      <c r="I328" s="5">
        <v>70.202200000000005</v>
      </c>
      <c r="J328" s="5">
        <v>0</v>
      </c>
      <c r="K328" s="5">
        <v>0</v>
      </c>
      <c r="L328" s="5">
        <v>0</v>
      </c>
      <c r="M328" s="5">
        <v>0</v>
      </c>
      <c r="N328" s="5">
        <v>0</v>
      </c>
      <c r="O328">
        <v>10695</v>
      </c>
      <c r="P328" t="s">
        <v>59</v>
      </c>
      <c r="Q328" t="s">
        <v>61</v>
      </c>
    </row>
    <row r="329" spans="1:17" x14ac:dyDescent="0.25">
      <c r="A329" s="4" t="s">
        <v>29</v>
      </c>
      <c r="B329" s="5" t="s">
        <v>38</v>
      </c>
      <c r="C329" t="s">
        <v>53</v>
      </c>
      <c r="D329" t="s">
        <v>58</v>
      </c>
      <c r="E329">
        <v>4</v>
      </c>
      <c r="F329" t="str">
        <f t="shared" si="5"/>
        <v>Average Per Device1-in-10September Monthly System Peak Day100% Cycling4</v>
      </c>
      <c r="G329" s="5">
        <v>0.63956559999999996</v>
      </c>
      <c r="H329" s="5">
        <v>0.63956559999999996</v>
      </c>
      <c r="I329" s="5">
        <v>70.202200000000005</v>
      </c>
      <c r="J329" s="5">
        <v>0</v>
      </c>
      <c r="K329" s="5">
        <v>0</v>
      </c>
      <c r="L329" s="5">
        <v>0</v>
      </c>
      <c r="M329" s="5">
        <v>0</v>
      </c>
      <c r="N329" s="5">
        <v>0</v>
      </c>
      <c r="O329">
        <v>10695</v>
      </c>
      <c r="P329" t="s">
        <v>59</v>
      </c>
      <c r="Q329" t="s">
        <v>61</v>
      </c>
    </row>
    <row r="330" spans="1:17" x14ac:dyDescent="0.25">
      <c r="A330" s="4" t="s">
        <v>43</v>
      </c>
      <c r="B330" s="5" t="s">
        <v>38</v>
      </c>
      <c r="C330" t="s">
        <v>53</v>
      </c>
      <c r="D330" t="s">
        <v>58</v>
      </c>
      <c r="E330">
        <v>4</v>
      </c>
      <c r="F330" t="str">
        <f t="shared" si="5"/>
        <v>Aggregate1-in-10September Monthly System Peak Day100% Cycling4</v>
      </c>
      <c r="G330" s="5">
        <v>8.4454639999999994</v>
      </c>
      <c r="H330" s="5">
        <v>8.4454639999999994</v>
      </c>
      <c r="I330" s="5">
        <v>70.202200000000005</v>
      </c>
      <c r="J330" s="5">
        <v>0</v>
      </c>
      <c r="K330" s="5">
        <v>0</v>
      </c>
      <c r="L330" s="5">
        <v>0</v>
      </c>
      <c r="M330" s="5">
        <v>0</v>
      </c>
      <c r="N330" s="5">
        <v>0</v>
      </c>
      <c r="O330">
        <v>10695</v>
      </c>
      <c r="P330" t="s">
        <v>59</v>
      </c>
      <c r="Q330" t="s">
        <v>61</v>
      </c>
    </row>
    <row r="331" spans="1:17" x14ac:dyDescent="0.25">
      <c r="A331" s="4" t="s">
        <v>30</v>
      </c>
      <c r="B331" s="5" t="s">
        <v>38</v>
      </c>
      <c r="C331" t="s">
        <v>53</v>
      </c>
      <c r="D331" t="s">
        <v>31</v>
      </c>
      <c r="E331">
        <v>4</v>
      </c>
      <c r="F331" t="str">
        <f t="shared" si="5"/>
        <v>Average Per Ton1-in-10September Monthly System Peak Day50% Cycling4</v>
      </c>
      <c r="G331" s="5">
        <v>0.22473689999999999</v>
      </c>
      <c r="H331" s="5">
        <v>0.22473689999999999</v>
      </c>
      <c r="I331" s="5">
        <v>69.963499999999996</v>
      </c>
      <c r="J331" s="5">
        <v>0</v>
      </c>
      <c r="K331" s="5">
        <v>0</v>
      </c>
      <c r="L331" s="5">
        <v>0</v>
      </c>
      <c r="M331" s="5">
        <v>0</v>
      </c>
      <c r="N331" s="5">
        <v>0</v>
      </c>
      <c r="O331">
        <v>12331</v>
      </c>
      <c r="P331" t="s">
        <v>59</v>
      </c>
      <c r="Q331" t="s">
        <v>61</v>
      </c>
    </row>
    <row r="332" spans="1:17" x14ac:dyDescent="0.25">
      <c r="A332" s="4" t="s">
        <v>28</v>
      </c>
      <c r="B332" s="5" t="s">
        <v>38</v>
      </c>
      <c r="C332" t="s">
        <v>53</v>
      </c>
      <c r="D332" t="s">
        <v>31</v>
      </c>
      <c r="E332">
        <v>4</v>
      </c>
      <c r="F332" t="str">
        <f t="shared" si="5"/>
        <v>Average Per Premise1-in-10September Monthly System Peak Day50% Cycling4</v>
      </c>
      <c r="G332" s="5">
        <v>0.92250209999999999</v>
      </c>
      <c r="H332" s="5">
        <v>0.92250209999999999</v>
      </c>
      <c r="I332" s="5">
        <v>69.963499999999996</v>
      </c>
      <c r="J332" s="5">
        <v>0</v>
      </c>
      <c r="K332" s="5">
        <v>0</v>
      </c>
      <c r="L332" s="5">
        <v>0</v>
      </c>
      <c r="M332" s="5">
        <v>0</v>
      </c>
      <c r="N332" s="5">
        <v>0</v>
      </c>
      <c r="O332">
        <v>12331</v>
      </c>
      <c r="P332" t="s">
        <v>59</v>
      </c>
      <c r="Q332" t="s">
        <v>61</v>
      </c>
    </row>
    <row r="333" spans="1:17" x14ac:dyDescent="0.25">
      <c r="A333" s="4" t="s">
        <v>29</v>
      </c>
      <c r="B333" s="5" t="s">
        <v>38</v>
      </c>
      <c r="C333" t="s">
        <v>53</v>
      </c>
      <c r="D333" t="s">
        <v>31</v>
      </c>
      <c r="E333">
        <v>4</v>
      </c>
      <c r="F333" t="str">
        <f t="shared" si="5"/>
        <v>Average Per Device1-in-10September Monthly System Peak Day50% Cycling4</v>
      </c>
      <c r="G333" s="5">
        <v>0.78869670000000003</v>
      </c>
      <c r="H333" s="5">
        <v>0.78869679999999998</v>
      </c>
      <c r="I333" s="5">
        <v>69.963499999999996</v>
      </c>
      <c r="J333" s="5">
        <v>0</v>
      </c>
      <c r="K333" s="5">
        <v>0</v>
      </c>
      <c r="L333" s="5">
        <v>0</v>
      </c>
      <c r="M333" s="5">
        <v>0</v>
      </c>
      <c r="N333" s="5">
        <v>0</v>
      </c>
      <c r="O333">
        <v>12331</v>
      </c>
      <c r="P333" t="s">
        <v>59</v>
      </c>
      <c r="Q333" t="s">
        <v>61</v>
      </c>
    </row>
    <row r="334" spans="1:17" x14ac:dyDescent="0.25">
      <c r="A334" s="4" t="s">
        <v>43</v>
      </c>
      <c r="B334" s="5" t="s">
        <v>38</v>
      </c>
      <c r="C334" t="s">
        <v>53</v>
      </c>
      <c r="D334" t="s">
        <v>31</v>
      </c>
      <c r="E334">
        <v>4</v>
      </c>
      <c r="F334" t="str">
        <f t="shared" si="5"/>
        <v>Aggregate1-in-10September Monthly System Peak Day50% Cycling4</v>
      </c>
      <c r="G334" s="5">
        <v>11.37537</v>
      </c>
      <c r="H334" s="5">
        <v>11.37537</v>
      </c>
      <c r="I334" s="5">
        <v>69.963499999999996</v>
      </c>
      <c r="J334" s="5">
        <v>0</v>
      </c>
      <c r="K334" s="5">
        <v>0</v>
      </c>
      <c r="L334" s="5">
        <v>0</v>
      </c>
      <c r="M334" s="5">
        <v>0</v>
      </c>
      <c r="N334" s="5">
        <v>0</v>
      </c>
      <c r="O334">
        <v>12331</v>
      </c>
      <c r="P334" t="s">
        <v>59</v>
      </c>
      <c r="Q334" t="s">
        <v>61</v>
      </c>
    </row>
    <row r="335" spans="1:17" x14ac:dyDescent="0.25">
      <c r="A335" s="4" t="s">
        <v>30</v>
      </c>
      <c r="B335" s="5" t="s">
        <v>38</v>
      </c>
      <c r="C335" t="s">
        <v>53</v>
      </c>
      <c r="D335" t="s">
        <v>26</v>
      </c>
      <c r="E335">
        <v>4</v>
      </c>
      <c r="F335" t="str">
        <f t="shared" si="5"/>
        <v>Average Per Ton1-in-10September Monthly System Peak DayAll4</v>
      </c>
      <c r="G335" s="5">
        <v>0.2021915</v>
      </c>
      <c r="H335" s="5">
        <v>0.2021916</v>
      </c>
      <c r="I335" s="5">
        <v>70.074299999999994</v>
      </c>
      <c r="J335" s="5">
        <v>0</v>
      </c>
      <c r="K335" s="5">
        <v>0</v>
      </c>
      <c r="L335" s="5">
        <v>0</v>
      </c>
      <c r="M335" s="5">
        <v>0</v>
      </c>
      <c r="N335" s="5">
        <v>0</v>
      </c>
      <c r="O335">
        <v>23026</v>
      </c>
      <c r="P335" t="s">
        <v>59</v>
      </c>
      <c r="Q335" t="s">
        <v>61</v>
      </c>
    </row>
    <row r="336" spans="1:17" x14ac:dyDescent="0.25">
      <c r="A336" s="4" t="s">
        <v>28</v>
      </c>
      <c r="B336" s="5" t="s">
        <v>38</v>
      </c>
      <c r="C336" t="s">
        <v>53</v>
      </c>
      <c r="D336" t="s">
        <v>26</v>
      </c>
      <c r="E336">
        <v>4</v>
      </c>
      <c r="F336" t="str">
        <f t="shared" si="5"/>
        <v>Average Per Premise1-in-10September Monthly System Peak DayAll4</v>
      </c>
      <c r="G336" s="5">
        <v>0.86534659999999997</v>
      </c>
      <c r="H336" s="5">
        <v>0.86534670000000002</v>
      </c>
      <c r="I336" s="5">
        <v>70.074299999999994</v>
      </c>
      <c r="J336" s="5">
        <v>0</v>
      </c>
      <c r="K336" s="5">
        <v>0</v>
      </c>
      <c r="L336" s="5">
        <v>0</v>
      </c>
      <c r="M336" s="5">
        <v>0</v>
      </c>
      <c r="N336" s="5">
        <v>0</v>
      </c>
      <c r="O336">
        <v>23026</v>
      </c>
      <c r="P336" t="s">
        <v>59</v>
      </c>
      <c r="Q336" t="s">
        <v>61</v>
      </c>
    </row>
    <row r="337" spans="1:17" x14ac:dyDescent="0.25">
      <c r="A337" s="4" t="s">
        <v>29</v>
      </c>
      <c r="B337" s="5" t="s">
        <v>38</v>
      </c>
      <c r="C337" t="s">
        <v>53</v>
      </c>
      <c r="D337" t="s">
        <v>26</v>
      </c>
      <c r="E337">
        <v>4</v>
      </c>
      <c r="F337" t="str">
        <f t="shared" si="5"/>
        <v>Average Per Device1-in-10September Monthly System Peak DayAll4</v>
      </c>
      <c r="G337" s="5">
        <v>0.72120569999999995</v>
      </c>
      <c r="H337" s="5">
        <v>0.72120569999999995</v>
      </c>
      <c r="I337" s="5">
        <v>70.074299999999994</v>
      </c>
      <c r="J337" s="5">
        <v>0</v>
      </c>
      <c r="K337" s="5">
        <v>0</v>
      </c>
      <c r="L337" s="5">
        <v>0</v>
      </c>
      <c r="M337" s="5">
        <v>0</v>
      </c>
      <c r="N337" s="5">
        <v>0</v>
      </c>
      <c r="O337">
        <v>23026</v>
      </c>
      <c r="P337" t="s">
        <v>59</v>
      </c>
      <c r="Q337" t="s">
        <v>61</v>
      </c>
    </row>
    <row r="338" spans="1:17" x14ac:dyDescent="0.25">
      <c r="A338" s="4" t="s">
        <v>43</v>
      </c>
      <c r="B338" s="5" t="s">
        <v>38</v>
      </c>
      <c r="C338" t="s">
        <v>53</v>
      </c>
      <c r="D338" t="s">
        <v>26</v>
      </c>
      <c r="E338">
        <v>4</v>
      </c>
      <c r="F338" t="str">
        <f t="shared" si="5"/>
        <v>Aggregate1-in-10September Monthly System Peak DayAll4</v>
      </c>
      <c r="G338" s="5">
        <v>19.925470000000001</v>
      </c>
      <c r="H338" s="5">
        <v>19.925470000000001</v>
      </c>
      <c r="I338" s="5">
        <v>70.074299999999994</v>
      </c>
      <c r="J338" s="5">
        <v>0</v>
      </c>
      <c r="K338" s="5">
        <v>0</v>
      </c>
      <c r="L338" s="5">
        <v>0</v>
      </c>
      <c r="M338" s="5">
        <v>0</v>
      </c>
      <c r="N338" s="5">
        <v>0</v>
      </c>
      <c r="O338">
        <v>23026</v>
      </c>
      <c r="P338" t="s">
        <v>59</v>
      </c>
      <c r="Q338" t="s">
        <v>61</v>
      </c>
    </row>
    <row r="339" spans="1:17" x14ac:dyDescent="0.25">
      <c r="A339" s="4" t="s">
        <v>30</v>
      </c>
      <c r="B339" s="5" t="s">
        <v>38</v>
      </c>
      <c r="C339" t="s">
        <v>48</v>
      </c>
      <c r="D339" t="s">
        <v>58</v>
      </c>
      <c r="E339">
        <v>5</v>
      </c>
      <c r="F339" t="str">
        <f t="shared" si="5"/>
        <v>Average Per Ton1-in-10August Monthly System Peak Day100% Cycling5</v>
      </c>
      <c r="G339" s="5">
        <v>0.1563175</v>
      </c>
      <c r="H339" s="5">
        <v>0.1563175</v>
      </c>
      <c r="I339" s="5">
        <v>70.625200000000007</v>
      </c>
      <c r="J339" s="5">
        <v>0</v>
      </c>
      <c r="K339" s="5">
        <v>0</v>
      </c>
      <c r="L339" s="5">
        <v>0</v>
      </c>
      <c r="M339" s="5">
        <v>0</v>
      </c>
      <c r="N339" s="5">
        <v>0</v>
      </c>
      <c r="O339">
        <v>10695</v>
      </c>
      <c r="P339" t="s">
        <v>59</v>
      </c>
      <c r="Q339" t="s">
        <v>61</v>
      </c>
    </row>
    <row r="340" spans="1:17" x14ac:dyDescent="0.25">
      <c r="A340" s="4" t="s">
        <v>28</v>
      </c>
      <c r="B340" s="5" t="s">
        <v>38</v>
      </c>
      <c r="C340" t="s">
        <v>48</v>
      </c>
      <c r="D340" t="s">
        <v>58</v>
      </c>
      <c r="E340">
        <v>5</v>
      </c>
      <c r="F340" t="str">
        <f t="shared" si="5"/>
        <v>Average Per Premise1-in-10August Monthly System Peak Day100% Cycling5</v>
      </c>
      <c r="G340" s="5">
        <v>0.70055800000000001</v>
      </c>
      <c r="H340" s="5">
        <v>0.70055800000000001</v>
      </c>
      <c r="I340" s="5">
        <v>70.625200000000007</v>
      </c>
      <c r="J340" s="5">
        <v>0</v>
      </c>
      <c r="K340" s="5">
        <v>0</v>
      </c>
      <c r="L340" s="5">
        <v>0</v>
      </c>
      <c r="M340" s="5">
        <v>0</v>
      </c>
      <c r="N340" s="5">
        <v>0</v>
      </c>
      <c r="O340">
        <v>10695</v>
      </c>
      <c r="P340" t="s">
        <v>59</v>
      </c>
      <c r="Q340" t="s">
        <v>61</v>
      </c>
    </row>
    <row r="341" spans="1:17" x14ac:dyDescent="0.25">
      <c r="A341" s="4" t="s">
        <v>29</v>
      </c>
      <c r="B341" s="5" t="s">
        <v>38</v>
      </c>
      <c r="C341" t="s">
        <v>48</v>
      </c>
      <c r="D341" t="s">
        <v>58</v>
      </c>
      <c r="E341">
        <v>5</v>
      </c>
      <c r="F341" t="str">
        <f t="shared" si="5"/>
        <v>Average Per Device1-in-10August Monthly System Peak Day100% Cycling5</v>
      </c>
      <c r="G341" s="5">
        <v>0.56739629999999996</v>
      </c>
      <c r="H341" s="5">
        <v>0.56739629999999996</v>
      </c>
      <c r="I341" s="5">
        <v>70.625200000000007</v>
      </c>
      <c r="J341" s="5">
        <v>0</v>
      </c>
      <c r="K341" s="5">
        <v>0</v>
      </c>
      <c r="L341" s="5">
        <v>0</v>
      </c>
      <c r="M341" s="5">
        <v>0</v>
      </c>
      <c r="N341" s="5">
        <v>0</v>
      </c>
      <c r="O341">
        <v>10695</v>
      </c>
      <c r="P341" t="s">
        <v>59</v>
      </c>
      <c r="Q341" t="s">
        <v>61</v>
      </c>
    </row>
    <row r="342" spans="1:17" x14ac:dyDescent="0.25">
      <c r="A342" s="4" t="s">
        <v>43</v>
      </c>
      <c r="B342" s="5" t="s">
        <v>38</v>
      </c>
      <c r="C342" t="s">
        <v>48</v>
      </c>
      <c r="D342" t="s">
        <v>58</v>
      </c>
      <c r="E342">
        <v>5</v>
      </c>
      <c r="F342" t="str">
        <f t="shared" si="5"/>
        <v>Aggregate1-in-10August Monthly System Peak Day100% Cycling5</v>
      </c>
      <c r="G342" s="5">
        <v>7.4924679999999997</v>
      </c>
      <c r="H342" s="5">
        <v>7.4924679999999997</v>
      </c>
      <c r="I342" s="5">
        <v>70.625200000000007</v>
      </c>
      <c r="J342" s="5">
        <v>0</v>
      </c>
      <c r="K342" s="5">
        <v>0</v>
      </c>
      <c r="L342" s="5">
        <v>0</v>
      </c>
      <c r="M342" s="5">
        <v>0</v>
      </c>
      <c r="N342" s="5">
        <v>0</v>
      </c>
      <c r="O342">
        <v>10695</v>
      </c>
      <c r="P342" t="s">
        <v>59</v>
      </c>
      <c r="Q342" t="s">
        <v>61</v>
      </c>
    </row>
    <row r="343" spans="1:17" x14ac:dyDescent="0.25">
      <c r="A343" s="4" t="s">
        <v>30</v>
      </c>
      <c r="B343" s="5" t="s">
        <v>38</v>
      </c>
      <c r="C343" t="s">
        <v>48</v>
      </c>
      <c r="D343" t="s">
        <v>31</v>
      </c>
      <c r="E343">
        <v>5</v>
      </c>
      <c r="F343" t="str">
        <f t="shared" si="5"/>
        <v>Average Per Ton1-in-10August Monthly System Peak Day50% Cycling5</v>
      </c>
      <c r="G343" s="5">
        <v>0.1951396</v>
      </c>
      <c r="H343" s="5">
        <v>0.1951396</v>
      </c>
      <c r="I343" s="5">
        <v>70.506299999999996</v>
      </c>
      <c r="J343" s="5">
        <v>0</v>
      </c>
      <c r="K343" s="5">
        <v>0</v>
      </c>
      <c r="L343" s="5">
        <v>0</v>
      </c>
      <c r="M343" s="5">
        <v>0</v>
      </c>
      <c r="N343" s="5">
        <v>0</v>
      </c>
      <c r="O343">
        <v>12331</v>
      </c>
      <c r="P343" t="s">
        <v>59</v>
      </c>
      <c r="Q343" t="s">
        <v>61</v>
      </c>
    </row>
    <row r="344" spans="1:17" x14ac:dyDescent="0.25">
      <c r="A344" s="4" t="s">
        <v>28</v>
      </c>
      <c r="B344" s="5" t="s">
        <v>38</v>
      </c>
      <c r="C344" t="s">
        <v>48</v>
      </c>
      <c r="D344" t="s">
        <v>31</v>
      </c>
      <c r="E344">
        <v>5</v>
      </c>
      <c r="F344" t="str">
        <f t="shared" si="5"/>
        <v>Average Per Premise1-in-10August Monthly System Peak Day50% Cycling5</v>
      </c>
      <c r="G344" s="5">
        <v>0.80101080000000002</v>
      </c>
      <c r="H344" s="5">
        <v>0.80101080000000002</v>
      </c>
      <c r="I344" s="5">
        <v>70.506299999999996</v>
      </c>
      <c r="J344" s="5">
        <v>0</v>
      </c>
      <c r="K344" s="5">
        <v>0</v>
      </c>
      <c r="L344" s="5">
        <v>0</v>
      </c>
      <c r="M344" s="5">
        <v>0</v>
      </c>
      <c r="N344" s="5">
        <v>0</v>
      </c>
      <c r="O344">
        <v>12331</v>
      </c>
      <c r="P344" t="s">
        <v>59</v>
      </c>
      <c r="Q344" t="s">
        <v>61</v>
      </c>
    </row>
    <row r="345" spans="1:17" x14ac:dyDescent="0.25">
      <c r="A345" s="4" t="s">
        <v>29</v>
      </c>
      <c r="B345" s="5" t="s">
        <v>38</v>
      </c>
      <c r="C345" t="s">
        <v>48</v>
      </c>
      <c r="D345" t="s">
        <v>31</v>
      </c>
      <c r="E345">
        <v>5</v>
      </c>
      <c r="F345" t="str">
        <f t="shared" si="5"/>
        <v>Average Per Device1-in-10August Monthly System Peak Day50% Cycling5</v>
      </c>
      <c r="G345" s="5">
        <v>0.68482730000000003</v>
      </c>
      <c r="H345" s="5">
        <v>0.68482730000000003</v>
      </c>
      <c r="I345" s="5">
        <v>70.506299999999996</v>
      </c>
      <c r="J345" s="5">
        <v>0</v>
      </c>
      <c r="K345" s="5">
        <v>0</v>
      </c>
      <c r="L345" s="5">
        <v>0</v>
      </c>
      <c r="M345" s="5">
        <v>0</v>
      </c>
      <c r="N345" s="5">
        <v>0</v>
      </c>
      <c r="O345">
        <v>12331</v>
      </c>
      <c r="P345" t="s">
        <v>59</v>
      </c>
      <c r="Q345" t="s">
        <v>61</v>
      </c>
    </row>
    <row r="346" spans="1:17" x14ac:dyDescent="0.25">
      <c r="A346" s="4" t="s">
        <v>43</v>
      </c>
      <c r="B346" s="5" t="s">
        <v>38</v>
      </c>
      <c r="C346" t="s">
        <v>48</v>
      </c>
      <c r="D346" t="s">
        <v>31</v>
      </c>
      <c r="E346">
        <v>5</v>
      </c>
      <c r="F346" t="str">
        <f t="shared" si="5"/>
        <v>Aggregate1-in-10August Monthly System Peak Day50% Cycling5</v>
      </c>
      <c r="G346" s="5">
        <v>9.8772640000000003</v>
      </c>
      <c r="H346" s="5">
        <v>9.8772640000000003</v>
      </c>
      <c r="I346" s="5">
        <v>70.506299999999996</v>
      </c>
      <c r="J346" s="5">
        <v>0</v>
      </c>
      <c r="K346" s="5">
        <v>0</v>
      </c>
      <c r="L346" s="5">
        <v>0</v>
      </c>
      <c r="M346" s="5">
        <v>0</v>
      </c>
      <c r="N346" s="5">
        <v>0</v>
      </c>
      <c r="O346">
        <v>12331</v>
      </c>
      <c r="P346" t="s">
        <v>59</v>
      </c>
      <c r="Q346" t="s">
        <v>61</v>
      </c>
    </row>
    <row r="347" spans="1:17" x14ac:dyDescent="0.25">
      <c r="A347" s="4" t="s">
        <v>30</v>
      </c>
      <c r="B347" s="5" t="s">
        <v>38</v>
      </c>
      <c r="C347" t="s">
        <v>48</v>
      </c>
      <c r="D347" t="s">
        <v>26</v>
      </c>
      <c r="E347">
        <v>5</v>
      </c>
      <c r="F347" t="str">
        <f t="shared" si="5"/>
        <v>Average Per Ton1-in-10August Monthly System Peak DayAll5</v>
      </c>
      <c r="G347" s="5">
        <v>0.17710670000000001</v>
      </c>
      <c r="H347" s="5">
        <v>0.17710670000000001</v>
      </c>
      <c r="I347" s="5">
        <v>70.561499999999995</v>
      </c>
      <c r="J347" s="5">
        <v>0</v>
      </c>
      <c r="K347" s="5">
        <v>0</v>
      </c>
      <c r="L347" s="5">
        <v>0</v>
      </c>
      <c r="M347" s="5">
        <v>0</v>
      </c>
      <c r="N347" s="5">
        <v>0</v>
      </c>
      <c r="O347">
        <v>23026</v>
      </c>
      <c r="P347" t="s">
        <v>59</v>
      </c>
      <c r="Q347" t="s">
        <v>61</v>
      </c>
    </row>
    <row r="348" spans="1:17" x14ac:dyDescent="0.25">
      <c r="A348" s="4" t="s">
        <v>28</v>
      </c>
      <c r="B348" s="5" t="s">
        <v>38</v>
      </c>
      <c r="C348" t="s">
        <v>48</v>
      </c>
      <c r="D348" t="s">
        <v>26</v>
      </c>
      <c r="E348">
        <v>5</v>
      </c>
      <c r="F348" t="str">
        <f t="shared" si="5"/>
        <v>Average Per Premise1-in-10August Monthly System Peak DayAll5</v>
      </c>
      <c r="G348" s="5">
        <v>0.75798759999999998</v>
      </c>
      <c r="H348" s="5">
        <v>0.75798770000000004</v>
      </c>
      <c r="I348" s="5">
        <v>70.561499999999995</v>
      </c>
      <c r="J348" s="5">
        <v>0</v>
      </c>
      <c r="K348" s="5">
        <v>0</v>
      </c>
      <c r="L348" s="5">
        <v>0</v>
      </c>
      <c r="M348" s="5">
        <v>0</v>
      </c>
      <c r="N348" s="5">
        <v>0</v>
      </c>
      <c r="O348">
        <v>23026</v>
      </c>
      <c r="P348" t="s">
        <v>59</v>
      </c>
      <c r="Q348" t="s">
        <v>61</v>
      </c>
    </row>
    <row r="349" spans="1:17" x14ac:dyDescent="0.25">
      <c r="A349" s="4" t="s">
        <v>29</v>
      </c>
      <c r="B349" s="5" t="s">
        <v>38</v>
      </c>
      <c r="C349" t="s">
        <v>48</v>
      </c>
      <c r="D349" t="s">
        <v>26</v>
      </c>
      <c r="E349">
        <v>5</v>
      </c>
      <c r="F349" t="str">
        <f t="shared" si="5"/>
        <v>Average Per Device1-in-10August Monthly System Peak DayAll5</v>
      </c>
      <c r="G349" s="5">
        <v>0.63172950000000005</v>
      </c>
      <c r="H349" s="5">
        <v>0.63172950000000005</v>
      </c>
      <c r="I349" s="5">
        <v>70.561499999999995</v>
      </c>
      <c r="J349" s="5">
        <v>0</v>
      </c>
      <c r="K349" s="5">
        <v>0</v>
      </c>
      <c r="L349" s="5">
        <v>0</v>
      </c>
      <c r="M349" s="5">
        <v>0</v>
      </c>
      <c r="N349" s="5">
        <v>0</v>
      </c>
      <c r="O349">
        <v>23026</v>
      </c>
      <c r="P349" t="s">
        <v>59</v>
      </c>
      <c r="Q349" t="s">
        <v>61</v>
      </c>
    </row>
    <row r="350" spans="1:17" x14ac:dyDescent="0.25">
      <c r="A350" s="4" t="s">
        <v>43</v>
      </c>
      <c r="B350" s="5" t="s">
        <v>38</v>
      </c>
      <c r="C350" t="s">
        <v>48</v>
      </c>
      <c r="D350" t="s">
        <v>26</v>
      </c>
      <c r="E350">
        <v>5</v>
      </c>
      <c r="F350" t="str">
        <f t="shared" si="5"/>
        <v>Aggregate1-in-10August Monthly System Peak DayAll5</v>
      </c>
      <c r="G350" s="5">
        <v>17.453420000000001</v>
      </c>
      <c r="H350" s="5">
        <v>17.453420000000001</v>
      </c>
      <c r="I350" s="5">
        <v>70.561499999999995</v>
      </c>
      <c r="J350" s="5">
        <v>0</v>
      </c>
      <c r="K350" s="5">
        <v>0</v>
      </c>
      <c r="L350" s="5">
        <v>0</v>
      </c>
      <c r="M350" s="5">
        <v>0</v>
      </c>
      <c r="N350" s="5">
        <v>0</v>
      </c>
      <c r="O350">
        <v>23026</v>
      </c>
      <c r="P350" t="s">
        <v>59</v>
      </c>
      <c r="Q350" t="s">
        <v>61</v>
      </c>
    </row>
    <row r="351" spans="1:17" x14ac:dyDescent="0.25">
      <c r="A351" s="4" t="s">
        <v>30</v>
      </c>
      <c r="B351" s="5" t="s">
        <v>38</v>
      </c>
      <c r="C351" t="s">
        <v>37</v>
      </c>
      <c r="D351" t="s">
        <v>58</v>
      </c>
      <c r="E351">
        <v>5</v>
      </c>
      <c r="F351" t="str">
        <f t="shared" si="5"/>
        <v>Average Per Ton1-in-10August Typical Event Day100% Cycling5</v>
      </c>
      <c r="G351" s="5">
        <v>0.15104919999999999</v>
      </c>
      <c r="H351" s="5">
        <v>0.15104919999999999</v>
      </c>
      <c r="I351" s="5">
        <v>68.462500000000006</v>
      </c>
      <c r="J351" s="5">
        <v>0</v>
      </c>
      <c r="K351" s="5">
        <v>0</v>
      </c>
      <c r="L351" s="5">
        <v>0</v>
      </c>
      <c r="M351" s="5">
        <v>0</v>
      </c>
      <c r="N351" s="5">
        <v>0</v>
      </c>
      <c r="O351">
        <v>10695</v>
      </c>
      <c r="P351" t="s">
        <v>59</v>
      </c>
      <c r="Q351" t="s">
        <v>61</v>
      </c>
    </row>
    <row r="352" spans="1:17" x14ac:dyDescent="0.25">
      <c r="A352" s="4" t="s">
        <v>28</v>
      </c>
      <c r="B352" s="5" t="s">
        <v>38</v>
      </c>
      <c r="C352" t="s">
        <v>37</v>
      </c>
      <c r="D352" t="s">
        <v>58</v>
      </c>
      <c r="E352">
        <v>5</v>
      </c>
      <c r="F352" t="str">
        <f t="shared" si="5"/>
        <v>Average Per Premise1-in-10August Typical Event Day100% Cycling5</v>
      </c>
      <c r="G352" s="5">
        <v>0.67694759999999998</v>
      </c>
      <c r="H352" s="5">
        <v>0.67694759999999998</v>
      </c>
      <c r="I352" s="5">
        <v>68.462500000000006</v>
      </c>
      <c r="J352" s="5">
        <v>0</v>
      </c>
      <c r="K352" s="5">
        <v>0</v>
      </c>
      <c r="L352" s="5">
        <v>0</v>
      </c>
      <c r="M352" s="5">
        <v>0</v>
      </c>
      <c r="N352" s="5">
        <v>0</v>
      </c>
      <c r="O352">
        <v>10695</v>
      </c>
      <c r="P352" t="s">
        <v>59</v>
      </c>
      <c r="Q352" t="s">
        <v>61</v>
      </c>
    </row>
    <row r="353" spans="1:17" x14ac:dyDescent="0.25">
      <c r="A353" s="4" t="s">
        <v>29</v>
      </c>
      <c r="B353" s="5" t="s">
        <v>38</v>
      </c>
      <c r="C353" t="s">
        <v>37</v>
      </c>
      <c r="D353" t="s">
        <v>58</v>
      </c>
      <c r="E353">
        <v>5</v>
      </c>
      <c r="F353" t="str">
        <f t="shared" si="5"/>
        <v>Average Per Device1-in-10August Typical Event Day100% Cycling5</v>
      </c>
      <c r="G353" s="5">
        <v>0.54827380000000003</v>
      </c>
      <c r="H353" s="5">
        <v>0.54827369999999997</v>
      </c>
      <c r="I353" s="5">
        <v>68.462500000000006</v>
      </c>
      <c r="J353" s="5">
        <v>0</v>
      </c>
      <c r="K353" s="5">
        <v>0</v>
      </c>
      <c r="L353" s="5">
        <v>0</v>
      </c>
      <c r="M353" s="5">
        <v>0</v>
      </c>
      <c r="N353" s="5">
        <v>0</v>
      </c>
      <c r="O353">
        <v>10695</v>
      </c>
      <c r="P353" t="s">
        <v>59</v>
      </c>
      <c r="Q353" t="s">
        <v>61</v>
      </c>
    </row>
    <row r="354" spans="1:17" x14ac:dyDescent="0.25">
      <c r="A354" s="4" t="s">
        <v>43</v>
      </c>
      <c r="B354" s="5" t="s">
        <v>38</v>
      </c>
      <c r="C354" t="s">
        <v>37</v>
      </c>
      <c r="D354" t="s">
        <v>58</v>
      </c>
      <c r="E354">
        <v>5</v>
      </c>
      <c r="F354" t="str">
        <f t="shared" si="5"/>
        <v>Aggregate1-in-10August Typical Event Day100% Cycling5</v>
      </c>
      <c r="G354" s="5">
        <v>7.2399550000000001</v>
      </c>
      <c r="H354" s="5">
        <v>7.2399550000000001</v>
      </c>
      <c r="I354" s="5">
        <v>68.462500000000006</v>
      </c>
      <c r="J354" s="5">
        <v>0</v>
      </c>
      <c r="K354" s="5">
        <v>0</v>
      </c>
      <c r="L354" s="5">
        <v>0</v>
      </c>
      <c r="M354" s="5">
        <v>0</v>
      </c>
      <c r="N354" s="5">
        <v>0</v>
      </c>
      <c r="O354">
        <v>10695</v>
      </c>
      <c r="P354" t="s">
        <v>59</v>
      </c>
      <c r="Q354" t="s">
        <v>61</v>
      </c>
    </row>
    <row r="355" spans="1:17" x14ac:dyDescent="0.25">
      <c r="A355" s="4" t="s">
        <v>30</v>
      </c>
      <c r="B355" s="5" t="s">
        <v>38</v>
      </c>
      <c r="C355" t="s">
        <v>37</v>
      </c>
      <c r="D355" t="s">
        <v>31</v>
      </c>
      <c r="E355">
        <v>5</v>
      </c>
      <c r="F355" t="str">
        <f t="shared" si="5"/>
        <v>Average Per Ton1-in-10August Typical Event Day50% Cycling5</v>
      </c>
      <c r="G355" s="5">
        <v>0.1896109</v>
      </c>
      <c r="H355" s="5">
        <v>0.1896109</v>
      </c>
      <c r="I355" s="5">
        <v>68.1721</v>
      </c>
      <c r="J355" s="5">
        <v>0</v>
      </c>
      <c r="K355" s="5">
        <v>0</v>
      </c>
      <c r="L355" s="5">
        <v>0</v>
      </c>
      <c r="M355" s="5">
        <v>0</v>
      </c>
      <c r="N355" s="5">
        <v>0</v>
      </c>
      <c r="O355">
        <v>12331</v>
      </c>
      <c r="P355" t="s">
        <v>59</v>
      </c>
      <c r="Q355" t="s">
        <v>61</v>
      </c>
    </row>
    <row r="356" spans="1:17" x14ac:dyDescent="0.25">
      <c r="A356" s="4" t="s">
        <v>28</v>
      </c>
      <c r="B356" s="5" t="s">
        <v>38</v>
      </c>
      <c r="C356" t="s">
        <v>37</v>
      </c>
      <c r="D356" t="s">
        <v>31</v>
      </c>
      <c r="E356">
        <v>5</v>
      </c>
      <c r="F356" t="str">
        <f t="shared" si="5"/>
        <v>Average Per Premise1-in-10August Typical Event Day50% Cycling5</v>
      </c>
      <c r="G356" s="5">
        <v>0.77831640000000002</v>
      </c>
      <c r="H356" s="5">
        <v>0.77831640000000002</v>
      </c>
      <c r="I356" s="5">
        <v>68.1721</v>
      </c>
      <c r="J356" s="5">
        <v>0</v>
      </c>
      <c r="K356" s="5">
        <v>0</v>
      </c>
      <c r="L356" s="5">
        <v>0</v>
      </c>
      <c r="M356" s="5">
        <v>0</v>
      </c>
      <c r="N356" s="5">
        <v>0</v>
      </c>
      <c r="O356">
        <v>12331</v>
      </c>
      <c r="P356" t="s">
        <v>59</v>
      </c>
      <c r="Q356" t="s">
        <v>61</v>
      </c>
    </row>
    <row r="357" spans="1:17" x14ac:dyDescent="0.25">
      <c r="A357" s="4" t="s">
        <v>29</v>
      </c>
      <c r="B357" s="5" t="s">
        <v>38</v>
      </c>
      <c r="C357" t="s">
        <v>37</v>
      </c>
      <c r="D357" t="s">
        <v>31</v>
      </c>
      <c r="E357">
        <v>5</v>
      </c>
      <c r="F357" t="str">
        <f t="shared" si="5"/>
        <v>Average Per Device1-in-10August Typical Event Day50% Cycling5</v>
      </c>
      <c r="G357" s="5">
        <v>0.66542460000000003</v>
      </c>
      <c r="H357" s="5">
        <v>0.66542460000000003</v>
      </c>
      <c r="I357" s="5">
        <v>68.1721</v>
      </c>
      <c r="J357" s="5">
        <v>0</v>
      </c>
      <c r="K357" s="5">
        <v>0</v>
      </c>
      <c r="L357" s="5">
        <v>0</v>
      </c>
      <c r="M357" s="5">
        <v>0</v>
      </c>
      <c r="N357" s="5">
        <v>0</v>
      </c>
      <c r="O357">
        <v>12331</v>
      </c>
      <c r="P357" t="s">
        <v>59</v>
      </c>
      <c r="Q357" t="s">
        <v>61</v>
      </c>
    </row>
    <row r="358" spans="1:17" x14ac:dyDescent="0.25">
      <c r="A358" s="4" t="s">
        <v>43</v>
      </c>
      <c r="B358" s="5" t="s">
        <v>38</v>
      </c>
      <c r="C358" t="s">
        <v>37</v>
      </c>
      <c r="D358" t="s">
        <v>31</v>
      </c>
      <c r="E358">
        <v>5</v>
      </c>
      <c r="F358" t="str">
        <f t="shared" si="5"/>
        <v>Aggregate1-in-10August Typical Event Day50% Cycling5</v>
      </c>
      <c r="G358" s="5">
        <v>9.5974199999999996</v>
      </c>
      <c r="H358" s="5">
        <v>9.5974199999999996</v>
      </c>
      <c r="I358" s="5">
        <v>68.1721</v>
      </c>
      <c r="J358" s="5">
        <v>0</v>
      </c>
      <c r="K358" s="5">
        <v>0</v>
      </c>
      <c r="L358" s="5">
        <v>0</v>
      </c>
      <c r="M358" s="5">
        <v>0</v>
      </c>
      <c r="N358" s="5">
        <v>0</v>
      </c>
      <c r="O358">
        <v>12331</v>
      </c>
      <c r="P358" t="s">
        <v>59</v>
      </c>
      <c r="Q358" t="s">
        <v>61</v>
      </c>
    </row>
    <row r="359" spans="1:17" x14ac:dyDescent="0.25">
      <c r="A359" s="4" t="s">
        <v>30</v>
      </c>
      <c r="B359" s="5" t="s">
        <v>38</v>
      </c>
      <c r="C359" t="s">
        <v>37</v>
      </c>
      <c r="D359" t="s">
        <v>26</v>
      </c>
      <c r="E359">
        <v>5</v>
      </c>
      <c r="F359" t="str">
        <f t="shared" si="5"/>
        <v>Average Per Ton1-in-10August Typical Event DayAll5</v>
      </c>
      <c r="G359" s="5">
        <v>0.17169899999999999</v>
      </c>
      <c r="H359" s="5">
        <v>0.17169899999999999</v>
      </c>
      <c r="I359" s="5">
        <v>68.307000000000002</v>
      </c>
      <c r="J359" s="5">
        <v>0</v>
      </c>
      <c r="K359" s="5">
        <v>0</v>
      </c>
      <c r="L359" s="5">
        <v>0</v>
      </c>
      <c r="M359" s="5">
        <v>0</v>
      </c>
      <c r="N359" s="5">
        <v>0</v>
      </c>
      <c r="O359">
        <v>23026</v>
      </c>
      <c r="P359" t="s">
        <v>59</v>
      </c>
      <c r="Q359" t="s">
        <v>61</v>
      </c>
    </row>
    <row r="360" spans="1:17" x14ac:dyDescent="0.25">
      <c r="A360" s="4" t="s">
        <v>28</v>
      </c>
      <c r="B360" s="5" t="s">
        <v>38</v>
      </c>
      <c r="C360" t="s">
        <v>37</v>
      </c>
      <c r="D360" t="s">
        <v>26</v>
      </c>
      <c r="E360">
        <v>5</v>
      </c>
      <c r="F360" t="str">
        <f t="shared" si="5"/>
        <v>Average Per Premise1-in-10August Typical Event DayAll5</v>
      </c>
      <c r="G360" s="5">
        <v>0.73484340000000004</v>
      </c>
      <c r="H360" s="5">
        <v>0.73484340000000004</v>
      </c>
      <c r="I360" s="5">
        <v>68.307000000000002</v>
      </c>
      <c r="J360" s="5">
        <v>0</v>
      </c>
      <c r="K360" s="5">
        <v>0</v>
      </c>
      <c r="L360" s="5">
        <v>0</v>
      </c>
      <c r="M360" s="5">
        <v>0</v>
      </c>
      <c r="N360" s="5">
        <v>0</v>
      </c>
      <c r="O360">
        <v>23026</v>
      </c>
      <c r="P360" t="s">
        <v>59</v>
      </c>
      <c r="Q360" t="s">
        <v>61</v>
      </c>
    </row>
    <row r="361" spans="1:17" x14ac:dyDescent="0.25">
      <c r="A361" s="4" t="s">
        <v>29</v>
      </c>
      <c r="B361" s="5" t="s">
        <v>38</v>
      </c>
      <c r="C361" t="s">
        <v>37</v>
      </c>
      <c r="D361" t="s">
        <v>26</v>
      </c>
      <c r="E361">
        <v>5</v>
      </c>
      <c r="F361" t="str">
        <f t="shared" si="5"/>
        <v>Average Per Device1-in-10August Typical Event DayAll5</v>
      </c>
      <c r="G361" s="5">
        <v>0.6124404</v>
      </c>
      <c r="H361" s="5">
        <v>0.6124404</v>
      </c>
      <c r="I361" s="5">
        <v>68.307000000000002</v>
      </c>
      <c r="J361" s="5">
        <v>0</v>
      </c>
      <c r="K361" s="5">
        <v>0</v>
      </c>
      <c r="L361" s="5">
        <v>0</v>
      </c>
      <c r="M361" s="5">
        <v>0</v>
      </c>
      <c r="N361" s="5">
        <v>0</v>
      </c>
      <c r="O361">
        <v>23026</v>
      </c>
      <c r="P361" t="s">
        <v>59</v>
      </c>
      <c r="Q361" t="s">
        <v>61</v>
      </c>
    </row>
    <row r="362" spans="1:17" x14ac:dyDescent="0.25">
      <c r="A362" s="4" t="s">
        <v>43</v>
      </c>
      <c r="B362" s="5" t="s">
        <v>38</v>
      </c>
      <c r="C362" t="s">
        <v>37</v>
      </c>
      <c r="D362" t="s">
        <v>26</v>
      </c>
      <c r="E362">
        <v>5</v>
      </c>
      <c r="F362" t="str">
        <f t="shared" si="5"/>
        <v>Aggregate1-in-10August Typical Event DayAll5</v>
      </c>
      <c r="G362" s="5">
        <v>16.920500000000001</v>
      </c>
      <c r="H362" s="5">
        <v>16.920500000000001</v>
      </c>
      <c r="I362" s="5">
        <v>68.307000000000002</v>
      </c>
      <c r="J362" s="5">
        <v>0</v>
      </c>
      <c r="K362" s="5">
        <v>0</v>
      </c>
      <c r="L362" s="5">
        <v>0</v>
      </c>
      <c r="M362" s="5">
        <v>0</v>
      </c>
      <c r="N362" s="5">
        <v>0</v>
      </c>
      <c r="O362">
        <v>23026</v>
      </c>
      <c r="P362" t="s">
        <v>59</v>
      </c>
      <c r="Q362" t="s">
        <v>61</v>
      </c>
    </row>
    <row r="363" spans="1:17" x14ac:dyDescent="0.25">
      <c r="A363" s="4" t="s">
        <v>30</v>
      </c>
      <c r="B363" s="5" t="s">
        <v>38</v>
      </c>
      <c r="C363" t="s">
        <v>49</v>
      </c>
      <c r="D363" t="s">
        <v>58</v>
      </c>
      <c r="E363">
        <v>5</v>
      </c>
      <c r="F363" t="str">
        <f t="shared" si="5"/>
        <v>Average Per Ton1-in-10July Monthly System Peak Day100% Cycling5</v>
      </c>
      <c r="G363" s="5">
        <v>0.15209549999999999</v>
      </c>
      <c r="H363" s="5">
        <v>0.15209549999999999</v>
      </c>
      <c r="I363" s="5">
        <v>70.508700000000005</v>
      </c>
      <c r="J363" s="5">
        <v>0</v>
      </c>
      <c r="K363" s="5">
        <v>0</v>
      </c>
      <c r="L363" s="5">
        <v>0</v>
      </c>
      <c r="M363" s="5">
        <v>0</v>
      </c>
      <c r="N363" s="5">
        <v>0</v>
      </c>
      <c r="O363">
        <v>10695</v>
      </c>
      <c r="P363" t="s">
        <v>59</v>
      </c>
      <c r="Q363" t="s">
        <v>61</v>
      </c>
    </row>
    <row r="364" spans="1:17" x14ac:dyDescent="0.25">
      <c r="A364" s="4" t="s">
        <v>28</v>
      </c>
      <c r="B364" s="5" t="s">
        <v>38</v>
      </c>
      <c r="C364" t="s">
        <v>49</v>
      </c>
      <c r="D364" t="s">
        <v>58</v>
      </c>
      <c r="E364">
        <v>5</v>
      </c>
      <c r="F364" t="str">
        <f t="shared" si="5"/>
        <v>Average Per Premise1-in-10July Monthly System Peak Day100% Cycling5</v>
      </c>
      <c r="G364" s="5">
        <v>0.68163660000000004</v>
      </c>
      <c r="H364" s="5">
        <v>0.68163660000000004</v>
      </c>
      <c r="I364" s="5">
        <v>70.508700000000005</v>
      </c>
      <c r="J364" s="5">
        <v>0</v>
      </c>
      <c r="K364" s="5">
        <v>0</v>
      </c>
      <c r="L364" s="5">
        <v>0</v>
      </c>
      <c r="M364" s="5">
        <v>0</v>
      </c>
      <c r="N364" s="5">
        <v>0</v>
      </c>
      <c r="O364">
        <v>10695</v>
      </c>
      <c r="P364" t="s">
        <v>59</v>
      </c>
      <c r="Q364" t="s">
        <v>61</v>
      </c>
    </row>
    <row r="365" spans="1:17" x14ac:dyDescent="0.25">
      <c r="A365" s="4" t="s">
        <v>29</v>
      </c>
      <c r="B365" s="5" t="s">
        <v>38</v>
      </c>
      <c r="C365" t="s">
        <v>49</v>
      </c>
      <c r="D365" t="s">
        <v>58</v>
      </c>
      <c r="E365">
        <v>5</v>
      </c>
      <c r="F365" t="str">
        <f t="shared" si="5"/>
        <v>Average Per Device1-in-10July Monthly System Peak Day100% Cycling5</v>
      </c>
      <c r="G365" s="5">
        <v>0.55207150000000005</v>
      </c>
      <c r="H365" s="5">
        <v>0.55207150000000005</v>
      </c>
      <c r="I365" s="5">
        <v>70.508700000000005</v>
      </c>
      <c r="J365" s="5">
        <v>0</v>
      </c>
      <c r="K365" s="5">
        <v>0</v>
      </c>
      <c r="L365" s="5">
        <v>0</v>
      </c>
      <c r="M365" s="5">
        <v>0</v>
      </c>
      <c r="N365" s="5">
        <v>0</v>
      </c>
      <c r="O365">
        <v>10695</v>
      </c>
      <c r="P365" t="s">
        <v>59</v>
      </c>
      <c r="Q365" t="s">
        <v>61</v>
      </c>
    </row>
    <row r="366" spans="1:17" x14ac:dyDescent="0.25">
      <c r="A366" s="4" t="s">
        <v>43</v>
      </c>
      <c r="B366" s="5" t="s">
        <v>38</v>
      </c>
      <c r="C366" t="s">
        <v>49</v>
      </c>
      <c r="D366" t="s">
        <v>58</v>
      </c>
      <c r="E366">
        <v>5</v>
      </c>
      <c r="F366" t="str">
        <f t="shared" si="5"/>
        <v>Aggregate1-in-10July Monthly System Peak Day100% Cycling5</v>
      </c>
      <c r="G366" s="5">
        <v>7.2901040000000004</v>
      </c>
      <c r="H366" s="5">
        <v>7.2901040000000004</v>
      </c>
      <c r="I366" s="5">
        <v>70.508700000000005</v>
      </c>
      <c r="J366" s="5">
        <v>0</v>
      </c>
      <c r="K366" s="5">
        <v>0</v>
      </c>
      <c r="L366" s="5">
        <v>0</v>
      </c>
      <c r="M366" s="5">
        <v>0</v>
      </c>
      <c r="N366" s="5">
        <v>0</v>
      </c>
      <c r="O366">
        <v>10695</v>
      </c>
      <c r="P366" t="s">
        <v>59</v>
      </c>
      <c r="Q366" t="s">
        <v>61</v>
      </c>
    </row>
    <row r="367" spans="1:17" x14ac:dyDescent="0.25">
      <c r="A367" s="4" t="s">
        <v>30</v>
      </c>
      <c r="B367" s="5" t="s">
        <v>38</v>
      </c>
      <c r="C367" t="s">
        <v>49</v>
      </c>
      <c r="D367" t="s">
        <v>31</v>
      </c>
      <c r="E367">
        <v>5</v>
      </c>
      <c r="F367" t="str">
        <f t="shared" si="5"/>
        <v>Average Per Ton1-in-10July Monthly System Peak Day50% Cycling5</v>
      </c>
      <c r="G367" s="5">
        <v>0.1902962</v>
      </c>
      <c r="H367" s="5">
        <v>0.1902962</v>
      </c>
      <c r="I367" s="5">
        <v>70.240099999999998</v>
      </c>
      <c r="J367" s="5">
        <v>0</v>
      </c>
      <c r="K367" s="5">
        <v>0</v>
      </c>
      <c r="L367" s="5">
        <v>0</v>
      </c>
      <c r="M367" s="5">
        <v>0</v>
      </c>
      <c r="N367" s="5">
        <v>0</v>
      </c>
      <c r="O367">
        <v>12331</v>
      </c>
      <c r="P367" t="s">
        <v>59</v>
      </c>
      <c r="Q367" t="s">
        <v>61</v>
      </c>
    </row>
    <row r="368" spans="1:17" x14ac:dyDescent="0.25">
      <c r="A368" s="4" t="s">
        <v>28</v>
      </c>
      <c r="B368" s="5" t="s">
        <v>38</v>
      </c>
      <c r="C368" t="s">
        <v>49</v>
      </c>
      <c r="D368" t="s">
        <v>31</v>
      </c>
      <c r="E368">
        <v>5</v>
      </c>
      <c r="F368" t="str">
        <f t="shared" si="5"/>
        <v>Average Per Premise1-in-10July Monthly System Peak Day50% Cycling5</v>
      </c>
      <c r="G368" s="5">
        <v>0.78112939999999997</v>
      </c>
      <c r="H368" s="5">
        <v>0.78112939999999997</v>
      </c>
      <c r="I368" s="5">
        <v>70.240099999999998</v>
      </c>
      <c r="J368" s="5">
        <v>0</v>
      </c>
      <c r="K368" s="5">
        <v>0</v>
      </c>
      <c r="L368" s="5">
        <v>0</v>
      </c>
      <c r="M368" s="5">
        <v>0</v>
      </c>
      <c r="N368" s="5">
        <v>0</v>
      </c>
      <c r="O368">
        <v>12331</v>
      </c>
      <c r="P368" t="s">
        <v>59</v>
      </c>
      <c r="Q368" t="s">
        <v>61</v>
      </c>
    </row>
    <row r="369" spans="1:17" x14ac:dyDescent="0.25">
      <c r="A369" s="4" t="s">
        <v>29</v>
      </c>
      <c r="B369" s="5" t="s">
        <v>38</v>
      </c>
      <c r="C369" t="s">
        <v>49</v>
      </c>
      <c r="D369" t="s">
        <v>31</v>
      </c>
      <c r="E369">
        <v>5</v>
      </c>
      <c r="F369" t="str">
        <f t="shared" si="5"/>
        <v>Average Per Device1-in-10July Monthly System Peak Day50% Cycling5</v>
      </c>
      <c r="G369" s="5">
        <v>0.66782960000000002</v>
      </c>
      <c r="H369" s="5">
        <v>0.66782960000000002</v>
      </c>
      <c r="I369" s="5">
        <v>70.240099999999998</v>
      </c>
      <c r="J369" s="5">
        <v>0</v>
      </c>
      <c r="K369" s="5">
        <v>0</v>
      </c>
      <c r="L369" s="5">
        <v>0</v>
      </c>
      <c r="M369" s="5">
        <v>0</v>
      </c>
      <c r="N369" s="5">
        <v>0</v>
      </c>
      <c r="O369">
        <v>12331</v>
      </c>
      <c r="P369" t="s">
        <v>59</v>
      </c>
      <c r="Q369" t="s">
        <v>61</v>
      </c>
    </row>
    <row r="370" spans="1:17" x14ac:dyDescent="0.25">
      <c r="A370" s="4" t="s">
        <v>43</v>
      </c>
      <c r="B370" s="5" t="s">
        <v>38</v>
      </c>
      <c r="C370" t="s">
        <v>49</v>
      </c>
      <c r="D370" t="s">
        <v>31</v>
      </c>
      <c r="E370">
        <v>5</v>
      </c>
      <c r="F370" t="str">
        <f t="shared" si="5"/>
        <v>Aggregate1-in-10July Monthly System Peak Day50% Cycling5</v>
      </c>
      <c r="G370" s="5">
        <v>9.6321069999999995</v>
      </c>
      <c r="H370" s="5">
        <v>9.6321069999999995</v>
      </c>
      <c r="I370" s="5">
        <v>70.240099999999998</v>
      </c>
      <c r="J370" s="5">
        <v>0</v>
      </c>
      <c r="K370" s="5">
        <v>0</v>
      </c>
      <c r="L370" s="5">
        <v>0</v>
      </c>
      <c r="M370" s="5">
        <v>0</v>
      </c>
      <c r="N370" s="5">
        <v>0</v>
      </c>
      <c r="O370">
        <v>12331</v>
      </c>
      <c r="P370" t="s">
        <v>59</v>
      </c>
      <c r="Q370" t="s">
        <v>61</v>
      </c>
    </row>
    <row r="371" spans="1:17" x14ac:dyDescent="0.25">
      <c r="A371" s="4" t="s">
        <v>30</v>
      </c>
      <c r="B371" s="5" t="s">
        <v>38</v>
      </c>
      <c r="C371" t="s">
        <v>49</v>
      </c>
      <c r="D371" t="s">
        <v>26</v>
      </c>
      <c r="E371">
        <v>5</v>
      </c>
      <c r="F371" t="str">
        <f t="shared" si="5"/>
        <v>Average Per Ton1-in-10July Monthly System Peak DayAll5</v>
      </c>
      <c r="G371" s="5">
        <v>0.17255190000000001</v>
      </c>
      <c r="H371" s="5">
        <v>0.17255190000000001</v>
      </c>
      <c r="I371" s="5">
        <v>70.364900000000006</v>
      </c>
      <c r="J371" s="5">
        <v>0</v>
      </c>
      <c r="K371" s="5">
        <v>0</v>
      </c>
      <c r="L371" s="5">
        <v>0</v>
      </c>
      <c r="M371" s="5">
        <v>0</v>
      </c>
      <c r="N371" s="5">
        <v>0</v>
      </c>
      <c r="O371">
        <v>23026</v>
      </c>
      <c r="P371" t="s">
        <v>59</v>
      </c>
      <c r="Q371" t="s">
        <v>61</v>
      </c>
    </row>
    <row r="372" spans="1:17" x14ac:dyDescent="0.25">
      <c r="A372" s="4" t="s">
        <v>28</v>
      </c>
      <c r="B372" s="5" t="s">
        <v>38</v>
      </c>
      <c r="C372" t="s">
        <v>49</v>
      </c>
      <c r="D372" t="s">
        <v>26</v>
      </c>
      <c r="E372">
        <v>5</v>
      </c>
      <c r="F372" t="str">
        <f t="shared" si="5"/>
        <v>Average Per Premise1-in-10July Monthly System Peak DayAll5</v>
      </c>
      <c r="G372" s="5">
        <v>0.73849399999999998</v>
      </c>
      <c r="H372" s="5">
        <v>0.73849399999999998</v>
      </c>
      <c r="I372" s="5">
        <v>70.364900000000006</v>
      </c>
      <c r="J372" s="5">
        <v>0</v>
      </c>
      <c r="K372" s="5">
        <v>0</v>
      </c>
      <c r="L372" s="5">
        <v>0</v>
      </c>
      <c r="M372" s="5">
        <v>0</v>
      </c>
      <c r="N372" s="5">
        <v>0</v>
      </c>
      <c r="O372">
        <v>23026</v>
      </c>
      <c r="P372" t="s">
        <v>59</v>
      </c>
      <c r="Q372" t="s">
        <v>61</v>
      </c>
    </row>
    <row r="373" spans="1:17" x14ac:dyDescent="0.25">
      <c r="A373" s="4" t="s">
        <v>29</v>
      </c>
      <c r="B373" s="5" t="s">
        <v>38</v>
      </c>
      <c r="C373" t="s">
        <v>49</v>
      </c>
      <c r="D373" t="s">
        <v>26</v>
      </c>
      <c r="E373">
        <v>5</v>
      </c>
      <c r="F373" t="str">
        <f t="shared" si="5"/>
        <v>Average Per Device1-in-10July Monthly System Peak DayAll5</v>
      </c>
      <c r="G373" s="5">
        <v>0.61548290000000005</v>
      </c>
      <c r="H373" s="5">
        <v>0.61548290000000005</v>
      </c>
      <c r="I373" s="5">
        <v>70.364900000000006</v>
      </c>
      <c r="J373" s="5">
        <v>0</v>
      </c>
      <c r="K373" s="5">
        <v>0</v>
      </c>
      <c r="L373" s="5">
        <v>0</v>
      </c>
      <c r="M373" s="5">
        <v>0</v>
      </c>
      <c r="N373" s="5">
        <v>0</v>
      </c>
      <c r="O373">
        <v>23026</v>
      </c>
      <c r="P373" t="s">
        <v>59</v>
      </c>
      <c r="Q373" t="s">
        <v>61</v>
      </c>
    </row>
    <row r="374" spans="1:17" x14ac:dyDescent="0.25">
      <c r="A374" s="4" t="s">
        <v>43</v>
      </c>
      <c r="B374" s="5" t="s">
        <v>38</v>
      </c>
      <c r="C374" t="s">
        <v>49</v>
      </c>
      <c r="D374" t="s">
        <v>26</v>
      </c>
      <c r="E374">
        <v>5</v>
      </c>
      <c r="F374" t="str">
        <f t="shared" si="5"/>
        <v>Aggregate1-in-10July Monthly System Peak DayAll5</v>
      </c>
      <c r="G374" s="5">
        <v>17.004560000000001</v>
      </c>
      <c r="H374" s="5">
        <v>17.004560000000001</v>
      </c>
      <c r="I374" s="5">
        <v>70.364900000000006</v>
      </c>
      <c r="J374" s="5">
        <v>0</v>
      </c>
      <c r="K374" s="5">
        <v>0</v>
      </c>
      <c r="L374" s="5">
        <v>0</v>
      </c>
      <c r="M374" s="5">
        <v>0</v>
      </c>
      <c r="N374" s="5">
        <v>0</v>
      </c>
      <c r="O374">
        <v>23026</v>
      </c>
      <c r="P374" t="s">
        <v>59</v>
      </c>
      <c r="Q374" t="s">
        <v>61</v>
      </c>
    </row>
    <row r="375" spans="1:17" x14ac:dyDescent="0.25">
      <c r="A375" s="4" t="s">
        <v>30</v>
      </c>
      <c r="B375" s="5" t="s">
        <v>38</v>
      </c>
      <c r="C375" t="s">
        <v>50</v>
      </c>
      <c r="D375" t="s">
        <v>58</v>
      </c>
      <c r="E375">
        <v>5</v>
      </c>
      <c r="F375" t="str">
        <f t="shared" si="5"/>
        <v>Average Per Ton1-in-10June Monthly System Peak Day100% Cycling5</v>
      </c>
      <c r="G375" s="5">
        <v>0.1246329</v>
      </c>
      <c r="H375" s="5">
        <v>0.1246329</v>
      </c>
      <c r="I375" s="5">
        <v>62.377000000000002</v>
      </c>
      <c r="J375" s="5">
        <v>0</v>
      </c>
      <c r="K375" s="5">
        <v>0</v>
      </c>
      <c r="L375" s="5">
        <v>0</v>
      </c>
      <c r="M375" s="5">
        <v>0</v>
      </c>
      <c r="N375" s="5">
        <v>0</v>
      </c>
      <c r="O375">
        <v>10695</v>
      </c>
      <c r="P375" t="s">
        <v>59</v>
      </c>
      <c r="Q375" t="s">
        <v>61</v>
      </c>
    </row>
    <row r="376" spans="1:17" x14ac:dyDescent="0.25">
      <c r="A376" s="4" t="s">
        <v>28</v>
      </c>
      <c r="B376" s="5" t="s">
        <v>38</v>
      </c>
      <c r="C376" t="s">
        <v>50</v>
      </c>
      <c r="D376" t="s">
        <v>58</v>
      </c>
      <c r="E376">
        <v>5</v>
      </c>
      <c r="F376" t="str">
        <f t="shared" si="5"/>
        <v>Average Per Premise1-in-10June Monthly System Peak Day100% Cycling5</v>
      </c>
      <c r="G376" s="5">
        <v>0.55855929999999998</v>
      </c>
      <c r="H376" s="5">
        <v>0.55855929999999998</v>
      </c>
      <c r="I376" s="5">
        <v>62.377000000000002</v>
      </c>
      <c r="J376" s="5">
        <v>0</v>
      </c>
      <c r="K376" s="5">
        <v>0</v>
      </c>
      <c r="L376" s="5">
        <v>0</v>
      </c>
      <c r="M376" s="5">
        <v>0</v>
      </c>
      <c r="N376" s="5">
        <v>0</v>
      </c>
      <c r="O376">
        <v>10695</v>
      </c>
      <c r="P376" t="s">
        <v>59</v>
      </c>
      <c r="Q376" t="s">
        <v>61</v>
      </c>
    </row>
    <row r="377" spans="1:17" x14ac:dyDescent="0.25">
      <c r="A377" s="4" t="s">
        <v>29</v>
      </c>
      <c r="B377" s="5" t="s">
        <v>38</v>
      </c>
      <c r="C377" t="s">
        <v>50</v>
      </c>
      <c r="D377" t="s">
        <v>58</v>
      </c>
      <c r="E377">
        <v>5</v>
      </c>
      <c r="F377" t="str">
        <f t="shared" si="5"/>
        <v>Average Per Device1-in-10June Monthly System Peak Day100% Cycling5</v>
      </c>
      <c r="G377" s="5">
        <v>0.45238859999999997</v>
      </c>
      <c r="H377" s="5">
        <v>0.45238859999999997</v>
      </c>
      <c r="I377" s="5">
        <v>62.377000000000002</v>
      </c>
      <c r="J377" s="5">
        <v>0</v>
      </c>
      <c r="K377" s="5">
        <v>0</v>
      </c>
      <c r="L377" s="5">
        <v>0</v>
      </c>
      <c r="M377" s="5">
        <v>0</v>
      </c>
      <c r="N377" s="5">
        <v>0</v>
      </c>
      <c r="O377">
        <v>10695</v>
      </c>
      <c r="P377" t="s">
        <v>59</v>
      </c>
      <c r="Q377" t="s">
        <v>61</v>
      </c>
    </row>
    <row r="378" spans="1:17" x14ac:dyDescent="0.25">
      <c r="A378" s="4" t="s">
        <v>43</v>
      </c>
      <c r="B378" s="5" t="s">
        <v>38</v>
      </c>
      <c r="C378" t="s">
        <v>50</v>
      </c>
      <c r="D378" t="s">
        <v>58</v>
      </c>
      <c r="E378">
        <v>5</v>
      </c>
      <c r="F378" t="str">
        <f t="shared" si="5"/>
        <v>Aggregate1-in-10June Monthly System Peak Day100% Cycling5</v>
      </c>
      <c r="G378" s="5">
        <v>5.9737920000000004</v>
      </c>
      <c r="H378" s="5">
        <v>5.9737920000000004</v>
      </c>
      <c r="I378" s="5">
        <v>62.377000000000002</v>
      </c>
      <c r="J378" s="5">
        <v>0</v>
      </c>
      <c r="K378" s="5">
        <v>0</v>
      </c>
      <c r="L378" s="5">
        <v>0</v>
      </c>
      <c r="M378" s="5">
        <v>0</v>
      </c>
      <c r="N378" s="5">
        <v>0</v>
      </c>
      <c r="O378">
        <v>10695</v>
      </c>
      <c r="P378" t="s">
        <v>59</v>
      </c>
      <c r="Q378" t="s">
        <v>61</v>
      </c>
    </row>
    <row r="379" spans="1:17" x14ac:dyDescent="0.25">
      <c r="A379" s="4" t="s">
        <v>30</v>
      </c>
      <c r="B379" s="5" t="s">
        <v>38</v>
      </c>
      <c r="C379" t="s">
        <v>50</v>
      </c>
      <c r="D379" t="s">
        <v>31</v>
      </c>
      <c r="E379">
        <v>5</v>
      </c>
      <c r="F379" t="str">
        <f t="shared" si="5"/>
        <v>Average Per Ton1-in-10June Monthly System Peak Day50% Cycling5</v>
      </c>
      <c r="G379" s="5">
        <v>0.1588435</v>
      </c>
      <c r="H379" s="5">
        <v>0.1588435</v>
      </c>
      <c r="I379" s="5">
        <v>61.7821</v>
      </c>
      <c r="J379" s="5">
        <v>0</v>
      </c>
      <c r="K379" s="5">
        <v>0</v>
      </c>
      <c r="L379" s="5">
        <v>0</v>
      </c>
      <c r="M379" s="5">
        <v>0</v>
      </c>
      <c r="N379" s="5">
        <v>0</v>
      </c>
      <c r="O379">
        <v>12331</v>
      </c>
      <c r="P379" t="s">
        <v>59</v>
      </c>
      <c r="Q379" t="s">
        <v>61</v>
      </c>
    </row>
    <row r="380" spans="1:17" x14ac:dyDescent="0.25">
      <c r="A380" s="4" t="s">
        <v>28</v>
      </c>
      <c r="B380" s="5" t="s">
        <v>38</v>
      </c>
      <c r="C380" t="s">
        <v>50</v>
      </c>
      <c r="D380" t="s">
        <v>31</v>
      </c>
      <c r="E380">
        <v>5</v>
      </c>
      <c r="F380" t="str">
        <f t="shared" si="5"/>
        <v>Average Per Premise1-in-10June Monthly System Peak Day50% Cycling5</v>
      </c>
      <c r="G380" s="5">
        <v>0.6520222</v>
      </c>
      <c r="H380" s="5">
        <v>0.65202230000000005</v>
      </c>
      <c r="I380" s="5">
        <v>61.7821</v>
      </c>
      <c r="J380" s="5">
        <v>0</v>
      </c>
      <c r="K380" s="5">
        <v>0</v>
      </c>
      <c r="L380" s="5">
        <v>0</v>
      </c>
      <c r="M380" s="5">
        <v>0</v>
      </c>
      <c r="N380" s="5">
        <v>0</v>
      </c>
      <c r="O380">
        <v>12331</v>
      </c>
      <c r="P380" t="s">
        <v>59</v>
      </c>
      <c r="Q380" t="s">
        <v>61</v>
      </c>
    </row>
    <row r="381" spans="1:17" x14ac:dyDescent="0.25">
      <c r="A381" s="4" t="s">
        <v>29</v>
      </c>
      <c r="B381" s="5" t="s">
        <v>38</v>
      </c>
      <c r="C381" t="s">
        <v>50</v>
      </c>
      <c r="D381" t="s">
        <v>31</v>
      </c>
      <c r="E381">
        <v>5</v>
      </c>
      <c r="F381" t="str">
        <f t="shared" si="5"/>
        <v>Average Per Device1-in-10June Monthly System Peak Day50% Cycling5</v>
      </c>
      <c r="G381" s="5">
        <v>0.55744890000000002</v>
      </c>
      <c r="H381" s="5">
        <v>0.55744890000000002</v>
      </c>
      <c r="I381" s="5">
        <v>61.7821</v>
      </c>
      <c r="J381" s="5">
        <v>0</v>
      </c>
      <c r="K381" s="5">
        <v>0</v>
      </c>
      <c r="L381" s="5">
        <v>0</v>
      </c>
      <c r="M381" s="5">
        <v>0</v>
      </c>
      <c r="N381" s="5">
        <v>0</v>
      </c>
      <c r="O381">
        <v>12331</v>
      </c>
      <c r="P381" t="s">
        <v>59</v>
      </c>
      <c r="Q381" t="s">
        <v>61</v>
      </c>
    </row>
    <row r="382" spans="1:17" x14ac:dyDescent="0.25">
      <c r="A382" s="4" t="s">
        <v>43</v>
      </c>
      <c r="B382" s="5" t="s">
        <v>38</v>
      </c>
      <c r="C382" t="s">
        <v>50</v>
      </c>
      <c r="D382" t="s">
        <v>31</v>
      </c>
      <c r="E382">
        <v>5</v>
      </c>
      <c r="F382" t="str">
        <f t="shared" si="5"/>
        <v>Aggregate1-in-10June Monthly System Peak Day50% Cycling5</v>
      </c>
      <c r="G382" s="5">
        <v>8.0400860000000005</v>
      </c>
      <c r="H382" s="5">
        <v>8.0400860000000005</v>
      </c>
      <c r="I382" s="5">
        <v>61.7821</v>
      </c>
      <c r="J382" s="5">
        <v>0</v>
      </c>
      <c r="K382" s="5">
        <v>0</v>
      </c>
      <c r="L382" s="5">
        <v>0</v>
      </c>
      <c r="M382" s="5">
        <v>0</v>
      </c>
      <c r="N382" s="5">
        <v>0</v>
      </c>
      <c r="O382">
        <v>12331</v>
      </c>
      <c r="P382" t="s">
        <v>59</v>
      </c>
      <c r="Q382" t="s">
        <v>61</v>
      </c>
    </row>
    <row r="383" spans="1:17" x14ac:dyDescent="0.25">
      <c r="A383" s="4" t="s">
        <v>30</v>
      </c>
      <c r="B383" s="5" t="s">
        <v>38</v>
      </c>
      <c r="C383" t="s">
        <v>50</v>
      </c>
      <c r="D383" t="s">
        <v>26</v>
      </c>
      <c r="E383">
        <v>5</v>
      </c>
      <c r="F383" t="str">
        <f t="shared" si="5"/>
        <v>Average Per Ton1-in-10June Monthly System Peak DayAll5</v>
      </c>
      <c r="G383" s="5">
        <v>0.14295269999999999</v>
      </c>
      <c r="H383" s="5">
        <v>0.14295269999999999</v>
      </c>
      <c r="I383" s="5">
        <v>62.058399999999999</v>
      </c>
      <c r="J383" s="5">
        <v>0</v>
      </c>
      <c r="K383" s="5">
        <v>0</v>
      </c>
      <c r="L383" s="5">
        <v>0</v>
      </c>
      <c r="M383" s="5">
        <v>0</v>
      </c>
      <c r="N383" s="5">
        <v>0</v>
      </c>
      <c r="O383">
        <v>23026</v>
      </c>
      <c r="P383" t="s">
        <v>59</v>
      </c>
      <c r="Q383" t="s">
        <v>61</v>
      </c>
    </row>
    <row r="384" spans="1:17" x14ac:dyDescent="0.25">
      <c r="A384" s="4" t="s">
        <v>28</v>
      </c>
      <c r="B384" s="5" t="s">
        <v>38</v>
      </c>
      <c r="C384" t="s">
        <v>50</v>
      </c>
      <c r="D384" t="s">
        <v>26</v>
      </c>
      <c r="E384">
        <v>5</v>
      </c>
      <c r="F384" t="str">
        <f t="shared" si="5"/>
        <v>Average Per Premise1-in-10June Monthly System Peak DayAll5</v>
      </c>
      <c r="G384" s="5">
        <v>0.61181390000000002</v>
      </c>
      <c r="H384" s="5">
        <v>0.61181399999999997</v>
      </c>
      <c r="I384" s="5">
        <v>62.058399999999999</v>
      </c>
      <c r="J384" s="5">
        <v>0</v>
      </c>
      <c r="K384" s="5">
        <v>0</v>
      </c>
      <c r="L384" s="5">
        <v>0</v>
      </c>
      <c r="M384" s="5">
        <v>0</v>
      </c>
      <c r="N384" s="5">
        <v>0</v>
      </c>
      <c r="O384">
        <v>23026</v>
      </c>
      <c r="P384" t="s">
        <v>59</v>
      </c>
      <c r="Q384" t="s">
        <v>61</v>
      </c>
    </row>
    <row r="385" spans="1:17" x14ac:dyDescent="0.25">
      <c r="A385" s="4" t="s">
        <v>29</v>
      </c>
      <c r="B385" s="5" t="s">
        <v>38</v>
      </c>
      <c r="C385" t="s">
        <v>50</v>
      </c>
      <c r="D385" t="s">
        <v>26</v>
      </c>
      <c r="E385">
        <v>5</v>
      </c>
      <c r="F385" t="str">
        <f t="shared" si="5"/>
        <v>Average Per Device1-in-10June Monthly System Peak DayAll5</v>
      </c>
      <c r="G385" s="5">
        <v>0.50990400000000002</v>
      </c>
      <c r="H385" s="5">
        <v>0.50990400000000002</v>
      </c>
      <c r="I385" s="5">
        <v>62.058399999999999</v>
      </c>
      <c r="J385" s="5">
        <v>0</v>
      </c>
      <c r="K385" s="5">
        <v>0</v>
      </c>
      <c r="L385" s="5">
        <v>0</v>
      </c>
      <c r="M385" s="5">
        <v>0</v>
      </c>
      <c r="N385" s="5">
        <v>0</v>
      </c>
      <c r="O385">
        <v>23026</v>
      </c>
      <c r="P385" t="s">
        <v>59</v>
      </c>
      <c r="Q385" t="s">
        <v>61</v>
      </c>
    </row>
    <row r="386" spans="1:17" x14ac:dyDescent="0.25">
      <c r="A386" s="4" t="s">
        <v>43</v>
      </c>
      <c r="B386" s="5" t="s">
        <v>38</v>
      </c>
      <c r="C386" t="s">
        <v>50</v>
      </c>
      <c r="D386" t="s">
        <v>26</v>
      </c>
      <c r="E386">
        <v>5</v>
      </c>
      <c r="F386" t="str">
        <f t="shared" si="5"/>
        <v>Aggregate1-in-10June Monthly System Peak DayAll5</v>
      </c>
      <c r="G386" s="5">
        <v>14.087630000000001</v>
      </c>
      <c r="H386" s="5">
        <v>14.087630000000001</v>
      </c>
      <c r="I386" s="5">
        <v>62.058399999999999</v>
      </c>
      <c r="J386" s="5">
        <v>0</v>
      </c>
      <c r="K386" s="5">
        <v>0</v>
      </c>
      <c r="L386" s="5">
        <v>0</v>
      </c>
      <c r="M386" s="5">
        <v>0</v>
      </c>
      <c r="N386" s="5">
        <v>0</v>
      </c>
      <c r="O386">
        <v>23026</v>
      </c>
      <c r="P386" t="s">
        <v>59</v>
      </c>
      <c r="Q386" t="s">
        <v>61</v>
      </c>
    </row>
    <row r="387" spans="1:17" x14ac:dyDescent="0.25">
      <c r="A387" s="4" t="s">
        <v>30</v>
      </c>
      <c r="B387" s="5" t="s">
        <v>38</v>
      </c>
      <c r="C387" t="s">
        <v>51</v>
      </c>
      <c r="D387" t="s">
        <v>58</v>
      </c>
      <c r="E387">
        <v>5</v>
      </c>
      <c r="F387" t="str">
        <f t="shared" ref="F387:F450" si="6">CONCATENATE(A387,B387,C387,D387,E387)</f>
        <v>Average Per Ton1-in-10May Monthly System Peak Day100% Cycling5</v>
      </c>
      <c r="G387" s="5">
        <v>0.13949130000000001</v>
      </c>
      <c r="H387" s="5">
        <v>0.13949130000000001</v>
      </c>
      <c r="I387" s="5">
        <v>65.065200000000004</v>
      </c>
      <c r="J387" s="5">
        <v>0</v>
      </c>
      <c r="K387" s="5">
        <v>0</v>
      </c>
      <c r="L387" s="5">
        <v>0</v>
      </c>
      <c r="M387" s="5">
        <v>0</v>
      </c>
      <c r="N387" s="5">
        <v>0</v>
      </c>
      <c r="O387">
        <v>10695</v>
      </c>
      <c r="P387" t="s">
        <v>59</v>
      </c>
      <c r="Q387" t="s">
        <v>61</v>
      </c>
    </row>
    <row r="388" spans="1:17" x14ac:dyDescent="0.25">
      <c r="A388" s="4" t="s">
        <v>28</v>
      </c>
      <c r="B388" s="5" t="s">
        <v>38</v>
      </c>
      <c r="C388" t="s">
        <v>51</v>
      </c>
      <c r="D388" t="s">
        <v>58</v>
      </c>
      <c r="E388">
        <v>5</v>
      </c>
      <c r="F388" t="str">
        <f t="shared" si="6"/>
        <v>Average Per Premise1-in-10May Monthly System Peak Day100% Cycling5</v>
      </c>
      <c r="G388" s="5">
        <v>0.62514939999999997</v>
      </c>
      <c r="H388" s="5">
        <v>0.62514939999999997</v>
      </c>
      <c r="I388" s="5">
        <v>65.065200000000004</v>
      </c>
      <c r="J388" s="5">
        <v>0</v>
      </c>
      <c r="K388" s="5">
        <v>0</v>
      </c>
      <c r="L388" s="5">
        <v>0</v>
      </c>
      <c r="M388" s="5">
        <v>0</v>
      </c>
      <c r="N388" s="5">
        <v>0</v>
      </c>
      <c r="O388">
        <v>10695</v>
      </c>
      <c r="P388" t="s">
        <v>59</v>
      </c>
      <c r="Q388" t="s">
        <v>61</v>
      </c>
    </row>
    <row r="389" spans="1:17" x14ac:dyDescent="0.25">
      <c r="A389" s="4" t="s">
        <v>29</v>
      </c>
      <c r="B389" s="5" t="s">
        <v>38</v>
      </c>
      <c r="C389" t="s">
        <v>51</v>
      </c>
      <c r="D389" t="s">
        <v>58</v>
      </c>
      <c r="E389">
        <v>5</v>
      </c>
      <c r="F389" t="str">
        <f t="shared" si="6"/>
        <v>Average Per Device1-in-10May Monthly System Peak Day100% Cycling5</v>
      </c>
      <c r="G389" s="5">
        <v>0.50632129999999997</v>
      </c>
      <c r="H389" s="5">
        <v>0.50632129999999997</v>
      </c>
      <c r="I389" s="5">
        <v>65.065200000000004</v>
      </c>
      <c r="J389" s="5">
        <v>0</v>
      </c>
      <c r="K389" s="5">
        <v>0</v>
      </c>
      <c r="L389" s="5">
        <v>0</v>
      </c>
      <c r="M389" s="5">
        <v>0</v>
      </c>
      <c r="N389" s="5">
        <v>0</v>
      </c>
      <c r="O389">
        <v>10695</v>
      </c>
      <c r="P389" t="s">
        <v>59</v>
      </c>
      <c r="Q389" t="s">
        <v>61</v>
      </c>
    </row>
    <row r="390" spans="1:17" x14ac:dyDescent="0.25">
      <c r="A390" s="4" t="s">
        <v>43</v>
      </c>
      <c r="B390" s="5" t="s">
        <v>38</v>
      </c>
      <c r="C390" t="s">
        <v>51</v>
      </c>
      <c r="D390" t="s">
        <v>58</v>
      </c>
      <c r="E390">
        <v>5</v>
      </c>
      <c r="F390" t="str">
        <f t="shared" si="6"/>
        <v>Aggregate1-in-10May Monthly System Peak Day100% Cycling5</v>
      </c>
      <c r="G390" s="5">
        <v>6.6859729999999997</v>
      </c>
      <c r="H390" s="5">
        <v>6.6859719999999996</v>
      </c>
      <c r="I390" s="5">
        <v>65.065200000000004</v>
      </c>
      <c r="J390" s="5">
        <v>0</v>
      </c>
      <c r="K390" s="5">
        <v>0</v>
      </c>
      <c r="L390" s="5">
        <v>0</v>
      </c>
      <c r="M390" s="5">
        <v>0</v>
      </c>
      <c r="N390" s="5">
        <v>0</v>
      </c>
      <c r="O390">
        <v>10695</v>
      </c>
      <c r="P390" t="s">
        <v>59</v>
      </c>
      <c r="Q390" t="s">
        <v>61</v>
      </c>
    </row>
    <row r="391" spans="1:17" x14ac:dyDescent="0.25">
      <c r="A391" s="4" t="s">
        <v>30</v>
      </c>
      <c r="B391" s="5" t="s">
        <v>38</v>
      </c>
      <c r="C391" t="s">
        <v>51</v>
      </c>
      <c r="D391" t="s">
        <v>31</v>
      </c>
      <c r="E391">
        <v>5</v>
      </c>
      <c r="F391" t="str">
        <f t="shared" si="6"/>
        <v>Average Per Ton1-in-10May Monthly System Peak Day50% Cycling5</v>
      </c>
      <c r="G391" s="5">
        <v>0.1755777</v>
      </c>
      <c r="H391" s="5">
        <v>0.1755777</v>
      </c>
      <c r="I391" s="5">
        <v>64.766800000000003</v>
      </c>
      <c r="J391" s="5">
        <v>0</v>
      </c>
      <c r="K391" s="5">
        <v>0</v>
      </c>
      <c r="L391" s="5">
        <v>0</v>
      </c>
      <c r="M391" s="5">
        <v>0</v>
      </c>
      <c r="N391" s="5">
        <v>0</v>
      </c>
      <c r="O391">
        <v>12331</v>
      </c>
      <c r="P391" t="s">
        <v>59</v>
      </c>
      <c r="Q391" t="s">
        <v>61</v>
      </c>
    </row>
    <row r="392" spans="1:17" x14ac:dyDescent="0.25">
      <c r="A392" s="4" t="s">
        <v>28</v>
      </c>
      <c r="B392" s="5" t="s">
        <v>38</v>
      </c>
      <c r="C392" t="s">
        <v>51</v>
      </c>
      <c r="D392" t="s">
        <v>31</v>
      </c>
      <c r="E392">
        <v>5</v>
      </c>
      <c r="F392" t="str">
        <f t="shared" si="6"/>
        <v>Average Per Premise1-in-10May Monthly System Peak Day50% Cycling5</v>
      </c>
      <c r="G392" s="5">
        <v>0.7207131</v>
      </c>
      <c r="H392" s="5">
        <v>0.7207131</v>
      </c>
      <c r="I392" s="5">
        <v>64.766800000000003</v>
      </c>
      <c r="J392" s="5">
        <v>0</v>
      </c>
      <c r="K392" s="5">
        <v>0</v>
      </c>
      <c r="L392" s="5">
        <v>0</v>
      </c>
      <c r="M392" s="5">
        <v>0</v>
      </c>
      <c r="N392" s="5">
        <v>0</v>
      </c>
      <c r="O392">
        <v>12331</v>
      </c>
      <c r="P392" t="s">
        <v>59</v>
      </c>
      <c r="Q392" t="s">
        <v>61</v>
      </c>
    </row>
    <row r="393" spans="1:17" x14ac:dyDescent="0.25">
      <c r="A393" s="4" t="s">
        <v>29</v>
      </c>
      <c r="B393" s="5" t="s">
        <v>38</v>
      </c>
      <c r="C393" t="s">
        <v>51</v>
      </c>
      <c r="D393" t="s">
        <v>31</v>
      </c>
      <c r="E393">
        <v>5</v>
      </c>
      <c r="F393" t="str">
        <f t="shared" si="6"/>
        <v>Average Per Device1-in-10May Monthly System Peak Day50% Cycling5</v>
      </c>
      <c r="G393" s="5">
        <v>0.61617639999999996</v>
      </c>
      <c r="H393" s="5">
        <v>0.61617650000000002</v>
      </c>
      <c r="I393" s="5">
        <v>64.766800000000003</v>
      </c>
      <c r="J393" s="5">
        <v>0</v>
      </c>
      <c r="K393" s="5">
        <v>0</v>
      </c>
      <c r="L393" s="5">
        <v>0</v>
      </c>
      <c r="M393" s="5">
        <v>0</v>
      </c>
      <c r="N393" s="5">
        <v>0</v>
      </c>
      <c r="O393">
        <v>12331</v>
      </c>
      <c r="P393" t="s">
        <v>59</v>
      </c>
      <c r="Q393" t="s">
        <v>61</v>
      </c>
    </row>
    <row r="394" spans="1:17" x14ac:dyDescent="0.25">
      <c r="A394" s="4" t="s">
        <v>43</v>
      </c>
      <c r="B394" s="5" t="s">
        <v>38</v>
      </c>
      <c r="C394" t="s">
        <v>51</v>
      </c>
      <c r="D394" t="s">
        <v>31</v>
      </c>
      <c r="E394">
        <v>5</v>
      </c>
      <c r="F394" t="str">
        <f t="shared" si="6"/>
        <v>Aggregate1-in-10May Monthly System Peak Day50% Cycling5</v>
      </c>
      <c r="G394" s="5">
        <v>8.8871129999999994</v>
      </c>
      <c r="H394" s="5">
        <v>8.8871140000000004</v>
      </c>
      <c r="I394" s="5">
        <v>64.766800000000003</v>
      </c>
      <c r="J394" s="5">
        <v>0</v>
      </c>
      <c r="K394" s="5">
        <v>0</v>
      </c>
      <c r="L394" s="5">
        <v>0</v>
      </c>
      <c r="M394" s="5">
        <v>0</v>
      </c>
      <c r="N394" s="5">
        <v>0</v>
      </c>
      <c r="O394">
        <v>12331</v>
      </c>
      <c r="P394" t="s">
        <v>59</v>
      </c>
      <c r="Q394" t="s">
        <v>61</v>
      </c>
    </row>
    <row r="395" spans="1:17" x14ac:dyDescent="0.25">
      <c r="A395" s="4" t="s">
        <v>30</v>
      </c>
      <c r="B395" s="5" t="s">
        <v>38</v>
      </c>
      <c r="C395" t="s">
        <v>51</v>
      </c>
      <c r="D395" t="s">
        <v>26</v>
      </c>
      <c r="E395">
        <v>5</v>
      </c>
      <c r="F395" t="str">
        <f t="shared" si="6"/>
        <v>Average Per Ton1-in-10May Monthly System Peak DayAll5</v>
      </c>
      <c r="G395" s="5">
        <v>0.1588156</v>
      </c>
      <c r="H395" s="5">
        <v>0.1588156</v>
      </c>
      <c r="I395" s="5">
        <v>64.9054</v>
      </c>
      <c r="J395" s="5">
        <v>0</v>
      </c>
      <c r="K395" s="5">
        <v>0</v>
      </c>
      <c r="L395" s="5">
        <v>0</v>
      </c>
      <c r="M395" s="5">
        <v>0</v>
      </c>
      <c r="N395" s="5">
        <v>0</v>
      </c>
      <c r="O395">
        <v>23026</v>
      </c>
      <c r="P395" t="s">
        <v>59</v>
      </c>
      <c r="Q395" t="s">
        <v>61</v>
      </c>
    </row>
    <row r="396" spans="1:17" x14ac:dyDescent="0.25">
      <c r="A396" s="4" t="s">
        <v>28</v>
      </c>
      <c r="B396" s="5" t="s">
        <v>38</v>
      </c>
      <c r="C396" t="s">
        <v>51</v>
      </c>
      <c r="D396" t="s">
        <v>26</v>
      </c>
      <c r="E396">
        <v>5</v>
      </c>
      <c r="F396" t="str">
        <f t="shared" si="6"/>
        <v>Average Per Premise1-in-10May Monthly System Peak DayAll5</v>
      </c>
      <c r="G396" s="5">
        <v>0.67970470000000005</v>
      </c>
      <c r="H396" s="5">
        <v>0.67970470000000005</v>
      </c>
      <c r="I396" s="5">
        <v>64.9054</v>
      </c>
      <c r="J396" s="5">
        <v>0</v>
      </c>
      <c r="K396" s="5">
        <v>0</v>
      </c>
      <c r="L396" s="5">
        <v>0</v>
      </c>
      <c r="M396" s="5">
        <v>0</v>
      </c>
      <c r="N396" s="5">
        <v>0</v>
      </c>
      <c r="O396">
        <v>23026</v>
      </c>
      <c r="P396" t="s">
        <v>59</v>
      </c>
      <c r="Q396" t="s">
        <v>61</v>
      </c>
    </row>
    <row r="397" spans="1:17" x14ac:dyDescent="0.25">
      <c r="A397" s="4" t="s">
        <v>29</v>
      </c>
      <c r="B397" s="5" t="s">
        <v>38</v>
      </c>
      <c r="C397" t="s">
        <v>51</v>
      </c>
      <c r="D397" t="s">
        <v>26</v>
      </c>
      <c r="E397">
        <v>5</v>
      </c>
      <c r="F397" t="str">
        <f t="shared" si="6"/>
        <v>Average Per Device1-in-10May Monthly System Peak DayAll5</v>
      </c>
      <c r="G397" s="5">
        <v>0.56648620000000005</v>
      </c>
      <c r="H397" s="5">
        <v>0.56648620000000005</v>
      </c>
      <c r="I397" s="5">
        <v>64.9054</v>
      </c>
      <c r="J397" s="5">
        <v>0</v>
      </c>
      <c r="K397" s="5">
        <v>0</v>
      </c>
      <c r="L397" s="5">
        <v>0</v>
      </c>
      <c r="M397" s="5">
        <v>0</v>
      </c>
      <c r="N397" s="5">
        <v>0</v>
      </c>
      <c r="O397">
        <v>23026</v>
      </c>
      <c r="P397" t="s">
        <v>59</v>
      </c>
      <c r="Q397" t="s">
        <v>61</v>
      </c>
    </row>
    <row r="398" spans="1:17" x14ac:dyDescent="0.25">
      <c r="A398" s="4" t="s">
        <v>43</v>
      </c>
      <c r="B398" s="5" t="s">
        <v>38</v>
      </c>
      <c r="C398" t="s">
        <v>51</v>
      </c>
      <c r="D398" t="s">
        <v>26</v>
      </c>
      <c r="E398">
        <v>5</v>
      </c>
      <c r="F398" t="str">
        <f t="shared" si="6"/>
        <v>Aggregate1-in-10May Monthly System Peak DayAll5</v>
      </c>
      <c r="G398" s="5">
        <v>15.650880000000001</v>
      </c>
      <c r="H398" s="5">
        <v>15.650880000000001</v>
      </c>
      <c r="I398" s="5">
        <v>64.9054</v>
      </c>
      <c r="J398" s="5">
        <v>0</v>
      </c>
      <c r="K398" s="5">
        <v>0</v>
      </c>
      <c r="L398" s="5">
        <v>0</v>
      </c>
      <c r="M398" s="5">
        <v>0</v>
      </c>
      <c r="N398" s="5">
        <v>0</v>
      </c>
      <c r="O398">
        <v>23026</v>
      </c>
      <c r="P398" t="s">
        <v>59</v>
      </c>
      <c r="Q398" t="s">
        <v>61</v>
      </c>
    </row>
    <row r="399" spans="1:17" x14ac:dyDescent="0.25">
      <c r="A399" s="4" t="s">
        <v>30</v>
      </c>
      <c r="B399" s="5" t="s">
        <v>38</v>
      </c>
      <c r="C399" t="s">
        <v>52</v>
      </c>
      <c r="D399" t="s">
        <v>58</v>
      </c>
      <c r="E399">
        <v>5</v>
      </c>
      <c r="F399" t="str">
        <f t="shared" si="6"/>
        <v>Average Per Ton1-in-10October Monthly System Peak Day100% Cycling5</v>
      </c>
      <c r="G399" s="5">
        <v>0.14146719999999999</v>
      </c>
      <c r="H399" s="5">
        <v>0.14146719999999999</v>
      </c>
      <c r="I399" s="5">
        <v>65.453299999999999</v>
      </c>
      <c r="J399" s="5">
        <v>0</v>
      </c>
      <c r="K399" s="5">
        <v>0</v>
      </c>
      <c r="L399" s="5">
        <v>0</v>
      </c>
      <c r="M399" s="5">
        <v>0</v>
      </c>
      <c r="N399" s="5">
        <v>0</v>
      </c>
      <c r="O399">
        <v>10695</v>
      </c>
      <c r="P399" t="s">
        <v>59</v>
      </c>
      <c r="Q399" t="s">
        <v>61</v>
      </c>
    </row>
    <row r="400" spans="1:17" x14ac:dyDescent="0.25">
      <c r="A400" s="4" t="s">
        <v>28</v>
      </c>
      <c r="B400" s="5" t="s">
        <v>38</v>
      </c>
      <c r="C400" t="s">
        <v>52</v>
      </c>
      <c r="D400" t="s">
        <v>58</v>
      </c>
      <c r="E400">
        <v>5</v>
      </c>
      <c r="F400" t="str">
        <f t="shared" si="6"/>
        <v>Average Per Premise1-in-10October Monthly System Peak Day100% Cycling5</v>
      </c>
      <c r="G400" s="5">
        <v>0.63400429999999997</v>
      </c>
      <c r="H400" s="5">
        <v>0.63400429999999997</v>
      </c>
      <c r="I400" s="5">
        <v>65.453299999999999</v>
      </c>
      <c r="J400" s="5">
        <v>0</v>
      </c>
      <c r="K400" s="5">
        <v>0</v>
      </c>
      <c r="L400" s="5">
        <v>0</v>
      </c>
      <c r="M400" s="5">
        <v>0</v>
      </c>
      <c r="N400" s="5">
        <v>0</v>
      </c>
      <c r="O400">
        <v>10695</v>
      </c>
      <c r="P400" t="s">
        <v>59</v>
      </c>
      <c r="Q400" t="s">
        <v>61</v>
      </c>
    </row>
    <row r="401" spans="1:17" x14ac:dyDescent="0.25">
      <c r="A401" s="4" t="s">
        <v>29</v>
      </c>
      <c r="B401" s="5" t="s">
        <v>38</v>
      </c>
      <c r="C401" t="s">
        <v>52</v>
      </c>
      <c r="D401" t="s">
        <v>58</v>
      </c>
      <c r="E401">
        <v>5</v>
      </c>
      <c r="F401" t="str">
        <f t="shared" si="6"/>
        <v>Average Per Device1-in-10October Monthly System Peak Day100% Cycling5</v>
      </c>
      <c r="G401" s="5">
        <v>0.51349310000000004</v>
      </c>
      <c r="H401" s="5">
        <v>0.51349310000000004</v>
      </c>
      <c r="I401" s="5">
        <v>65.453299999999999</v>
      </c>
      <c r="J401" s="5">
        <v>0</v>
      </c>
      <c r="K401" s="5">
        <v>0</v>
      </c>
      <c r="L401" s="5">
        <v>0</v>
      </c>
      <c r="M401" s="5">
        <v>0</v>
      </c>
      <c r="N401" s="5">
        <v>0</v>
      </c>
      <c r="O401">
        <v>10695</v>
      </c>
      <c r="P401" t="s">
        <v>59</v>
      </c>
      <c r="Q401" t="s">
        <v>61</v>
      </c>
    </row>
    <row r="402" spans="1:17" x14ac:dyDescent="0.25">
      <c r="A402" s="4" t="s">
        <v>43</v>
      </c>
      <c r="B402" s="5" t="s">
        <v>38</v>
      </c>
      <c r="C402" t="s">
        <v>52</v>
      </c>
      <c r="D402" t="s">
        <v>58</v>
      </c>
      <c r="E402">
        <v>5</v>
      </c>
      <c r="F402" t="str">
        <f t="shared" si="6"/>
        <v>Aggregate1-in-10October Monthly System Peak Day100% Cycling5</v>
      </c>
      <c r="G402" s="5">
        <v>6.7806759999999997</v>
      </c>
      <c r="H402" s="5">
        <v>6.7806759999999997</v>
      </c>
      <c r="I402" s="5">
        <v>65.453299999999999</v>
      </c>
      <c r="J402" s="5">
        <v>0</v>
      </c>
      <c r="K402" s="5">
        <v>0</v>
      </c>
      <c r="L402" s="5">
        <v>0</v>
      </c>
      <c r="M402" s="5">
        <v>0</v>
      </c>
      <c r="N402" s="5">
        <v>0</v>
      </c>
      <c r="O402">
        <v>10695</v>
      </c>
      <c r="P402" t="s">
        <v>59</v>
      </c>
      <c r="Q402" t="s">
        <v>61</v>
      </c>
    </row>
    <row r="403" spans="1:17" x14ac:dyDescent="0.25">
      <c r="A403" s="4" t="s">
        <v>30</v>
      </c>
      <c r="B403" s="5" t="s">
        <v>38</v>
      </c>
      <c r="C403" t="s">
        <v>52</v>
      </c>
      <c r="D403" t="s">
        <v>31</v>
      </c>
      <c r="E403">
        <v>5</v>
      </c>
      <c r="F403" t="str">
        <f t="shared" si="6"/>
        <v>Average Per Ton1-in-10October Monthly System Peak Day50% Cycling5</v>
      </c>
      <c r="G403" s="5">
        <v>0.17824870000000001</v>
      </c>
      <c r="H403" s="5">
        <v>0.17824870000000001</v>
      </c>
      <c r="I403" s="5">
        <v>65.213999999999999</v>
      </c>
      <c r="J403" s="5">
        <v>0</v>
      </c>
      <c r="K403" s="5">
        <v>0</v>
      </c>
      <c r="L403" s="5">
        <v>0</v>
      </c>
      <c r="M403" s="5">
        <v>0</v>
      </c>
      <c r="N403" s="5">
        <v>0</v>
      </c>
      <c r="O403">
        <v>12331</v>
      </c>
      <c r="P403" t="s">
        <v>59</v>
      </c>
      <c r="Q403" t="s">
        <v>61</v>
      </c>
    </row>
    <row r="404" spans="1:17" x14ac:dyDescent="0.25">
      <c r="A404" s="4" t="s">
        <v>28</v>
      </c>
      <c r="B404" s="5" t="s">
        <v>38</v>
      </c>
      <c r="C404" t="s">
        <v>52</v>
      </c>
      <c r="D404" t="s">
        <v>31</v>
      </c>
      <c r="E404">
        <v>5</v>
      </c>
      <c r="F404" t="str">
        <f t="shared" si="6"/>
        <v>Average Per Premise1-in-10October Monthly System Peak Day50% Cycling5</v>
      </c>
      <c r="G404" s="5">
        <v>0.73167709999999997</v>
      </c>
      <c r="H404" s="5">
        <v>0.73167709999999997</v>
      </c>
      <c r="I404" s="5">
        <v>65.213999999999999</v>
      </c>
      <c r="J404" s="5">
        <v>0</v>
      </c>
      <c r="K404" s="5">
        <v>0</v>
      </c>
      <c r="L404" s="5">
        <v>0</v>
      </c>
      <c r="M404" s="5">
        <v>0</v>
      </c>
      <c r="N404" s="5">
        <v>0</v>
      </c>
      <c r="O404">
        <v>12331</v>
      </c>
      <c r="P404" t="s">
        <v>59</v>
      </c>
      <c r="Q404" t="s">
        <v>61</v>
      </c>
    </row>
    <row r="405" spans="1:17" x14ac:dyDescent="0.25">
      <c r="A405" s="4" t="s">
        <v>29</v>
      </c>
      <c r="B405" s="5" t="s">
        <v>38</v>
      </c>
      <c r="C405" t="s">
        <v>52</v>
      </c>
      <c r="D405" t="s">
        <v>31</v>
      </c>
      <c r="E405">
        <v>5</v>
      </c>
      <c r="F405" t="str">
        <f t="shared" si="6"/>
        <v>Average Per Device1-in-10October Monthly System Peak Day50% Cycling5</v>
      </c>
      <c r="G405" s="5">
        <v>0.62555019999999995</v>
      </c>
      <c r="H405" s="5">
        <v>0.62555019999999995</v>
      </c>
      <c r="I405" s="5">
        <v>65.213999999999999</v>
      </c>
      <c r="J405" s="5">
        <v>0</v>
      </c>
      <c r="K405" s="5">
        <v>0</v>
      </c>
      <c r="L405" s="5">
        <v>0</v>
      </c>
      <c r="M405" s="5">
        <v>0</v>
      </c>
      <c r="N405" s="5">
        <v>0</v>
      </c>
      <c r="O405">
        <v>12331</v>
      </c>
      <c r="P405" t="s">
        <v>59</v>
      </c>
      <c r="Q405" t="s">
        <v>61</v>
      </c>
    </row>
    <row r="406" spans="1:17" x14ac:dyDescent="0.25">
      <c r="A406" s="4" t="s">
        <v>43</v>
      </c>
      <c r="B406" s="5" t="s">
        <v>38</v>
      </c>
      <c r="C406" t="s">
        <v>52</v>
      </c>
      <c r="D406" t="s">
        <v>31</v>
      </c>
      <c r="E406">
        <v>5</v>
      </c>
      <c r="F406" t="str">
        <f t="shared" si="6"/>
        <v>Aggregate1-in-10October Monthly System Peak Day50% Cycling5</v>
      </c>
      <c r="G406" s="5">
        <v>9.0223110000000002</v>
      </c>
      <c r="H406" s="5">
        <v>9.0223110000000002</v>
      </c>
      <c r="I406" s="5">
        <v>65.213999999999999</v>
      </c>
      <c r="J406" s="5">
        <v>0</v>
      </c>
      <c r="K406" s="5">
        <v>0</v>
      </c>
      <c r="L406" s="5">
        <v>0</v>
      </c>
      <c r="M406" s="5">
        <v>0</v>
      </c>
      <c r="N406" s="5">
        <v>0</v>
      </c>
      <c r="O406">
        <v>12331</v>
      </c>
      <c r="P406" t="s">
        <v>59</v>
      </c>
      <c r="Q406" t="s">
        <v>61</v>
      </c>
    </row>
    <row r="407" spans="1:17" x14ac:dyDescent="0.25">
      <c r="A407" s="4" t="s">
        <v>30</v>
      </c>
      <c r="B407" s="5" t="s">
        <v>38</v>
      </c>
      <c r="C407" t="s">
        <v>52</v>
      </c>
      <c r="D407" t="s">
        <v>26</v>
      </c>
      <c r="E407">
        <v>5</v>
      </c>
      <c r="F407" t="str">
        <f t="shared" si="6"/>
        <v>Average Per Ton1-in-10October Monthly System Peak DayAll5</v>
      </c>
      <c r="G407" s="5">
        <v>0.16116369999999999</v>
      </c>
      <c r="H407" s="5">
        <v>0.16116369999999999</v>
      </c>
      <c r="I407" s="5">
        <v>65.325199999999995</v>
      </c>
      <c r="J407" s="5">
        <v>0</v>
      </c>
      <c r="K407" s="5">
        <v>0</v>
      </c>
      <c r="L407" s="5">
        <v>0</v>
      </c>
      <c r="M407" s="5">
        <v>0</v>
      </c>
      <c r="N407" s="5">
        <v>0</v>
      </c>
      <c r="O407">
        <v>23026</v>
      </c>
      <c r="P407" t="s">
        <v>59</v>
      </c>
      <c r="Q407" t="s">
        <v>61</v>
      </c>
    </row>
    <row r="408" spans="1:17" x14ac:dyDescent="0.25">
      <c r="A408" s="4" t="s">
        <v>28</v>
      </c>
      <c r="B408" s="5" t="s">
        <v>38</v>
      </c>
      <c r="C408" t="s">
        <v>52</v>
      </c>
      <c r="D408" t="s">
        <v>26</v>
      </c>
      <c r="E408">
        <v>5</v>
      </c>
      <c r="F408" t="str">
        <f t="shared" si="6"/>
        <v>Average Per Premise1-in-10October Monthly System Peak DayAll5</v>
      </c>
      <c r="G408" s="5">
        <v>0.68975419999999998</v>
      </c>
      <c r="H408" s="5">
        <v>0.68975419999999998</v>
      </c>
      <c r="I408" s="5">
        <v>65.325199999999995</v>
      </c>
      <c r="J408" s="5">
        <v>0</v>
      </c>
      <c r="K408" s="5">
        <v>0</v>
      </c>
      <c r="L408" s="5">
        <v>0</v>
      </c>
      <c r="M408" s="5">
        <v>0</v>
      </c>
      <c r="N408" s="5">
        <v>0</v>
      </c>
      <c r="O408">
        <v>23026</v>
      </c>
      <c r="P408" t="s">
        <v>59</v>
      </c>
      <c r="Q408" t="s">
        <v>61</v>
      </c>
    </row>
    <row r="409" spans="1:17" x14ac:dyDescent="0.25">
      <c r="A409" s="4" t="s">
        <v>29</v>
      </c>
      <c r="B409" s="5" t="s">
        <v>38</v>
      </c>
      <c r="C409" t="s">
        <v>52</v>
      </c>
      <c r="D409" t="s">
        <v>26</v>
      </c>
      <c r="E409">
        <v>5</v>
      </c>
      <c r="F409" t="str">
        <f t="shared" si="6"/>
        <v>Average Per Device1-in-10October Monthly System Peak DayAll5</v>
      </c>
      <c r="G409" s="5">
        <v>0.57486170000000003</v>
      </c>
      <c r="H409" s="5">
        <v>0.57486170000000003</v>
      </c>
      <c r="I409" s="5">
        <v>65.325199999999995</v>
      </c>
      <c r="J409" s="5">
        <v>0</v>
      </c>
      <c r="K409" s="5">
        <v>0</v>
      </c>
      <c r="L409" s="5">
        <v>0</v>
      </c>
      <c r="M409" s="5">
        <v>0</v>
      </c>
      <c r="N409" s="5">
        <v>0</v>
      </c>
      <c r="O409">
        <v>23026</v>
      </c>
      <c r="P409" t="s">
        <v>59</v>
      </c>
      <c r="Q409" t="s">
        <v>61</v>
      </c>
    </row>
    <row r="410" spans="1:17" x14ac:dyDescent="0.25">
      <c r="A410" s="4" t="s">
        <v>43</v>
      </c>
      <c r="B410" s="5" t="s">
        <v>38</v>
      </c>
      <c r="C410" t="s">
        <v>52</v>
      </c>
      <c r="D410" t="s">
        <v>26</v>
      </c>
      <c r="E410">
        <v>5</v>
      </c>
      <c r="F410" t="str">
        <f t="shared" si="6"/>
        <v>Aggregate1-in-10October Monthly System Peak DayAll5</v>
      </c>
      <c r="G410" s="5">
        <v>15.88228</v>
      </c>
      <c r="H410" s="5">
        <v>15.88228</v>
      </c>
      <c r="I410" s="5">
        <v>65.325199999999995</v>
      </c>
      <c r="J410" s="5">
        <v>0</v>
      </c>
      <c r="K410" s="5">
        <v>0</v>
      </c>
      <c r="L410" s="5">
        <v>0</v>
      </c>
      <c r="M410" s="5">
        <v>0</v>
      </c>
      <c r="N410" s="5">
        <v>0</v>
      </c>
      <c r="O410">
        <v>23026</v>
      </c>
      <c r="P410" t="s">
        <v>59</v>
      </c>
      <c r="Q410" t="s">
        <v>61</v>
      </c>
    </row>
    <row r="411" spans="1:17" x14ac:dyDescent="0.25">
      <c r="A411" s="4" t="s">
        <v>30</v>
      </c>
      <c r="B411" s="5" t="s">
        <v>38</v>
      </c>
      <c r="C411" t="s">
        <v>53</v>
      </c>
      <c r="D411" t="s">
        <v>58</v>
      </c>
      <c r="E411">
        <v>5</v>
      </c>
      <c r="F411" t="str">
        <f t="shared" si="6"/>
        <v>Average Per Ton1-in-10September Monthly System Peak Day100% Cycling5</v>
      </c>
      <c r="G411" s="5">
        <v>0.171151</v>
      </c>
      <c r="H411" s="5">
        <v>0.17115089999999999</v>
      </c>
      <c r="I411" s="5">
        <v>70.339100000000002</v>
      </c>
      <c r="J411" s="5">
        <v>0</v>
      </c>
      <c r="K411" s="5">
        <v>0</v>
      </c>
      <c r="L411" s="5">
        <v>0</v>
      </c>
      <c r="M411" s="5">
        <v>0</v>
      </c>
      <c r="N411" s="5">
        <v>0</v>
      </c>
      <c r="O411">
        <v>10695</v>
      </c>
      <c r="P411" t="s">
        <v>59</v>
      </c>
      <c r="Q411" t="s">
        <v>61</v>
      </c>
    </row>
    <row r="412" spans="1:17" x14ac:dyDescent="0.25">
      <c r="A412" s="4" t="s">
        <v>28</v>
      </c>
      <c r="B412" s="5" t="s">
        <v>38</v>
      </c>
      <c r="C412" t="s">
        <v>53</v>
      </c>
      <c r="D412" t="s">
        <v>58</v>
      </c>
      <c r="E412">
        <v>5</v>
      </c>
      <c r="F412" t="str">
        <f t="shared" si="6"/>
        <v>Average Per Premise1-in-10September Monthly System Peak Day100% Cycling5</v>
      </c>
      <c r="G412" s="5">
        <v>0.7670363</v>
      </c>
      <c r="H412" s="5">
        <v>0.7670363</v>
      </c>
      <c r="I412" s="5">
        <v>70.339100000000002</v>
      </c>
      <c r="J412" s="5">
        <v>0</v>
      </c>
      <c r="K412" s="5">
        <v>0</v>
      </c>
      <c r="L412" s="5">
        <v>0</v>
      </c>
      <c r="M412" s="5">
        <v>0</v>
      </c>
      <c r="N412" s="5">
        <v>0</v>
      </c>
      <c r="O412">
        <v>10695</v>
      </c>
      <c r="P412" t="s">
        <v>59</v>
      </c>
      <c r="Q412" t="s">
        <v>61</v>
      </c>
    </row>
    <row r="413" spans="1:17" x14ac:dyDescent="0.25">
      <c r="A413" s="4" t="s">
        <v>29</v>
      </c>
      <c r="B413" s="5" t="s">
        <v>38</v>
      </c>
      <c r="C413" t="s">
        <v>53</v>
      </c>
      <c r="D413" t="s">
        <v>58</v>
      </c>
      <c r="E413">
        <v>5</v>
      </c>
      <c r="F413" t="str">
        <f t="shared" si="6"/>
        <v>Average Per Device1-in-10September Monthly System Peak Day100% Cycling5</v>
      </c>
      <c r="G413" s="5">
        <v>0.62123839999999997</v>
      </c>
      <c r="H413" s="5">
        <v>0.62123839999999997</v>
      </c>
      <c r="I413" s="5">
        <v>70.339100000000002</v>
      </c>
      <c r="J413" s="5">
        <v>0</v>
      </c>
      <c r="K413" s="5">
        <v>0</v>
      </c>
      <c r="L413" s="5">
        <v>0</v>
      </c>
      <c r="M413" s="5">
        <v>0</v>
      </c>
      <c r="N413" s="5">
        <v>0</v>
      </c>
      <c r="O413">
        <v>10695</v>
      </c>
      <c r="P413" t="s">
        <v>59</v>
      </c>
      <c r="Q413" t="s">
        <v>61</v>
      </c>
    </row>
    <row r="414" spans="1:17" x14ac:dyDescent="0.25">
      <c r="A414" s="4" t="s">
        <v>43</v>
      </c>
      <c r="B414" s="5" t="s">
        <v>38</v>
      </c>
      <c r="C414" t="s">
        <v>53</v>
      </c>
      <c r="D414" t="s">
        <v>58</v>
      </c>
      <c r="E414">
        <v>5</v>
      </c>
      <c r="F414" t="str">
        <f t="shared" si="6"/>
        <v>Aggregate1-in-10September Monthly System Peak Day100% Cycling5</v>
      </c>
      <c r="G414" s="5">
        <v>8.2034540000000007</v>
      </c>
      <c r="H414" s="5">
        <v>8.2034529999999997</v>
      </c>
      <c r="I414" s="5">
        <v>70.339100000000002</v>
      </c>
      <c r="J414" s="5">
        <v>0</v>
      </c>
      <c r="K414" s="5">
        <v>0</v>
      </c>
      <c r="L414" s="5">
        <v>0</v>
      </c>
      <c r="M414" s="5">
        <v>0</v>
      </c>
      <c r="N414" s="5">
        <v>0</v>
      </c>
      <c r="O414">
        <v>10695</v>
      </c>
      <c r="P414" t="s">
        <v>59</v>
      </c>
      <c r="Q414" t="s">
        <v>61</v>
      </c>
    </row>
    <row r="415" spans="1:17" x14ac:dyDescent="0.25">
      <c r="A415" s="4" t="s">
        <v>30</v>
      </c>
      <c r="B415" s="5" t="s">
        <v>38</v>
      </c>
      <c r="C415" t="s">
        <v>53</v>
      </c>
      <c r="D415" t="s">
        <v>31</v>
      </c>
      <c r="E415">
        <v>5</v>
      </c>
      <c r="F415" t="str">
        <f t="shared" si="6"/>
        <v>Average Per Ton1-in-10September Monthly System Peak Day50% Cycling5</v>
      </c>
      <c r="G415" s="5">
        <v>0.2141641</v>
      </c>
      <c r="H415" s="5">
        <v>0.2141641</v>
      </c>
      <c r="I415" s="5">
        <v>70.1601</v>
      </c>
      <c r="J415" s="5">
        <v>0</v>
      </c>
      <c r="K415" s="5">
        <v>0</v>
      </c>
      <c r="L415" s="5">
        <v>0</v>
      </c>
      <c r="M415" s="5">
        <v>0</v>
      </c>
      <c r="N415" s="5">
        <v>0</v>
      </c>
      <c r="O415">
        <v>12331</v>
      </c>
      <c r="P415" t="s">
        <v>59</v>
      </c>
      <c r="Q415" t="s">
        <v>61</v>
      </c>
    </row>
    <row r="416" spans="1:17" x14ac:dyDescent="0.25">
      <c r="A416" s="4" t="s">
        <v>28</v>
      </c>
      <c r="B416" s="5" t="s">
        <v>38</v>
      </c>
      <c r="C416" t="s">
        <v>53</v>
      </c>
      <c r="D416" t="s">
        <v>31</v>
      </c>
      <c r="E416">
        <v>5</v>
      </c>
      <c r="F416" t="str">
        <f t="shared" si="6"/>
        <v>Average Per Premise1-in-10September Monthly System Peak Day50% Cycling5</v>
      </c>
      <c r="G416" s="5">
        <v>0.87910290000000002</v>
      </c>
      <c r="H416" s="5">
        <v>0.87910290000000002</v>
      </c>
      <c r="I416" s="5">
        <v>70.1601</v>
      </c>
      <c r="J416" s="5">
        <v>0</v>
      </c>
      <c r="K416" s="5">
        <v>0</v>
      </c>
      <c r="L416" s="5">
        <v>0</v>
      </c>
      <c r="M416" s="5">
        <v>0</v>
      </c>
      <c r="N416" s="5">
        <v>0</v>
      </c>
      <c r="O416">
        <v>12331</v>
      </c>
      <c r="P416" t="s">
        <v>59</v>
      </c>
      <c r="Q416" t="s">
        <v>61</v>
      </c>
    </row>
    <row r="417" spans="1:17" x14ac:dyDescent="0.25">
      <c r="A417" s="4" t="s">
        <v>29</v>
      </c>
      <c r="B417" s="5" t="s">
        <v>38</v>
      </c>
      <c r="C417" t="s">
        <v>53</v>
      </c>
      <c r="D417" t="s">
        <v>31</v>
      </c>
      <c r="E417">
        <v>5</v>
      </c>
      <c r="F417" t="str">
        <f t="shared" si="6"/>
        <v>Average Per Device1-in-10September Monthly System Peak Day50% Cycling5</v>
      </c>
      <c r="G417" s="5">
        <v>0.75159240000000005</v>
      </c>
      <c r="H417" s="5">
        <v>0.75159240000000005</v>
      </c>
      <c r="I417" s="5">
        <v>70.1601</v>
      </c>
      <c r="J417" s="5">
        <v>0</v>
      </c>
      <c r="K417" s="5">
        <v>0</v>
      </c>
      <c r="L417" s="5">
        <v>0</v>
      </c>
      <c r="M417" s="5">
        <v>0</v>
      </c>
      <c r="N417" s="5">
        <v>0</v>
      </c>
      <c r="O417">
        <v>12331</v>
      </c>
      <c r="P417" t="s">
        <v>59</v>
      </c>
      <c r="Q417" t="s">
        <v>61</v>
      </c>
    </row>
    <row r="418" spans="1:17" x14ac:dyDescent="0.25">
      <c r="A418" s="4" t="s">
        <v>43</v>
      </c>
      <c r="B418" s="5" t="s">
        <v>38</v>
      </c>
      <c r="C418" t="s">
        <v>53</v>
      </c>
      <c r="D418" t="s">
        <v>31</v>
      </c>
      <c r="E418">
        <v>5</v>
      </c>
      <c r="F418" t="str">
        <f t="shared" si="6"/>
        <v>Aggregate1-in-10September Monthly System Peak Day50% Cycling5</v>
      </c>
      <c r="G418" s="5">
        <v>10.84022</v>
      </c>
      <c r="H418" s="5">
        <v>10.84022</v>
      </c>
      <c r="I418" s="5">
        <v>70.1601</v>
      </c>
      <c r="J418" s="5">
        <v>0</v>
      </c>
      <c r="K418" s="5">
        <v>0</v>
      </c>
      <c r="L418" s="5">
        <v>0</v>
      </c>
      <c r="M418" s="5">
        <v>0</v>
      </c>
      <c r="N418" s="5">
        <v>0</v>
      </c>
      <c r="O418">
        <v>12331</v>
      </c>
      <c r="P418" t="s">
        <v>59</v>
      </c>
      <c r="Q418" t="s">
        <v>61</v>
      </c>
    </row>
    <row r="419" spans="1:17" x14ac:dyDescent="0.25">
      <c r="A419" s="4" t="s">
        <v>30</v>
      </c>
      <c r="B419" s="5" t="s">
        <v>38</v>
      </c>
      <c r="C419" t="s">
        <v>53</v>
      </c>
      <c r="D419" t="s">
        <v>26</v>
      </c>
      <c r="E419">
        <v>5</v>
      </c>
      <c r="F419" t="str">
        <f t="shared" si="6"/>
        <v>Average Per Ton1-in-10September Monthly System Peak DayAll5</v>
      </c>
      <c r="G419" s="5">
        <v>0.19418450000000001</v>
      </c>
      <c r="H419" s="5">
        <v>0.19418450000000001</v>
      </c>
      <c r="I419" s="5">
        <v>70.243300000000005</v>
      </c>
      <c r="J419" s="5">
        <v>0</v>
      </c>
      <c r="K419" s="5">
        <v>0</v>
      </c>
      <c r="L419" s="5">
        <v>0</v>
      </c>
      <c r="M419" s="5">
        <v>0</v>
      </c>
      <c r="N419" s="5">
        <v>0</v>
      </c>
      <c r="O419">
        <v>23026</v>
      </c>
      <c r="P419" t="s">
        <v>59</v>
      </c>
      <c r="Q419" t="s">
        <v>61</v>
      </c>
    </row>
    <row r="420" spans="1:17" x14ac:dyDescent="0.25">
      <c r="A420" s="4" t="s">
        <v>28</v>
      </c>
      <c r="B420" s="5" t="s">
        <v>38</v>
      </c>
      <c r="C420" t="s">
        <v>53</v>
      </c>
      <c r="D420" t="s">
        <v>26</v>
      </c>
      <c r="E420">
        <v>5</v>
      </c>
      <c r="F420" t="str">
        <f t="shared" si="6"/>
        <v>Average Per Premise1-in-10September Monthly System Peak DayAll5</v>
      </c>
      <c r="G420" s="5">
        <v>0.83107779999999998</v>
      </c>
      <c r="H420" s="5">
        <v>0.83107779999999998</v>
      </c>
      <c r="I420" s="5">
        <v>70.243300000000005</v>
      </c>
      <c r="J420" s="5">
        <v>0</v>
      </c>
      <c r="K420" s="5">
        <v>0</v>
      </c>
      <c r="L420" s="5">
        <v>0</v>
      </c>
      <c r="M420" s="5">
        <v>0</v>
      </c>
      <c r="N420" s="5">
        <v>0</v>
      </c>
      <c r="O420">
        <v>23026</v>
      </c>
      <c r="P420" t="s">
        <v>59</v>
      </c>
      <c r="Q420" t="s">
        <v>61</v>
      </c>
    </row>
    <row r="421" spans="1:17" x14ac:dyDescent="0.25">
      <c r="A421" s="4" t="s">
        <v>29</v>
      </c>
      <c r="B421" s="5" t="s">
        <v>38</v>
      </c>
      <c r="C421" t="s">
        <v>53</v>
      </c>
      <c r="D421" t="s">
        <v>26</v>
      </c>
      <c r="E421">
        <v>5</v>
      </c>
      <c r="F421" t="str">
        <f t="shared" si="6"/>
        <v>Average Per Device1-in-10September Monthly System Peak DayAll5</v>
      </c>
      <c r="G421" s="5">
        <v>0.69264499999999996</v>
      </c>
      <c r="H421" s="5">
        <v>0.69264499999999996</v>
      </c>
      <c r="I421" s="5">
        <v>70.243300000000005</v>
      </c>
      <c r="J421" s="5">
        <v>0</v>
      </c>
      <c r="K421" s="5">
        <v>0</v>
      </c>
      <c r="L421" s="5">
        <v>0</v>
      </c>
      <c r="M421" s="5">
        <v>0</v>
      </c>
      <c r="N421" s="5">
        <v>0</v>
      </c>
      <c r="O421">
        <v>23026</v>
      </c>
      <c r="P421" t="s">
        <v>59</v>
      </c>
      <c r="Q421" t="s">
        <v>61</v>
      </c>
    </row>
    <row r="422" spans="1:17" x14ac:dyDescent="0.25">
      <c r="A422" s="4" t="s">
        <v>43</v>
      </c>
      <c r="B422" s="5" t="s">
        <v>38</v>
      </c>
      <c r="C422" t="s">
        <v>53</v>
      </c>
      <c r="D422" t="s">
        <v>26</v>
      </c>
      <c r="E422">
        <v>5</v>
      </c>
      <c r="F422" t="str">
        <f t="shared" si="6"/>
        <v>Aggregate1-in-10September Monthly System Peak DayAll5</v>
      </c>
      <c r="G422" s="5">
        <v>19.136399999999998</v>
      </c>
      <c r="H422" s="5">
        <v>19.136399999999998</v>
      </c>
      <c r="I422" s="5">
        <v>70.243300000000005</v>
      </c>
      <c r="J422" s="5">
        <v>0</v>
      </c>
      <c r="K422" s="5">
        <v>0</v>
      </c>
      <c r="L422" s="5">
        <v>0</v>
      </c>
      <c r="M422" s="5">
        <v>0</v>
      </c>
      <c r="N422" s="5">
        <v>0</v>
      </c>
      <c r="O422">
        <v>23026</v>
      </c>
      <c r="P422" t="s">
        <v>59</v>
      </c>
      <c r="Q422" t="s">
        <v>61</v>
      </c>
    </row>
    <row r="423" spans="1:17" x14ac:dyDescent="0.25">
      <c r="A423" s="4" t="s">
        <v>30</v>
      </c>
      <c r="B423" s="5" t="s">
        <v>38</v>
      </c>
      <c r="C423" t="s">
        <v>48</v>
      </c>
      <c r="D423" t="s">
        <v>58</v>
      </c>
      <c r="E423">
        <v>6</v>
      </c>
      <c r="F423" t="str">
        <f t="shared" si="6"/>
        <v>Average Per Ton1-in-10August Monthly System Peak Day100% Cycling6</v>
      </c>
      <c r="G423" s="5">
        <v>0.16397059999999999</v>
      </c>
      <c r="H423" s="5">
        <v>0.16397059999999999</v>
      </c>
      <c r="I423" s="5">
        <v>70.425200000000004</v>
      </c>
      <c r="J423" s="5">
        <v>0</v>
      </c>
      <c r="K423" s="5">
        <v>0</v>
      </c>
      <c r="L423" s="5">
        <v>0</v>
      </c>
      <c r="M423" s="5">
        <v>0</v>
      </c>
      <c r="N423" s="5">
        <v>0</v>
      </c>
      <c r="O423">
        <v>10695</v>
      </c>
      <c r="P423" t="s">
        <v>59</v>
      </c>
      <c r="Q423" t="s">
        <v>61</v>
      </c>
    </row>
    <row r="424" spans="1:17" x14ac:dyDescent="0.25">
      <c r="A424" s="4" t="s">
        <v>28</v>
      </c>
      <c r="B424" s="5" t="s">
        <v>38</v>
      </c>
      <c r="C424" t="s">
        <v>48</v>
      </c>
      <c r="D424" t="s">
        <v>58</v>
      </c>
      <c r="E424">
        <v>6</v>
      </c>
      <c r="F424" t="str">
        <f t="shared" si="6"/>
        <v>Average Per Premise1-in-10August Monthly System Peak Day100% Cycling6</v>
      </c>
      <c r="G424" s="5">
        <v>0.73485670000000003</v>
      </c>
      <c r="H424" s="5">
        <v>0.73485670000000003</v>
      </c>
      <c r="I424" s="5">
        <v>70.425200000000004</v>
      </c>
      <c r="J424" s="5">
        <v>0</v>
      </c>
      <c r="K424" s="5">
        <v>0</v>
      </c>
      <c r="L424" s="5">
        <v>0</v>
      </c>
      <c r="M424" s="5">
        <v>0</v>
      </c>
      <c r="N424" s="5">
        <v>0</v>
      </c>
      <c r="O424">
        <v>10695</v>
      </c>
      <c r="P424" t="s">
        <v>59</v>
      </c>
      <c r="Q424" t="s">
        <v>61</v>
      </c>
    </row>
    <row r="425" spans="1:17" x14ac:dyDescent="0.25">
      <c r="A425" s="4" t="s">
        <v>29</v>
      </c>
      <c r="B425" s="5" t="s">
        <v>38</v>
      </c>
      <c r="C425" t="s">
        <v>48</v>
      </c>
      <c r="D425" t="s">
        <v>58</v>
      </c>
      <c r="E425">
        <v>6</v>
      </c>
      <c r="F425" t="str">
        <f t="shared" si="6"/>
        <v>Average Per Device1-in-10August Monthly System Peak Day100% Cycling6</v>
      </c>
      <c r="G425" s="5">
        <v>0.59517549999999997</v>
      </c>
      <c r="H425" s="5">
        <v>0.59517549999999997</v>
      </c>
      <c r="I425" s="5">
        <v>70.425200000000004</v>
      </c>
      <c r="J425" s="5">
        <v>0</v>
      </c>
      <c r="K425" s="5">
        <v>0</v>
      </c>
      <c r="L425" s="5">
        <v>0</v>
      </c>
      <c r="M425" s="5">
        <v>0</v>
      </c>
      <c r="N425" s="5">
        <v>0</v>
      </c>
      <c r="O425">
        <v>10695</v>
      </c>
      <c r="P425" t="s">
        <v>59</v>
      </c>
      <c r="Q425" t="s">
        <v>61</v>
      </c>
    </row>
    <row r="426" spans="1:17" x14ac:dyDescent="0.25">
      <c r="A426" s="4" t="s">
        <v>43</v>
      </c>
      <c r="B426" s="5" t="s">
        <v>38</v>
      </c>
      <c r="C426" t="s">
        <v>48</v>
      </c>
      <c r="D426" t="s">
        <v>58</v>
      </c>
      <c r="E426">
        <v>6</v>
      </c>
      <c r="F426" t="str">
        <f t="shared" si="6"/>
        <v>Aggregate1-in-10August Monthly System Peak Day100% Cycling6</v>
      </c>
      <c r="G426" s="5">
        <v>7.8592919999999999</v>
      </c>
      <c r="H426" s="5">
        <v>7.8592930000000001</v>
      </c>
      <c r="I426" s="5">
        <v>70.425200000000004</v>
      </c>
      <c r="J426" s="5">
        <v>0</v>
      </c>
      <c r="K426" s="5">
        <v>0</v>
      </c>
      <c r="L426" s="5">
        <v>0</v>
      </c>
      <c r="M426" s="5">
        <v>0</v>
      </c>
      <c r="N426" s="5">
        <v>0</v>
      </c>
      <c r="O426">
        <v>10695</v>
      </c>
      <c r="P426" t="s">
        <v>59</v>
      </c>
      <c r="Q426" t="s">
        <v>61</v>
      </c>
    </row>
    <row r="427" spans="1:17" x14ac:dyDescent="0.25">
      <c r="A427" s="4" t="s">
        <v>30</v>
      </c>
      <c r="B427" s="5" t="s">
        <v>38</v>
      </c>
      <c r="C427" t="s">
        <v>48</v>
      </c>
      <c r="D427" t="s">
        <v>31</v>
      </c>
      <c r="E427">
        <v>6</v>
      </c>
      <c r="F427" t="str">
        <f t="shared" si="6"/>
        <v>Average Per Ton1-in-10August Monthly System Peak Day50% Cycling6</v>
      </c>
      <c r="G427" s="5">
        <v>0.20520969999999999</v>
      </c>
      <c r="H427" s="5">
        <v>0.20520969999999999</v>
      </c>
      <c r="I427" s="5">
        <v>70.306299999999993</v>
      </c>
      <c r="J427" s="5">
        <v>0</v>
      </c>
      <c r="K427" s="5">
        <v>0</v>
      </c>
      <c r="L427" s="5">
        <v>0</v>
      </c>
      <c r="M427" s="5">
        <v>0</v>
      </c>
      <c r="N427" s="5">
        <v>0</v>
      </c>
      <c r="O427">
        <v>12331</v>
      </c>
      <c r="P427" t="s">
        <v>59</v>
      </c>
      <c r="Q427" t="s">
        <v>61</v>
      </c>
    </row>
    <row r="428" spans="1:17" x14ac:dyDescent="0.25">
      <c r="A428" s="4" t="s">
        <v>28</v>
      </c>
      <c r="B428" s="5" t="s">
        <v>38</v>
      </c>
      <c r="C428" t="s">
        <v>48</v>
      </c>
      <c r="D428" t="s">
        <v>31</v>
      </c>
      <c r="E428">
        <v>6</v>
      </c>
      <c r="F428" t="str">
        <f t="shared" si="6"/>
        <v>Average Per Premise1-in-10August Monthly System Peak Day50% Cycling6</v>
      </c>
      <c r="G428" s="5">
        <v>0.84234659999999995</v>
      </c>
      <c r="H428" s="5">
        <v>0.84234659999999995</v>
      </c>
      <c r="I428" s="5">
        <v>70.306299999999993</v>
      </c>
      <c r="J428" s="5">
        <v>0</v>
      </c>
      <c r="K428" s="5">
        <v>0</v>
      </c>
      <c r="L428" s="5">
        <v>0</v>
      </c>
      <c r="M428" s="5">
        <v>0</v>
      </c>
      <c r="N428" s="5">
        <v>0</v>
      </c>
      <c r="O428">
        <v>12331</v>
      </c>
      <c r="P428" t="s">
        <v>59</v>
      </c>
      <c r="Q428" t="s">
        <v>61</v>
      </c>
    </row>
    <row r="429" spans="1:17" x14ac:dyDescent="0.25">
      <c r="A429" s="4" t="s">
        <v>29</v>
      </c>
      <c r="B429" s="5" t="s">
        <v>38</v>
      </c>
      <c r="C429" t="s">
        <v>48</v>
      </c>
      <c r="D429" t="s">
        <v>31</v>
      </c>
      <c r="E429">
        <v>6</v>
      </c>
      <c r="F429" t="str">
        <f t="shared" si="6"/>
        <v>Average Per Device1-in-10August Monthly System Peak Day50% Cycling6</v>
      </c>
      <c r="G429" s="5">
        <v>0.72016749999999996</v>
      </c>
      <c r="H429" s="5">
        <v>0.72016749999999996</v>
      </c>
      <c r="I429" s="5">
        <v>70.306299999999993</v>
      </c>
      <c r="J429" s="5">
        <v>0</v>
      </c>
      <c r="K429" s="5">
        <v>0</v>
      </c>
      <c r="L429" s="5">
        <v>0</v>
      </c>
      <c r="M429" s="5">
        <v>0</v>
      </c>
      <c r="N429" s="5">
        <v>0</v>
      </c>
      <c r="O429">
        <v>12331</v>
      </c>
      <c r="P429" t="s">
        <v>59</v>
      </c>
      <c r="Q429" t="s">
        <v>61</v>
      </c>
    </row>
    <row r="430" spans="1:17" x14ac:dyDescent="0.25">
      <c r="A430" s="4" t="s">
        <v>43</v>
      </c>
      <c r="B430" s="5" t="s">
        <v>38</v>
      </c>
      <c r="C430" t="s">
        <v>48</v>
      </c>
      <c r="D430" t="s">
        <v>31</v>
      </c>
      <c r="E430">
        <v>6</v>
      </c>
      <c r="F430" t="str">
        <f t="shared" si="6"/>
        <v>Aggregate1-in-10August Monthly System Peak Day50% Cycling6</v>
      </c>
      <c r="G430" s="5">
        <v>10.386979999999999</v>
      </c>
      <c r="H430" s="5">
        <v>10.386979999999999</v>
      </c>
      <c r="I430" s="5">
        <v>70.306299999999993</v>
      </c>
      <c r="J430" s="5">
        <v>0</v>
      </c>
      <c r="K430" s="5">
        <v>0</v>
      </c>
      <c r="L430" s="5">
        <v>0</v>
      </c>
      <c r="M430" s="5">
        <v>0</v>
      </c>
      <c r="N430" s="5">
        <v>0</v>
      </c>
      <c r="O430">
        <v>12331</v>
      </c>
      <c r="P430" t="s">
        <v>59</v>
      </c>
      <c r="Q430" t="s">
        <v>61</v>
      </c>
    </row>
    <row r="431" spans="1:17" x14ac:dyDescent="0.25">
      <c r="A431" s="4" t="s">
        <v>30</v>
      </c>
      <c r="B431" s="5" t="s">
        <v>38</v>
      </c>
      <c r="C431" t="s">
        <v>48</v>
      </c>
      <c r="D431" t="s">
        <v>26</v>
      </c>
      <c r="E431">
        <v>6</v>
      </c>
      <c r="F431" t="str">
        <f t="shared" si="6"/>
        <v>Average Per Ton1-in-10August Monthly System Peak DayAll6</v>
      </c>
      <c r="G431" s="5">
        <v>0.1860541</v>
      </c>
      <c r="H431" s="5">
        <v>0.1860541</v>
      </c>
      <c r="I431" s="5">
        <v>70.361500000000007</v>
      </c>
      <c r="J431" s="5">
        <v>0</v>
      </c>
      <c r="K431" s="5">
        <v>0</v>
      </c>
      <c r="L431" s="5">
        <v>0</v>
      </c>
      <c r="M431" s="5">
        <v>0</v>
      </c>
      <c r="N431" s="5">
        <v>0</v>
      </c>
      <c r="O431">
        <v>23026</v>
      </c>
      <c r="P431" t="s">
        <v>59</v>
      </c>
      <c r="Q431" t="s">
        <v>61</v>
      </c>
    </row>
    <row r="432" spans="1:17" x14ac:dyDescent="0.25">
      <c r="A432" s="4" t="s">
        <v>28</v>
      </c>
      <c r="B432" s="5" t="s">
        <v>38</v>
      </c>
      <c r="C432" t="s">
        <v>48</v>
      </c>
      <c r="D432" t="s">
        <v>26</v>
      </c>
      <c r="E432">
        <v>6</v>
      </c>
      <c r="F432" t="str">
        <f t="shared" si="6"/>
        <v>Average Per Premise1-in-10August Monthly System Peak DayAll6</v>
      </c>
      <c r="G432" s="5">
        <v>0.79628120000000002</v>
      </c>
      <c r="H432" s="5">
        <v>0.79628120000000002</v>
      </c>
      <c r="I432" s="5">
        <v>70.361500000000007</v>
      </c>
      <c r="J432" s="5">
        <v>0</v>
      </c>
      <c r="K432" s="5">
        <v>0</v>
      </c>
      <c r="L432" s="5">
        <v>0</v>
      </c>
      <c r="M432" s="5">
        <v>0</v>
      </c>
      <c r="N432" s="5">
        <v>0</v>
      </c>
      <c r="O432">
        <v>23026</v>
      </c>
      <c r="P432" t="s">
        <v>59</v>
      </c>
      <c r="Q432" t="s">
        <v>61</v>
      </c>
    </row>
    <row r="433" spans="1:17" x14ac:dyDescent="0.25">
      <c r="A433" s="4" t="s">
        <v>29</v>
      </c>
      <c r="B433" s="5" t="s">
        <v>38</v>
      </c>
      <c r="C433" t="s">
        <v>48</v>
      </c>
      <c r="D433" t="s">
        <v>26</v>
      </c>
      <c r="E433">
        <v>6</v>
      </c>
      <c r="F433" t="str">
        <f t="shared" si="6"/>
        <v>Average Per Device1-in-10August Monthly System Peak DayAll6</v>
      </c>
      <c r="G433" s="5">
        <v>0.66364449999999997</v>
      </c>
      <c r="H433" s="5">
        <v>0.66364449999999997</v>
      </c>
      <c r="I433" s="5">
        <v>70.361500000000007</v>
      </c>
      <c r="J433" s="5">
        <v>0</v>
      </c>
      <c r="K433" s="5">
        <v>0</v>
      </c>
      <c r="L433" s="5">
        <v>0</v>
      </c>
      <c r="M433" s="5">
        <v>0</v>
      </c>
      <c r="N433" s="5">
        <v>0</v>
      </c>
      <c r="O433">
        <v>23026</v>
      </c>
      <c r="P433" t="s">
        <v>59</v>
      </c>
      <c r="Q433" t="s">
        <v>61</v>
      </c>
    </row>
    <row r="434" spans="1:17" x14ac:dyDescent="0.25">
      <c r="A434" s="4" t="s">
        <v>43</v>
      </c>
      <c r="B434" s="5" t="s">
        <v>38</v>
      </c>
      <c r="C434" t="s">
        <v>48</v>
      </c>
      <c r="D434" t="s">
        <v>26</v>
      </c>
      <c r="E434">
        <v>6</v>
      </c>
      <c r="F434" t="str">
        <f t="shared" si="6"/>
        <v>Aggregate1-in-10August Monthly System Peak DayAll6</v>
      </c>
      <c r="G434" s="5">
        <v>18.335170000000002</v>
      </c>
      <c r="H434" s="5">
        <v>18.335170000000002</v>
      </c>
      <c r="I434" s="5">
        <v>70.361500000000007</v>
      </c>
      <c r="J434" s="5">
        <v>0</v>
      </c>
      <c r="K434" s="5">
        <v>0</v>
      </c>
      <c r="L434" s="5">
        <v>0</v>
      </c>
      <c r="M434" s="5">
        <v>0</v>
      </c>
      <c r="N434" s="5">
        <v>0</v>
      </c>
      <c r="O434">
        <v>23026</v>
      </c>
      <c r="P434" t="s">
        <v>59</v>
      </c>
      <c r="Q434" t="s">
        <v>61</v>
      </c>
    </row>
    <row r="435" spans="1:17" x14ac:dyDescent="0.25">
      <c r="A435" s="4" t="s">
        <v>30</v>
      </c>
      <c r="B435" s="5" t="s">
        <v>38</v>
      </c>
      <c r="C435" t="s">
        <v>37</v>
      </c>
      <c r="D435" t="s">
        <v>58</v>
      </c>
      <c r="E435">
        <v>6</v>
      </c>
      <c r="F435" t="str">
        <f t="shared" si="6"/>
        <v>Average Per Ton1-in-10August Typical Event Day100% Cycling6</v>
      </c>
      <c r="G435" s="5">
        <v>0.15844440000000001</v>
      </c>
      <c r="H435" s="5">
        <v>0.15844440000000001</v>
      </c>
      <c r="I435" s="5">
        <v>68.025599999999997</v>
      </c>
      <c r="J435" s="5">
        <v>0</v>
      </c>
      <c r="K435" s="5">
        <v>0</v>
      </c>
      <c r="L435" s="5">
        <v>0</v>
      </c>
      <c r="M435" s="5">
        <v>0</v>
      </c>
      <c r="N435" s="5">
        <v>0</v>
      </c>
      <c r="O435">
        <v>10695</v>
      </c>
      <c r="P435" t="s">
        <v>59</v>
      </c>
      <c r="Q435" t="s">
        <v>61</v>
      </c>
    </row>
    <row r="436" spans="1:17" x14ac:dyDescent="0.25">
      <c r="A436" s="4" t="s">
        <v>28</v>
      </c>
      <c r="B436" s="5" t="s">
        <v>38</v>
      </c>
      <c r="C436" t="s">
        <v>37</v>
      </c>
      <c r="D436" t="s">
        <v>58</v>
      </c>
      <c r="E436">
        <v>6</v>
      </c>
      <c r="F436" t="str">
        <f t="shared" si="6"/>
        <v>Average Per Premise1-in-10August Typical Event Day100% Cycling6</v>
      </c>
      <c r="G436" s="5">
        <v>0.71009029999999995</v>
      </c>
      <c r="H436" s="5">
        <v>0.71009040000000001</v>
      </c>
      <c r="I436" s="5">
        <v>68.025599999999997</v>
      </c>
      <c r="J436" s="5">
        <v>0</v>
      </c>
      <c r="K436" s="5">
        <v>0</v>
      </c>
      <c r="L436" s="5">
        <v>0</v>
      </c>
      <c r="M436" s="5">
        <v>0</v>
      </c>
      <c r="N436" s="5">
        <v>0</v>
      </c>
      <c r="O436">
        <v>10695</v>
      </c>
      <c r="P436" t="s">
        <v>59</v>
      </c>
      <c r="Q436" t="s">
        <v>61</v>
      </c>
    </row>
    <row r="437" spans="1:17" x14ac:dyDescent="0.25">
      <c r="A437" s="4" t="s">
        <v>29</v>
      </c>
      <c r="B437" s="5" t="s">
        <v>38</v>
      </c>
      <c r="C437" t="s">
        <v>37</v>
      </c>
      <c r="D437" t="s">
        <v>58</v>
      </c>
      <c r="E437">
        <v>6</v>
      </c>
      <c r="F437" t="str">
        <f t="shared" si="6"/>
        <v>Average Per Device1-in-10August Typical Event Day100% Cycling6</v>
      </c>
      <c r="G437" s="5">
        <v>0.57511670000000004</v>
      </c>
      <c r="H437" s="5">
        <v>0.57511670000000004</v>
      </c>
      <c r="I437" s="5">
        <v>68.025599999999997</v>
      </c>
      <c r="J437" s="5">
        <v>0</v>
      </c>
      <c r="K437" s="5">
        <v>0</v>
      </c>
      <c r="L437" s="5">
        <v>0</v>
      </c>
      <c r="M437" s="5">
        <v>0</v>
      </c>
      <c r="N437" s="5">
        <v>0</v>
      </c>
      <c r="O437">
        <v>10695</v>
      </c>
      <c r="P437" t="s">
        <v>59</v>
      </c>
      <c r="Q437" t="s">
        <v>61</v>
      </c>
    </row>
    <row r="438" spans="1:17" x14ac:dyDescent="0.25">
      <c r="A438" s="4" t="s">
        <v>43</v>
      </c>
      <c r="B438" s="5" t="s">
        <v>38</v>
      </c>
      <c r="C438" t="s">
        <v>37</v>
      </c>
      <c r="D438" t="s">
        <v>58</v>
      </c>
      <c r="E438">
        <v>6</v>
      </c>
      <c r="F438" t="str">
        <f t="shared" si="6"/>
        <v>Aggregate1-in-10August Typical Event Day100% Cycling6</v>
      </c>
      <c r="G438" s="5">
        <v>7.5944159999999998</v>
      </c>
      <c r="H438" s="5">
        <v>7.5944159999999998</v>
      </c>
      <c r="I438" s="5">
        <v>68.025599999999997</v>
      </c>
      <c r="J438" s="5">
        <v>0</v>
      </c>
      <c r="K438" s="5">
        <v>0</v>
      </c>
      <c r="L438" s="5">
        <v>0</v>
      </c>
      <c r="M438" s="5">
        <v>0</v>
      </c>
      <c r="N438" s="5">
        <v>0</v>
      </c>
      <c r="O438">
        <v>10695</v>
      </c>
      <c r="P438" t="s">
        <v>59</v>
      </c>
      <c r="Q438" t="s">
        <v>61</v>
      </c>
    </row>
    <row r="439" spans="1:17" x14ac:dyDescent="0.25">
      <c r="A439" s="4" t="s">
        <v>30</v>
      </c>
      <c r="B439" s="5" t="s">
        <v>38</v>
      </c>
      <c r="C439" t="s">
        <v>37</v>
      </c>
      <c r="D439" t="s">
        <v>31</v>
      </c>
      <c r="E439">
        <v>6</v>
      </c>
      <c r="F439" t="str">
        <f t="shared" si="6"/>
        <v>Average Per Ton1-in-10August Typical Event Day50% Cycling6</v>
      </c>
      <c r="G439" s="5">
        <v>0.19939560000000001</v>
      </c>
      <c r="H439" s="5">
        <v>0.19939560000000001</v>
      </c>
      <c r="I439" s="5">
        <v>67.6755</v>
      </c>
      <c r="J439" s="5">
        <v>0</v>
      </c>
      <c r="K439" s="5">
        <v>0</v>
      </c>
      <c r="L439" s="5">
        <v>0</v>
      </c>
      <c r="M439" s="5">
        <v>0</v>
      </c>
      <c r="N439" s="5">
        <v>0</v>
      </c>
      <c r="O439">
        <v>12331</v>
      </c>
      <c r="P439" t="s">
        <v>59</v>
      </c>
      <c r="Q439" t="s">
        <v>61</v>
      </c>
    </row>
    <row r="440" spans="1:17" x14ac:dyDescent="0.25">
      <c r="A440" s="4" t="s">
        <v>28</v>
      </c>
      <c r="B440" s="5" t="s">
        <v>38</v>
      </c>
      <c r="C440" t="s">
        <v>37</v>
      </c>
      <c r="D440" t="s">
        <v>31</v>
      </c>
      <c r="E440">
        <v>6</v>
      </c>
      <c r="F440" t="str">
        <f t="shared" si="6"/>
        <v>Average Per Premise1-in-10August Typical Event Day50% Cycling6</v>
      </c>
      <c r="G440" s="5">
        <v>0.81848100000000001</v>
      </c>
      <c r="H440" s="5">
        <v>0.81848100000000001</v>
      </c>
      <c r="I440" s="5">
        <v>67.6755</v>
      </c>
      <c r="J440" s="5">
        <v>0</v>
      </c>
      <c r="K440" s="5">
        <v>0</v>
      </c>
      <c r="L440" s="5">
        <v>0</v>
      </c>
      <c r="M440" s="5">
        <v>0</v>
      </c>
      <c r="N440" s="5">
        <v>0</v>
      </c>
      <c r="O440">
        <v>12331</v>
      </c>
      <c r="P440" t="s">
        <v>59</v>
      </c>
      <c r="Q440" t="s">
        <v>61</v>
      </c>
    </row>
    <row r="441" spans="1:17" x14ac:dyDescent="0.25">
      <c r="A441" s="4" t="s">
        <v>29</v>
      </c>
      <c r="B441" s="5" t="s">
        <v>38</v>
      </c>
      <c r="C441" t="s">
        <v>37</v>
      </c>
      <c r="D441" t="s">
        <v>31</v>
      </c>
      <c r="E441">
        <v>6</v>
      </c>
      <c r="F441" t="str">
        <f t="shared" si="6"/>
        <v>Average Per Device1-in-10August Typical Event Day50% Cycling6</v>
      </c>
      <c r="G441" s="5">
        <v>0.69976349999999998</v>
      </c>
      <c r="H441" s="5">
        <v>0.69976349999999998</v>
      </c>
      <c r="I441" s="5">
        <v>67.6755</v>
      </c>
      <c r="J441" s="5">
        <v>0</v>
      </c>
      <c r="K441" s="5">
        <v>0</v>
      </c>
      <c r="L441" s="5">
        <v>0</v>
      </c>
      <c r="M441" s="5">
        <v>0</v>
      </c>
      <c r="N441" s="5">
        <v>0</v>
      </c>
      <c r="O441">
        <v>12331</v>
      </c>
      <c r="P441" t="s">
        <v>59</v>
      </c>
      <c r="Q441" t="s">
        <v>61</v>
      </c>
    </row>
    <row r="442" spans="1:17" x14ac:dyDescent="0.25">
      <c r="A442" s="4" t="s">
        <v>43</v>
      </c>
      <c r="B442" s="5" t="s">
        <v>38</v>
      </c>
      <c r="C442" t="s">
        <v>37</v>
      </c>
      <c r="D442" t="s">
        <v>31</v>
      </c>
      <c r="E442">
        <v>6</v>
      </c>
      <c r="F442" t="str">
        <f t="shared" si="6"/>
        <v>Aggregate1-in-10August Typical Event Day50% Cycling6</v>
      </c>
      <c r="G442" s="5">
        <v>10.092689999999999</v>
      </c>
      <c r="H442" s="5">
        <v>10.092689999999999</v>
      </c>
      <c r="I442" s="5">
        <v>67.6755</v>
      </c>
      <c r="J442" s="5">
        <v>0</v>
      </c>
      <c r="K442" s="5">
        <v>0</v>
      </c>
      <c r="L442" s="5">
        <v>0</v>
      </c>
      <c r="M442" s="5">
        <v>0</v>
      </c>
      <c r="N442" s="5">
        <v>0</v>
      </c>
      <c r="O442">
        <v>12331</v>
      </c>
      <c r="P442" t="s">
        <v>59</v>
      </c>
      <c r="Q442" t="s">
        <v>61</v>
      </c>
    </row>
    <row r="443" spans="1:17" x14ac:dyDescent="0.25">
      <c r="A443" s="4" t="s">
        <v>30</v>
      </c>
      <c r="B443" s="5" t="s">
        <v>38</v>
      </c>
      <c r="C443" t="s">
        <v>37</v>
      </c>
      <c r="D443" t="s">
        <v>26</v>
      </c>
      <c r="E443">
        <v>6</v>
      </c>
      <c r="F443" t="str">
        <f t="shared" si="6"/>
        <v>Average Per Ton1-in-10August Typical Event DayAll6</v>
      </c>
      <c r="G443" s="5">
        <v>0.1803738</v>
      </c>
      <c r="H443" s="5">
        <v>0.1803738</v>
      </c>
      <c r="I443" s="5">
        <v>67.838099999999997</v>
      </c>
      <c r="J443" s="5">
        <v>0</v>
      </c>
      <c r="K443" s="5">
        <v>0</v>
      </c>
      <c r="L443" s="5">
        <v>0</v>
      </c>
      <c r="M443" s="5">
        <v>0</v>
      </c>
      <c r="N443" s="5">
        <v>0</v>
      </c>
      <c r="O443">
        <v>23026</v>
      </c>
      <c r="P443" t="s">
        <v>59</v>
      </c>
      <c r="Q443" t="s">
        <v>61</v>
      </c>
    </row>
    <row r="444" spans="1:17" x14ac:dyDescent="0.25">
      <c r="A444" s="4" t="s">
        <v>28</v>
      </c>
      <c r="B444" s="5" t="s">
        <v>38</v>
      </c>
      <c r="C444" t="s">
        <v>37</v>
      </c>
      <c r="D444" t="s">
        <v>26</v>
      </c>
      <c r="E444">
        <v>6</v>
      </c>
      <c r="F444" t="str">
        <f t="shared" si="6"/>
        <v>Average Per Premise1-in-10August Typical Event DayAll6</v>
      </c>
      <c r="G444" s="5">
        <v>0.77197020000000005</v>
      </c>
      <c r="H444" s="5">
        <v>0.7719703</v>
      </c>
      <c r="I444" s="5">
        <v>67.838099999999997</v>
      </c>
      <c r="J444" s="5">
        <v>0</v>
      </c>
      <c r="K444" s="5">
        <v>0</v>
      </c>
      <c r="L444" s="5">
        <v>0</v>
      </c>
      <c r="M444" s="5">
        <v>0</v>
      </c>
      <c r="N444" s="5">
        <v>0</v>
      </c>
      <c r="O444">
        <v>23026</v>
      </c>
      <c r="P444" t="s">
        <v>59</v>
      </c>
      <c r="Q444" t="s">
        <v>61</v>
      </c>
    </row>
    <row r="445" spans="1:17" x14ac:dyDescent="0.25">
      <c r="A445" s="4" t="s">
        <v>29</v>
      </c>
      <c r="B445" s="5" t="s">
        <v>38</v>
      </c>
      <c r="C445" t="s">
        <v>37</v>
      </c>
      <c r="D445" t="s">
        <v>26</v>
      </c>
      <c r="E445">
        <v>6</v>
      </c>
      <c r="F445" t="str">
        <f t="shared" si="6"/>
        <v>Average Per Device1-in-10August Typical Event DayAll6</v>
      </c>
      <c r="G445" s="5">
        <v>0.64338300000000004</v>
      </c>
      <c r="H445" s="5">
        <v>0.64338309999999999</v>
      </c>
      <c r="I445" s="5">
        <v>67.838099999999997</v>
      </c>
      <c r="J445" s="5">
        <v>0</v>
      </c>
      <c r="K445" s="5">
        <v>0</v>
      </c>
      <c r="L445" s="5">
        <v>0</v>
      </c>
      <c r="M445" s="5">
        <v>0</v>
      </c>
      <c r="N445" s="5">
        <v>0</v>
      </c>
      <c r="O445">
        <v>23026</v>
      </c>
      <c r="P445" t="s">
        <v>59</v>
      </c>
      <c r="Q445" t="s">
        <v>61</v>
      </c>
    </row>
    <row r="446" spans="1:17" x14ac:dyDescent="0.25">
      <c r="A446" s="4" t="s">
        <v>43</v>
      </c>
      <c r="B446" s="5" t="s">
        <v>38</v>
      </c>
      <c r="C446" t="s">
        <v>37</v>
      </c>
      <c r="D446" t="s">
        <v>26</v>
      </c>
      <c r="E446">
        <v>6</v>
      </c>
      <c r="F446" t="str">
        <f t="shared" si="6"/>
        <v>Aggregate1-in-10August Typical Event DayAll6</v>
      </c>
      <c r="G446" s="5">
        <v>17.775390000000002</v>
      </c>
      <c r="H446" s="5">
        <v>17.775390000000002</v>
      </c>
      <c r="I446" s="5">
        <v>67.838099999999997</v>
      </c>
      <c r="J446" s="5">
        <v>0</v>
      </c>
      <c r="K446" s="5">
        <v>0</v>
      </c>
      <c r="L446" s="5">
        <v>0</v>
      </c>
      <c r="M446" s="5">
        <v>0</v>
      </c>
      <c r="N446" s="5">
        <v>0</v>
      </c>
      <c r="O446">
        <v>23026</v>
      </c>
      <c r="P446" t="s">
        <v>59</v>
      </c>
      <c r="Q446" t="s">
        <v>61</v>
      </c>
    </row>
    <row r="447" spans="1:17" x14ac:dyDescent="0.25">
      <c r="A447" s="4" t="s">
        <v>30</v>
      </c>
      <c r="B447" s="5" t="s">
        <v>38</v>
      </c>
      <c r="C447" t="s">
        <v>49</v>
      </c>
      <c r="D447" t="s">
        <v>58</v>
      </c>
      <c r="E447">
        <v>6</v>
      </c>
      <c r="F447" t="str">
        <f t="shared" si="6"/>
        <v>Average Per Ton1-in-10July Monthly System Peak Day100% Cycling6</v>
      </c>
      <c r="G447" s="5">
        <v>0.15954189999999999</v>
      </c>
      <c r="H447" s="5">
        <v>0.15954189999999999</v>
      </c>
      <c r="I447" s="5">
        <v>70.452200000000005</v>
      </c>
      <c r="J447" s="5">
        <v>0</v>
      </c>
      <c r="K447" s="5">
        <v>0</v>
      </c>
      <c r="L447" s="5">
        <v>0</v>
      </c>
      <c r="M447" s="5">
        <v>0</v>
      </c>
      <c r="N447" s="5">
        <v>0</v>
      </c>
      <c r="O447">
        <v>10695</v>
      </c>
      <c r="P447" t="s">
        <v>59</v>
      </c>
      <c r="Q447" t="s">
        <v>61</v>
      </c>
    </row>
    <row r="448" spans="1:17" x14ac:dyDescent="0.25">
      <c r="A448" s="4" t="s">
        <v>28</v>
      </c>
      <c r="B448" s="5" t="s">
        <v>38</v>
      </c>
      <c r="C448" t="s">
        <v>49</v>
      </c>
      <c r="D448" t="s">
        <v>58</v>
      </c>
      <c r="E448">
        <v>6</v>
      </c>
      <c r="F448" t="str">
        <f t="shared" si="6"/>
        <v>Average Per Premise1-in-10July Monthly System Peak Day100% Cycling6</v>
      </c>
      <c r="G448" s="5">
        <v>0.71500889999999995</v>
      </c>
      <c r="H448" s="5">
        <v>0.71500900000000001</v>
      </c>
      <c r="I448" s="5">
        <v>70.452200000000005</v>
      </c>
      <c r="J448" s="5">
        <v>0</v>
      </c>
      <c r="K448" s="5">
        <v>0</v>
      </c>
      <c r="L448" s="5">
        <v>0</v>
      </c>
      <c r="M448" s="5">
        <v>0</v>
      </c>
      <c r="N448" s="5">
        <v>0</v>
      </c>
      <c r="O448">
        <v>10695</v>
      </c>
      <c r="P448" t="s">
        <v>59</v>
      </c>
      <c r="Q448" t="s">
        <v>61</v>
      </c>
    </row>
    <row r="449" spans="1:17" x14ac:dyDescent="0.25">
      <c r="A449" s="4" t="s">
        <v>29</v>
      </c>
      <c r="B449" s="5" t="s">
        <v>38</v>
      </c>
      <c r="C449" t="s">
        <v>49</v>
      </c>
      <c r="D449" t="s">
        <v>58</v>
      </c>
      <c r="E449">
        <v>6</v>
      </c>
      <c r="F449" t="str">
        <f t="shared" si="6"/>
        <v>Average Per Device1-in-10July Monthly System Peak Day100% Cycling6</v>
      </c>
      <c r="G449" s="5">
        <v>0.57910039999999996</v>
      </c>
      <c r="H449" s="5">
        <v>0.57910039999999996</v>
      </c>
      <c r="I449" s="5">
        <v>70.452200000000005</v>
      </c>
      <c r="J449" s="5">
        <v>0</v>
      </c>
      <c r="K449" s="5">
        <v>0</v>
      </c>
      <c r="L449" s="5">
        <v>0</v>
      </c>
      <c r="M449" s="5">
        <v>0</v>
      </c>
      <c r="N449" s="5">
        <v>0</v>
      </c>
      <c r="O449">
        <v>10695</v>
      </c>
      <c r="P449" t="s">
        <v>59</v>
      </c>
      <c r="Q449" t="s">
        <v>61</v>
      </c>
    </row>
    <row r="450" spans="1:17" x14ac:dyDescent="0.25">
      <c r="A450" s="4" t="s">
        <v>43</v>
      </c>
      <c r="B450" s="5" t="s">
        <v>38</v>
      </c>
      <c r="C450" t="s">
        <v>49</v>
      </c>
      <c r="D450" t="s">
        <v>58</v>
      </c>
      <c r="E450">
        <v>6</v>
      </c>
      <c r="F450" t="str">
        <f t="shared" si="6"/>
        <v>Aggregate1-in-10July Monthly System Peak Day100% Cycling6</v>
      </c>
      <c r="G450" s="5">
        <v>7.6470209999999996</v>
      </c>
      <c r="H450" s="5">
        <v>7.6470209999999996</v>
      </c>
      <c r="I450" s="5">
        <v>70.452200000000005</v>
      </c>
      <c r="J450" s="5">
        <v>0</v>
      </c>
      <c r="K450" s="5">
        <v>0</v>
      </c>
      <c r="L450" s="5">
        <v>0</v>
      </c>
      <c r="M450" s="5">
        <v>0</v>
      </c>
      <c r="N450" s="5">
        <v>0</v>
      </c>
      <c r="O450">
        <v>10695</v>
      </c>
      <c r="P450" t="s">
        <v>59</v>
      </c>
      <c r="Q450" t="s">
        <v>61</v>
      </c>
    </row>
    <row r="451" spans="1:17" x14ac:dyDescent="0.25">
      <c r="A451" s="4" t="s">
        <v>30</v>
      </c>
      <c r="B451" s="5" t="s">
        <v>38</v>
      </c>
      <c r="C451" t="s">
        <v>49</v>
      </c>
      <c r="D451" t="s">
        <v>31</v>
      </c>
      <c r="E451">
        <v>6</v>
      </c>
      <c r="F451" t="str">
        <f t="shared" ref="F451:F514" si="7">CONCATENATE(A451,B451,C451,D451,E451)</f>
        <v>Average Per Ton1-in-10July Monthly System Peak Day50% Cycling6</v>
      </c>
      <c r="G451" s="5">
        <v>0.2001163</v>
      </c>
      <c r="H451" s="5">
        <v>0.2001163</v>
      </c>
      <c r="I451" s="5">
        <v>70.213499999999996</v>
      </c>
      <c r="J451" s="5">
        <v>0</v>
      </c>
      <c r="K451" s="5">
        <v>0</v>
      </c>
      <c r="L451" s="5">
        <v>0</v>
      </c>
      <c r="M451" s="5">
        <v>0</v>
      </c>
      <c r="N451" s="5">
        <v>0</v>
      </c>
      <c r="O451">
        <v>12331</v>
      </c>
      <c r="P451" t="s">
        <v>59</v>
      </c>
      <c r="Q451" t="s">
        <v>61</v>
      </c>
    </row>
    <row r="452" spans="1:17" x14ac:dyDescent="0.25">
      <c r="A452" s="4" t="s">
        <v>28</v>
      </c>
      <c r="B452" s="5" t="s">
        <v>38</v>
      </c>
      <c r="C452" t="s">
        <v>49</v>
      </c>
      <c r="D452" t="s">
        <v>31</v>
      </c>
      <c r="E452">
        <v>6</v>
      </c>
      <c r="F452" t="str">
        <f t="shared" si="7"/>
        <v>Average Per Premise1-in-10July Monthly System Peak Day50% Cycling6</v>
      </c>
      <c r="G452" s="5">
        <v>0.82143920000000004</v>
      </c>
      <c r="H452" s="5">
        <v>0.82143920000000004</v>
      </c>
      <c r="I452" s="5">
        <v>70.213499999999996</v>
      </c>
      <c r="J452" s="5">
        <v>0</v>
      </c>
      <c r="K452" s="5">
        <v>0</v>
      </c>
      <c r="L452" s="5">
        <v>0</v>
      </c>
      <c r="M452" s="5">
        <v>0</v>
      </c>
      <c r="N452" s="5">
        <v>0</v>
      </c>
      <c r="O452">
        <v>12331</v>
      </c>
      <c r="P452" t="s">
        <v>59</v>
      </c>
      <c r="Q452" t="s">
        <v>61</v>
      </c>
    </row>
    <row r="453" spans="1:17" x14ac:dyDescent="0.25">
      <c r="A453" s="4" t="s">
        <v>29</v>
      </c>
      <c r="B453" s="5" t="s">
        <v>38</v>
      </c>
      <c r="C453" t="s">
        <v>49</v>
      </c>
      <c r="D453" t="s">
        <v>31</v>
      </c>
      <c r="E453">
        <v>6</v>
      </c>
      <c r="F453" t="str">
        <f t="shared" si="7"/>
        <v>Average Per Device1-in-10July Monthly System Peak Day50% Cycling6</v>
      </c>
      <c r="G453" s="5">
        <v>0.70229260000000004</v>
      </c>
      <c r="H453" s="5">
        <v>0.70229260000000004</v>
      </c>
      <c r="I453" s="5">
        <v>70.213499999999996</v>
      </c>
      <c r="J453" s="5">
        <v>0</v>
      </c>
      <c r="K453" s="5">
        <v>0</v>
      </c>
      <c r="L453" s="5">
        <v>0</v>
      </c>
      <c r="M453" s="5">
        <v>0</v>
      </c>
      <c r="N453" s="5">
        <v>0</v>
      </c>
      <c r="O453">
        <v>12331</v>
      </c>
      <c r="P453" t="s">
        <v>59</v>
      </c>
      <c r="Q453" t="s">
        <v>61</v>
      </c>
    </row>
    <row r="454" spans="1:17" x14ac:dyDescent="0.25">
      <c r="A454" s="4" t="s">
        <v>43</v>
      </c>
      <c r="B454" s="5" t="s">
        <v>38</v>
      </c>
      <c r="C454" t="s">
        <v>49</v>
      </c>
      <c r="D454" t="s">
        <v>31</v>
      </c>
      <c r="E454">
        <v>6</v>
      </c>
      <c r="F454" t="str">
        <f t="shared" si="7"/>
        <v>Aggregate1-in-10July Monthly System Peak Day50% Cycling6</v>
      </c>
      <c r="G454" s="5">
        <v>10.12917</v>
      </c>
      <c r="H454" s="5">
        <v>10.12917</v>
      </c>
      <c r="I454" s="5">
        <v>70.213499999999996</v>
      </c>
      <c r="J454" s="5">
        <v>0</v>
      </c>
      <c r="K454" s="5">
        <v>0</v>
      </c>
      <c r="L454" s="5">
        <v>0</v>
      </c>
      <c r="M454" s="5">
        <v>0</v>
      </c>
      <c r="N454" s="5">
        <v>0</v>
      </c>
      <c r="O454">
        <v>12331</v>
      </c>
      <c r="P454" t="s">
        <v>59</v>
      </c>
      <c r="Q454" t="s">
        <v>61</v>
      </c>
    </row>
    <row r="455" spans="1:17" x14ac:dyDescent="0.25">
      <c r="A455" s="4" t="s">
        <v>30</v>
      </c>
      <c r="B455" s="5" t="s">
        <v>38</v>
      </c>
      <c r="C455" t="s">
        <v>49</v>
      </c>
      <c r="D455" t="s">
        <v>26</v>
      </c>
      <c r="E455">
        <v>6</v>
      </c>
      <c r="F455" t="str">
        <f t="shared" si="7"/>
        <v>Average Per Ton1-in-10July Monthly System Peak DayAll6</v>
      </c>
      <c r="G455" s="5">
        <v>0.1812695</v>
      </c>
      <c r="H455" s="5">
        <v>0.1812695</v>
      </c>
      <c r="I455" s="5">
        <v>70.324299999999994</v>
      </c>
      <c r="J455" s="5">
        <v>0</v>
      </c>
      <c r="K455" s="5">
        <v>0</v>
      </c>
      <c r="L455" s="5">
        <v>0</v>
      </c>
      <c r="M455" s="5">
        <v>0</v>
      </c>
      <c r="N455" s="5">
        <v>0</v>
      </c>
      <c r="O455">
        <v>23026</v>
      </c>
      <c r="P455" t="s">
        <v>59</v>
      </c>
      <c r="Q455" t="s">
        <v>61</v>
      </c>
    </row>
    <row r="456" spans="1:17" x14ac:dyDescent="0.25">
      <c r="A456" s="4" t="s">
        <v>28</v>
      </c>
      <c r="B456" s="5" t="s">
        <v>38</v>
      </c>
      <c r="C456" t="s">
        <v>49</v>
      </c>
      <c r="D456" t="s">
        <v>26</v>
      </c>
      <c r="E456">
        <v>6</v>
      </c>
      <c r="F456" t="str">
        <f t="shared" si="7"/>
        <v>Average Per Premise1-in-10July Monthly System Peak DayAll6</v>
      </c>
      <c r="G456" s="5">
        <v>0.77580369999999998</v>
      </c>
      <c r="H456" s="5">
        <v>0.77580369999999998</v>
      </c>
      <c r="I456" s="5">
        <v>70.324299999999994</v>
      </c>
      <c r="J456" s="5">
        <v>0</v>
      </c>
      <c r="K456" s="5">
        <v>0</v>
      </c>
      <c r="L456" s="5">
        <v>0</v>
      </c>
      <c r="M456" s="5">
        <v>0</v>
      </c>
      <c r="N456" s="5">
        <v>0</v>
      </c>
      <c r="O456">
        <v>23026</v>
      </c>
      <c r="P456" t="s">
        <v>59</v>
      </c>
      <c r="Q456" t="s">
        <v>61</v>
      </c>
    </row>
    <row r="457" spans="1:17" x14ac:dyDescent="0.25">
      <c r="A457" s="4" t="s">
        <v>29</v>
      </c>
      <c r="B457" s="5" t="s">
        <v>38</v>
      </c>
      <c r="C457" t="s">
        <v>49</v>
      </c>
      <c r="D457" t="s">
        <v>26</v>
      </c>
      <c r="E457">
        <v>6</v>
      </c>
      <c r="F457" t="str">
        <f t="shared" si="7"/>
        <v>Average Per Device1-in-10July Monthly System Peak DayAll6</v>
      </c>
      <c r="G457" s="5">
        <v>0.64657799999999999</v>
      </c>
      <c r="H457" s="5">
        <v>0.64657799999999999</v>
      </c>
      <c r="I457" s="5">
        <v>70.324299999999994</v>
      </c>
      <c r="J457" s="5">
        <v>0</v>
      </c>
      <c r="K457" s="5">
        <v>0</v>
      </c>
      <c r="L457" s="5">
        <v>0</v>
      </c>
      <c r="M457" s="5">
        <v>0</v>
      </c>
      <c r="N457" s="5">
        <v>0</v>
      </c>
      <c r="O457">
        <v>23026</v>
      </c>
      <c r="P457" t="s">
        <v>59</v>
      </c>
      <c r="Q457" t="s">
        <v>61</v>
      </c>
    </row>
    <row r="458" spans="1:17" x14ac:dyDescent="0.25">
      <c r="A458" s="4" t="s">
        <v>43</v>
      </c>
      <c r="B458" s="5" t="s">
        <v>38</v>
      </c>
      <c r="C458" t="s">
        <v>49</v>
      </c>
      <c r="D458" t="s">
        <v>26</v>
      </c>
      <c r="E458">
        <v>6</v>
      </c>
      <c r="F458" t="str">
        <f t="shared" si="7"/>
        <v>Aggregate1-in-10July Monthly System Peak DayAll6</v>
      </c>
      <c r="G458" s="5">
        <v>17.863659999999999</v>
      </c>
      <c r="H458" s="5">
        <v>17.863659999999999</v>
      </c>
      <c r="I458" s="5">
        <v>70.324299999999994</v>
      </c>
      <c r="J458" s="5">
        <v>0</v>
      </c>
      <c r="K458" s="5">
        <v>0</v>
      </c>
      <c r="L458" s="5">
        <v>0</v>
      </c>
      <c r="M458" s="5">
        <v>0</v>
      </c>
      <c r="N458" s="5">
        <v>0</v>
      </c>
      <c r="O458">
        <v>23026</v>
      </c>
      <c r="P458" t="s">
        <v>59</v>
      </c>
      <c r="Q458" t="s">
        <v>61</v>
      </c>
    </row>
    <row r="459" spans="1:17" x14ac:dyDescent="0.25">
      <c r="A459" s="4" t="s">
        <v>30</v>
      </c>
      <c r="B459" s="5" t="s">
        <v>38</v>
      </c>
      <c r="C459" t="s">
        <v>50</v>
      </c>
      <c r="D459" t="s">
        <v>58</v>
      </c>
      <c r="E459">
        <v>6</v>
      </c>
      <c r="F459" t="str">
        <f t="shared" si="7"/>
        <v>Average Per Ton1-in-10June Monthly System Peak Day100% Cycling6</v>
      </c>
      <c r="G459" s="5">
        <v>0.13073480000000001</v>
      </c>
      <c r="H459" s="5">
        <v>0.13073480000000001</v>
      </c>
      <c r="I459" s="5">
        <v>61.853099999999998</v>
      </c>
      <c r="J459" s="5">
        <v>0</v>
      </c>
      <c r="K459" s="5">
        <v>0</v>
      </c>
      <c r="L459" s="5">
        <v>0</v>
      </c>
      <c r="M459" s="5">
        <v>0</v>
      </c>
      <c r="N459" s="5">
        <v>0</v>
      </c>
      <c r="O459">
        <v>10695</v>
      </c>
      <c r="P459" t="s">
        <v>59</v>
      </c>
      <c r="Q459" t="s">
        <v>61</v>
      </c>
    </row>
    <row r="460" spans="1:17" x14ac:dyDescent="0.25">
      <c r="A460" s="4" t="s">
        <v>28</v>
      </c>
      <c r="B460" s="5" t="s">
        <v>38</v>
      </c>
      <c r="C460" t="s">
        <v>50</v>
      </c>
      <c r="D460" t="s">
        <v>58</v>
      </c>
      <c r="E460">
        <v>6</v>
      </c>
      <c r="F460" t="str">
        <f t="shared" si="7"/>
        <v>Average Per Premise1-in-10June Monthly System Peak Day100% Cycling6</v>
      </c>
      <c r="G460" s="5">
        <v>0.58590589999999998</v>
      </c>
      <c r="H460" s="5">
        <v>0.58590589999999998</v>
      </c>
      <c r="I460" s="5">
        <v>61.853099999999998</v>
      </c>
      <c r="J460" s="5">
        <v>0</v>
      </c>
      <c r="K460" s="5">
        <v>0</v>
      </c>
      <c r="L460" s="5">
        <v>0</v>
      </c>
      <c r="M460" s="5">
        <v>0</v>
      </c>
      <c r="N460" s="5">
        <v>0</v>
      </c>
      <c r="O460">
        <v>10695</v>
      </c>
      <c r="P460" t="s">
        <v>59</v>
      </c>
      <c r="Q460" t="s">
        <v>61</v>
      </c>
    </row>
    <row r="461" spans="1:17" x14ac:dyDescent="0.25">
      <c r="A461" s="4" t="s">
        <v>29</v>
      </c>
      <c r="B461" s="5" t="s">
        <v>38</v>
      </c>
      <c r="C461" t="s">
        <v>50</v>
      </c>
      <c r="D461" t="s">
        <v>58</v>
      </c>
      <c r="E461">
        <v>6</v>
      </c>
      <c r="F461" t="str">
        <f t="shared" si="7"/>
        <v>Average Per Device1-in-10June Monthly System Peak Day100% Cycling6</v>
      </c>
      <c r="G461" s="5">
        <v>0.47453719999999999</v>
      </c>
      <c r="H461" s="5">
        <v>0.47453719999999999</v>
      </c>
      <c r="I461" s="5">
        <v>61.853099999999998</v>
      </c>
      <c r="J461" s="5">
        <v>0</v>
      </c>
      <c r="K461" s="5">
        <v>0</v>
      </c>
      <c r="L461" s="5">
        <v>0</v>
      </c>
      <c r="M461" s="5">
        <v>0</v>
      </c>
      <c r="N461" s="5">
        <v>0</v>
      </c>
      <c r="O461">
        <v>10695</v>
      </c>
      <c r="P461" t="s">
        <v>59</v>
      </c>
      <c r="Q461" t="s">
        <v>61</v>
      </c>
    </row>
    <row r="462" spans="1:17" x14ac:dyDescent="0.25">
      <c r="A462" s="4" t="s">
        <v>43</v>
      </c>
      <c r="B462" s="5" t="s">
        <v>38</v>
      </c>
      <c r="C462" t="s">
        <v>50</v>
      </c>
      <c r="D462" t="s">
        <v>58</v>
      </c>
      <c r="E462">
        <v>6</v>
      </c>
      <c r="F462" t="str">
        <f t="shared" si="7"/>
        <v>Aggregate1-in-10June Monthly System Peak Day100% Cycling6</v>
      </c>
      <c r="G462" s="5">
        <v>6.2662639999999996</v>
      </c>
      <c r="H462" s="5">
        <v>6.2662630000000004</v>
      </c>
      <c r="I462" s="5">
        <v>61.853099999999998</v>
      </c>
      <c r="J462" s="5">
        <v>0</v>
      </c>
      <c r="K462" s="5">
        <v>0</v>
      </c>
      <c r="L462" s="5">
        <v>0</v>
      </c>
      <c r="M462" s="5">
        <v>0</v>
      </c>
      <c r="N462" s="5">
        <v>0</v>
      </c>
      <c r="O462">
        <v>10695</v>
      </c>
      <c r="P462" t="s">
        <v>59</v>
      </c>
      <c r="Q462" t="s">
        <v>61</v>
      </c>
    </row>
    <row r="463" spans="1:17" x14ac:dyDescent="0.25">
      <c r="A463" s="4" t="s">
        <v>30</v>
      </c>
      <c r="B463" s="5" t="s">
        <v>38</v>
      </c>
      <c r="C463" t="s">
        <v>50</v>
      </c>
      <c r="D463" t="s">
        <v>31</v>
      </c>
      <c r="E463">
        <v>6</v>
      </c>
      <c r="F463" t="str">
        <f t="shared" si="7"/>
        <v>Average Per Ton1-in-10June Monthly System Peak Day50% Cycling6</v>
      </c>
      <c r="G463" s="5">
        <v>0.16704050000000001</v>
      </c>
      <c r="H463" s="5">
        <v>0.16704050000000001</v>
      </c>
      <c r="I463" s="5">
        <v>61.138800000000003</v>
      </c>
      <c r="J463" s="5">
        <v>0</v>
      </c>
      <c r="K463" s="5">
        <v>0</v>
      </c>
      <c r="L463" s="5">
        <v>0</v>
      </c>
      <c r="M463" s="5">
        <v>0</v>
      </c>
      <c r="N463" s="5">
        <v>0</v>
      </c>
      <c r="O463">
        <v>12331</v>
      </c>
      <c r="P463" t="s">
        <v>59</v>
      </c>
      <c r="Q463" t="s">
        <v>61</v>
      </c>
    </row>
    <row r="464" spans="1:17" x14ac:dyDescent="0.25">
      <c r="A464" s="4" t="s">
        <v>28</v>
      </c>
      <c r="B464" s="5" t="s">
        <v>38</v>
      </c>
      <c r="C464" t="s">
        <v>50</v>
      </c>
      <c r="D464" t="s">
        <v>31</v>
      </c>
      <c r="E464">
        <v>6</v>
      </c>
      <c r="F464" t="str">
        <f t="shared" si="7"/>
        <v>Average Per Premise1-in-10June Monthly System Peak Day50% Cycling6</v>
      </c>
      <c r="G464" s="5">
        <v>0.68566959999999999</v>
      </c>
      <c r="H464" s="5">
        <v>0.68566950000000004</v>
      </c>
      <c r="I464" s="5">
        <v>61.138800000000003</v>
      </c>
      <c r="J464" s="5">
        <v>0</v>
      </c>
      <c r="K464" s="5">
        <v>0</v>
      </c>
      <c r="L464" s="5">
        <v>0</v>
      </c>
      <c r="M464" s="5">
        <v>0</v>
      </c>
      <c r="N464" s="5">
        <v>0</v>
      </c>
      <c r="O464">
        <v>12331</v>
      </c>
      <c r="P464" t="s">
        <v>59</v>
      </c>
      <c r="Q464" t="s">
        <v>61</v>
      </c>
    </row>
    <row r="465" spans="1:17" x14ac:dyDescent="0.25">
      <c r="A465" s="4" t="s">
        <v>29</v>
      </c>
      <c r="B465" s="5" t="s">
        <v>38</v>
      </c>
      <c r="C465" t="s">
        <v>50</v>
      </c>
      <c r="D465" t="s">
        <v>31</v>
      </c>
      <c r="E465">
        <v>6</v>
      </c>
      <c r="F465" t="str">
        <f t="shared" si="7"/>
        <v>Average Per Device1-in-10June Monthly System Peak Day50% Cycling6</v>
      </c>
      <c r="G465" s="5">
        <v>0.58621579999999995</v>
      </c>
      <c r="H465" s="5">
        <v>0.58621579999999995</v>
      </c>
      <c r="I465" s="5">
        <v>61.138800000000003</v>
      </c>
      <c r="J465" s="5">
        <v>0</v>
      </c>
      <c r="K465" s="5">
        <v>0</v>
      </c>
      <c r="L465" s="5">
        <v>0</v>
      </c>
      <c r="M465" s="5">
        <v>0</v>
      </c>
      <c r="N465" s="5">
        <v>0</v>
      </c>
      <c r="O465">
        <v>12331</v>
      </c>
      <c r="P465" t="s">
        <v>59</v>
      </c>
      <c r="Q465" t="s">
        <v>61</v>
      </c>
    </row>
    <row r="466" spans="1:17" x14ac:dyDescent="0.25">
      <c r="A466" s="4" t="s">
        <v>43</v>
      </c>
      <c r="B466" s="5" t="s">
        <v>38</v>
      </c>
      <c r="C466" t="s">
        <v>50</v>
      </c>
      <c r="D466" t="s">
        <v>31</v>
      </c>
      <c r="E466">
        <v>6</v>
      </c>
      <c r="F466" t="str">
        <f t="shared" si="7"/>
        <v>Aggregate1-in-10June Monthly System Peak Day50% Cycling6</v>
      </c>
      <c r="G466" s="5">
        <v>8.4549909999999997</v>
      </c>
      <c r="H466" s="5">
        <v>8.4549909999999997</v>
      </c>
      <c r="I466" s="5">
        <v>61.138800000000003</v>
      </c>
      <c r="J466" s="5">
        <v>0</v>
      </c>
      <c r="K466" s="5">
        <v>0</v>
      </c>
      <c r="L466" s="5">
        <v>0</v>
      </c>
      <c r="M466" s="5">
        <v>0</v>
      </c>
      <c r="N466" s="5">
        <v>0</v>
      </c>
      <c r="O466">
        <v>12331</v>
      </c>
      <c r="P466" t="s">
        <v>59</v>
      </c>
      <c r="Q466" t="s">
        <v>61</v>
      </c>
    </row>
    <row r="467" spans="1:17" x14ac:dyDescent="0.25">
      <c r="A467" s="4" t="s">
        <v>30</v>
      </c>
      <c r="B467" s="5" t="s">
        <v>38</v>
      </c>
      <c r="C467" t="s">
        <v>50</v>
      </c>
      <c r="D467" t="s">
        <v>26</v>
      </c>
      <c r="E467">
        <v>6</v>
      </c>
      <c r="F467" t="str">
        <f t="shared" si="7"/>
        <v>Average Per Ton1-in-10June Monthly System Peak DayAll6</v>
      </c>
      <c r="G467" s="5">
        <v>0.15017649999999999</v>
      </c>
      <c r="H467" s="5">
        <v>0.15017649999999999</v>
      </c>
      <c r="I467" s="5">
        <v>61.470599999999997</v>
      </c>
      <c r="J467" s="5">
        <v>0</v>
      </c>
      <c r="K467" s="5">
        <v>0</v>
      </c>
      <c r="L467" s="5">
        <v>0</v>
      </c>
      <c r="M467" s="5">
        <v>0</v>
      </c>
      <c r="N467" s="5">
        <v>0</v>
      </c>
      <c r="O467">
        <v>23026</v>
      </c>
      <c r="P467" t="s">
        <v>59</v>
      </c>
      <c r="Q467" t="s">
        <v>61</v>
      </c>
    </row>
    <row r="468" spans="1:17" x14ac:dyDescent="0.25">
      <c r="A468" s="4" t="s">
        <v>28</v>
      </c>
      <c r="B468" s="5" t="s">
        <v>38</v>
      </c>
      <c r="C468" t="s">
        <v>50</v>
      </c>
      <c r="D468" t="s">
        <v>26</v>
      </c>
      <c r="E468">
        <v>6</v>
      </c>
      <c r="F468" t="str">
        <f t="shared" si="7"/>
        <v>Average Per Premise1-in-10June Monthly System Peak DayAll6</v>
      </c>
      <c r="G468" s="5">
        <v>0.64273089999999999</v>
      </c>
      <c r="H468" s="5">
        <v>0.64273089999999999</v>
      </c>
      <c r="I468" s="5">
        <v>61.470599999999997</v>
      </c>
      <c r="J468" s="5">
        <v>0</v>
      </c>
      <c r="K468" s="5">
        <v>0</v>
      </c>
      <c r="L468" s="5">
        <v>0</v>
      </c>
      <c r="M468" s="5">
        <v>0</v>
      </c>
      <c r="N468" s="5">
        <v>0</v>
      </c>
      <c r="O468">
        <v>23026</v>
      </c>
      <c r="P468" t="s">
        <v>59</v>
      </c>
      <c r="Q468" t="s">
        <v>61</v>
      </c>
    </row>
    <row r="469" spans="1:17" x14ac:dyDescent="0.25">
      <c r="A469" s="4" t="s">
        <v>29</v>
      </c>
      <c r="B469" s="5" t="s">
        <v>38</v>
      </c>
      <c r="C469" t="s">
        <v>50</v>
      </c>
      <c r="D469" t="s">
        <v>26</v>
      </c>
      <c r="E469">
        <v>6</v>
      </c>
      <c r="F469" t="str">
        <f t="shared" si="7"/>
        <v>Average Per Device1-in-10June Monthly System Peak DayAll6</v>
      </c>
      <c r="G469" s="5">
        <v>0.53567109999999996</v>
      </c>
      <c r="H469" s="5">
        <v>0.53567109999999996</v>
      </c>
      <c r="I469" s="5">
        <v>61.470599999999997</v>
      </c>
      <c r="J469" s="5">
        <v>0</v>
      </c>
      <c r="K469" s="5">
        <v>0</v>
      </c>
      <c r="L469" s="5">
        <v>0</v>
      </c>
      <c r="M469" s="5">
        <v>0</v>
      </c>
      <c r="N469" s="5">
        <v>0</v>
      </c>
      <c r="O469">
        <v>23026</v>
      </c>
      <c r="P469" t="s">
        <v>59</v>
      </c>
      <c r="Q469" t="s">
        <v>61</v>
      </c>
    </row>
    <row r="470" spans="1:17" x14ac:dyDescent="0.25">
      <c r="A470" s="4" t="s">
        <v>43</v>
      </c>
      <c r="B470" s="5" t="s">
        <v>38</v>
      </c>
      <c r="C470" t="s">
        <v>50</v>
      </c>
      <c r="D470" t="s">
        <v>26</v>
      </c>
      <c r="E470">
        <v>6</v>
      </c>
      <c r="F470" t="str">
        <f t="shared" si="7"/>
        <v>Aggregate1-in-10June Monthly System Peak DayAll6</v>
      </c>
      <c r="G470" s="5">
        <v>14.799519999999999</v>
      </c>
      <c r="H470" s="5">
        <v>14.799519999999999</v>
      </c>
      <c r="I470" s="5">
        <v>61.470599999999997</v>
      </c>
      <c r="J470" s="5">
        <v>0</v>
      </c>
      <c r="K470" s="5">
        <v>0</v>
      </c>
      <c r="L470" s="5">
        <v>0</v>
      </c>
      <c r="M470" s="5">
        <v>0</v>
      </c>
      <c r="N470" s="5">
        <v>0</v>
      </c>
      <c r="O470">
        <v>23026</v>
      </c>
      <c r="P470" t="s">
        <v>59</v>
      </c>
      <c r="Q470" t="s">
        <v>61</v>
      </c>
    </row>
    <row r="471" spans="1:17" x14ac:dyDescent="0.25">
      <c r="A471" s="4" t="s">
        <v>30</v>
      </c>
      <c r="B471" s="5" t="s">
        <v>38</v>
      </c>
      <c r="C471" t="s">
        <v>51</v>
      </c>
      <c r="D471" t="s">
        <v>58</v>
      </c>
      <c r="E471">
        <v>6</v>
      </c>
      <c r="F471" t="str">
        <f t="shared" si="7"/>
        <v>Average Per Ton1-in-10May Monthly System Peak Day100% Cycling6</v>
      </c>
      <c r="G471" s="5">
        <v>0.1463207</v>
      </c>
      <c r="H471" s="5">
        <v>0.1463207</v>
      </c>
      <c r="I471" s="5">
        <v>64.371700000000004</v>
      </c>
      <c r="J471" s="5">
        <v>0</v>
      </c>
      <c r="K471" s="5">
        <v>0</v>
      </c>
      <c r="L471" s="5">
        <v>0</v>
      </c>
      <c r="M471" s="5">
        <v>0</v>
      </c>
      <c r="N471" s="5">
        <v>0</v>
      </c>
      <c r="O471">
        <v>10695</v>
      </c>
      <c r="P471" t="s">
        <v>59</v>
      </c>
      <c r="Q471" t="s">
        <v>61</v>
      </c>
    </row>
    <row r="472" spans="1:17" x14ac:dyDescent="0.25">
      <c r="A472" s="4" t="s">
        <v>28</v>
      </c>
      <c r="B472" s="5" t="s">
        <v>38</v>
      </c>
      <c r="C472" t="s">
        <v>51</v>
      </c>
      <c r="D472" t="s">
        <v>58</v>
      </c>
      <c r="E472">
        <v>6</v>
      </c>
      <c r="F472" t="str">
        <f t="shared" si="7"/>
        <v>Average Per Premise1-in-10May Monthly System Peak Day100% Cycling6</v>
      </c>
      <c r="G472" s="5">
        <v>0.65575609999999995</v>
      </c>
      <c r="H472" s="5">
        <v>0.65575609999999995</v>
      </c>
      <c r="I472" s="5">
        <v>64.371700000000004</v>
      </c>
      <c r="J472" s="5">
        <v>0</v>
      </c>
      <c r="K472" s="5">
        <v>0</v>
      </c>
      <c r="L472" s="5">
        <v>0</v>
      </c>
      <c r="M472" s="5">
        <v>0</v>
      </c>
      <c r="N472" s="5">
        <v>0</v>
      </c>
      <c r="O472">
        <v>10695</v>
      </c>
      <c r="P472" t="s">
        <v>59</v>
      </c>
      <c r="Q472" t="s">
        <v>61</v>
      </c>
    </row>
    <row r="473" spans="1:17" x14ac:dyDescent="0.25">
      <c r="A473" s="4" t="s">
        <v>29</v>
      </c>
      <c r="B473" s="5" t="s">
        <v>38</v>
      </c>
      <c r="C473" t="s">
        <v>51</v>
      </c>
      <c r="D473" t="s">
        <v>58</v>
      </c>
      <c r="E473">
        <v>6</v>
      </c>
      <c r="F473" t="str">
        <f t="shared" si="7"/>
        <v>Average Per Device1-in-10May Monthly System Peak Day100% Cycling6</v>
      </c>
      <c r="G473" s="5">
        <v>0.53111030000000004</v>
      </c>
      <c r="H473" s="5">
        <v>0.53111030000000004</v>
      </c>
      <c r="I473" s="5">
        <v>64.371700000000004</v>
      </c>
      <c r="J473" s="5">
        <v>0</v>
      </c>
      <c r="K473" s="5">
        <v>0</v>
      </c>
      <c r="L473" s="5">
        <v>0</v>
      </c>
      <c r="M473" s="5">
        <v>0</v>
      </c>
      <c r="N473" s="5">
        <v>0</v>
      </c>
      <c r="O473">
        <v>10695</v>
      </c>
      <c r="P473" t="s">
        <v>59</v>
      </c>
      <c r="Q473" t="s">
        <v>61</v>
      </c>
    </row>
    <row r="474" spans="1:17" x14ac:dyDescent="0.25">
      <c r="A474" s="4" t="s">
        <v>43</v>
      </c>
      <c r="B474" s="5" t="s">
        <v>38</v>
      </c>
      <c r="C474" t="s">
        <v>51</v>
      </c>
      <c r="D474" t="s">
        <v>58</v>
      </c>
      <c r="E474">
        <v>6</v>
      </c>
      <c r="F474" t="str">
        <f t="shared" si="7"/>
        <v>Aggregate1-in-10May Monthly System Peak Day100% Cycling6</v>
      </c>
      <c r="G474" s="5">
        <v>7.013312</v>
      </c>
      <c r="H474" s="5">
        <v>7.013312</v>
      </c>
      <c r="I474" s="5">
        <v>64.371700000000004</v>
      </c>
      <c r="J474" s="5">
        <v>0</v>
      </c>
      <c r="K474" s="5">
        <v>0</v>
      </c>
      <c r="L474" s="5">
        <v>0</v>
      </c>
      <c r="M474" s="5">
        <v>0</v>
      </c>
      <c r="N474" s="5">
        <v>0</v>
      </c>
      <c r="O474">
        <v>10695</v>
      </c>
      <c r="P474" t="s">
        <v>59</v>
      </c>
      <c r="Q474" t="s">
        <v>61</v>
      </c>
    </row>
    <row r="475" spans="1:17" x14ac:dyDescent="0.25">
      <c r="A475" s="4" t="s">
        <v>30</v>
      </c>
      <c r="B475" s="5" t="s">
        <v>38</v>
      </c>
      <c r="C475" t="s">
        <v>51</v>
      </c>
      <c r="D475" t="s">
        <v>31</v>
      </c>
      <c r="E475">
        <v>6</v>
      </c>
      <c r="F475" t="str">
        <f t="shared" si="7"/>
        <v>Average Per Ton1-in-10May Monthly System Peak Day50% Cycling6</v>
      </c>
      <c r="G475" s="5">
        <v>0.18463830000000001</v>
      </c>
      <c r="H475" s="5">
        <v>0.18463830000000001</v>
      </c>
      <c r="I475" s="5">
        <v>64.043499999999995</v>
      </c>
      <c r="J475" s="5">
        <v>0</v>
      </c>
      <c r="K475" s="5">
        <v>0</v>
      </c>
      <c r="L475" s="5">
        <v>0</v>
      </c>
      <c r="M475" s="5">
        <v>0</v>
      </c>
      <c r="N475" s="5">
        <v>0</v>
      </c>
      <c r="O475">
        <v>12331</v>
      </c>
      <c r="P475" t="s">
        <v>59</v>
      </c>
      <c r="Q475" t="s">
        <v>61</v>
      </c>
    </row>
    <row r="476" spans="1:17" x14ac:dyDescent="0.25">
      <c r="A476" s="4" t="s">
        <v>28</v>
      </c>
      <c r="B476" s="5" t="s">
        <v>38</v>
      </c>
      <c r="C476" t="s">
        <v>51</v>
      </c>
      <c r="D476" t="s">
        <v>31</v>
      </c>
      <c r="E476">
        <v>6</v>
      </c>
      <c r="F476" t="str">
        <f t="shared" si="7"/>
        <v>Average Per Premise1-in-10May Monthly System Peak Day50% Cycling6</v>
      </c>
      <c r="G476" s="5">
        <v>0.75790519999999995</v>
      </c>
      <c r="H476" s="5">
        <v>0.75790519999999995</v>
      </c>
      <c r="I476" s="5">
        <v>64.043499999999995</v>
      </c>
      <c r="J476" s="5">
        <v>0</v>
      </c>
      <c r="K476" s="5">
        <v>0</v>
      </c>
      <c r="L476" s="5">
        <v>0</v>
      </c>
      <c r="M476" s="5">
        <v>0</v>
      </c>
      <c r="N476" s="5">
        <v>0</v>
      </c>
      <c r="O476">
        <v>12331</v>
      </c>
      <c r="P476" t="s">
        <v>59</v>
      </c>
      <c r="Q476" t="s">
        <v>61</v>
      </c>
    </row>
    <row r="477" spans="1:17" x14ac:dyDescent="0.25">
      <c r="A477" s="4" t="s">
        <v>29</v>
      </c>
      <c r="B477" s="5" t="s">
        <v>38</v>
      </c>
      <c r="C477" t="s">
        <v>51</v>
      </c>
      <c r="D477" t="s">
        <v>31</v>
      </c>
      <c r="E477">
        <v>6</v>
      </c>
      <c r="F477" t="str">
        <f t="shared" si="7"/>
        <v>Average Per Device1-in-10May Monthly System Peak Day50% Cycling6</v>
      </c>
      <c r="G477" s="5">
        <v>0.64797389999999999</v>
      </c>
      <c r="H477" s="5">
        <v>0.64797400000000005</v>
      </c>
      <c r="I477" s="5">
        <v>64.043499999999995</v>
      </c>
      <c r="J477" s="5">
        <v>0</v>
      </c>
      <c r="K477" s="5">
        <v>0</v>
      </c>
      <c r="L477" s="5">
        <v>0</v>
      </c>
      <c r="M477" s="5">
        <v>0</v>
      </c>
      <c r="N477" s="5">
        <v>0</v>
      </c>
      <c r="O477">
        <v>12331</v>
      </c>
      <c r="P477" t="s">
        <v>59</v>
      </c>
      <c r="Q477" t="s">
        <v>61</v>
      </c>
    </row>
    <row r="478" spans="1:17" x14ac:dyDescent="0.25">
      <c r="A478" s="4" t="s">
        <v>43</v>
      </c>
      <c r="B478" s="5" t="s">
        <v>38</v>
      </c>
      <c r="C478" t="s">
        <v>51</v>
      </c>
      <c r="D478" t="s">
        <v>31</v>
      </c>
      <c r="E478">
        <v>6</v>
      </c>
      <c r="F478" t="str">
        <f t="shared" si="7"/>
        <v>Aggregate1-in-10May Monthly System Peak Day50% Cycling6</v>
      </c>
      <c r="G478" s="5">
        <v>9.3457290000000004</v>
      </c>
      <c r="H478" s="5">
        <v>9.3457290000000004</v>
      </c>
      <c r="I478" s="5">
        <v>64.043499999999995</v>
      </c>
      <c r="J478" s="5">
        <v>0</v>
      </c>
      <c r="K478" s="5">
        <v>0</v>
      </c>
      <c r="L478" s="5">
        <v>0</v>
      </c>
      <c r="M478" s="5">
        <v>0</v>
      </c>
      <c r="N478" s="5">
        <v>0</v>
      </c>
      <c r="O478">
        <v>12331</v>
      </c>
      <c r="P478" t="s">
        <v>59</v>
      </c>
      <c r="Q478" t="s">
        <v>61</v>
      </c>
    </row>
    <row r="479" spans="1:17" x14ac:dyDescent="0.25">
      <c r="A479" s="4" t="s">
        <v>30</v>
      </c>
      <c r="B479" s="5" t="s">
        <v>38</v>
      </c>
      <c r="C479" t="s">
        <v>51</v>
      </c>
      <c r="D479" t="s">
        <v>26</v>
      </c>
      <c r="E479">
        <v>6</v>
      </c>
      <c r="F479" t="str">
        <f t="shared" si="7"/>
        <v>Average Per Ton1-in-10May Monthly System Peak DayAll6</v>
      </c>
      <c r="G479" s="5">
        <v>0.16683980000000001</v>
      </c>
      <c r="H479" s="5">
        <v>0.16683980000000001</v>
      </c>
      <c r="I479" s="5">
        <v>64.195999999999998</v>
      </c>
      <c r="J479" s="5">
        <v>0</v>
      </c>
      <c r="K479" s="5">
        <v>0</v>
      </c>
      <c r="L479" s="5">
        <v>0</v>
      </c>
      <c r="M479" s="5">
        <v>0</v>
      </c>
      <c r="N479" s="5">
        <v>0</v>
      </c>
      <c r="O479">
        <v>23026</v>
      </c>
      <c r="P479" t="s">
        <v>59</v>
      </c>
      <c r="Q479" t="s">
        <v>61</v>
      </c>
    </row>
    <row r="480" spans="1:17" x14ac:dyDescent="0.25">
      <c r="A480" s="4" t="s">
        <v>28</v>
      </c>
      <c r="B480" s="5" t="s">
        <v>38</v>
      </c>
      <c r="C480" t="s">
        <v>51</v>
      </c>
      <c r="D480" t="s">
        <v>26</v>
      </c>
      <c r="E480">
        <v>6</v>
      </c>
      <c r="F480" t="str">
        <f t="shared" si="7"/>
        <v>Average Per Premise1-in-10May Monthly System Peak DayAll6</v>
      </c>
      <c r="G480" s="5">
        <v>0.71404690000000004</v>
      </c>
      <c r="H480" s="5">
        <v>0.71404690000000004</v>
      </c>
      <c r="I480" s="5">
        <v>64.195999999999998</v>
      </c>
      <c r="J480" s="5">
        <v>0</v>
      </c>
      <c r="K480" s="5">
        <v>0</v>
      </c>
      <c r="L480" s="5">
        <v>0</v>
      </c>
      <c r="M480" s="5">
        <v>0</v>
      </c>
      <c r="N480" s="5">
        <v>0</v>
      </c>
      <c r="O480">
        <v>23026</v>
      </c>
      <c r="P480" t="s">
        <v>59</v>
      </c>
      <c r="Q480" t="s">
        <v>61</v>
      </c>
    </row>
    <row r="481" spans="1:17" x14ac:dyDescent="0.25">
      <c r="A481" s="4" t="s">
        <v>29</v>
      </c>
      <c r="B481" s="5" t="s">
        <v>38</v>
      </c>
      <c r="C481" t="s">
        <v>51</v>
      </c>
      <c r="D481" t="s">
        <v>26</v>
      </c>
      <c r="E481">
        <v>6</v>
      </c>
      <c r="F481" t="str">
        <f t="shared" si="7"/>
        <v>Average Per Device1-in-10May Monthly System Peak DayAll6</v>
      </c>
      <c r="G481" s="5">
        <v>0.59510799999999997</v>
      </c>
      <c r="H481" s="5">
        <v>0.59510799999999997</v>
      </c>
      <c r="I481" s="5">
        <v>64.195999999999998</v>
      </c>
      <c r="J481" s="5">
        <v>0</v>
      </c>
      <c r="K481" s="5">
        <v>0</v>
      </c>
      <c r="L481" s="5">
        <v>0</v>
      </c>
      <c r="M481" s="5">
        <v>0</v>
      </c>
      <c r="N481" s="5">
        <v>0</v>
      </c>
      <c r="O481">
        <v>23026</v>
      </c>
      <c r="P481" t="s">
        <v>59</v>
      </c>
      <c r="Q481" t="s">
        <v>61</v>
      </c>
    </row>
    <row r="482" spans="1:17" x14ac:dyDescent="0.25">
      <c r="A482" s="4" t="s">
        <v>43</v>
      </c>
      <c r="B482" s="5" t="s">
        <v>38</v>
      </c>
      <c r="C482" t="s">
        <v>51</v>
      </c>
      <c r="D482" t="s">
        <v>26</v>
      </c>
      <c r="E482">
        <v>6</v>
      </c>
      <c r="F482" t="str">
        <f t="shared" si="7"/>
        <v>Aggregate1-in-10May Monthly System Peak DayAll6</v>
      </c>
      <c r="G482" s="5">
        <v>16.44164</v>
      </c>
      <c r="H482" s="5">
        <v>16.44164</v>
      </c>
      <c r="I482" s="5">
        <v>64.195999999999998</v>
      </c>
      <c r="J482" s="5">
        <v>0</v>
      </c>
      <c r="K482" s="5">
        <v>0</v>
      </c>
      <c r="L482" s="5">
        <v>0</v>
      </c>
      <c r="M482" s="5">
        <v>0</v>
      </c>
      <c r="N482" s="5">
        <v>0</v>
      </c>
      <c r="O482">
        <v>23026</v>
      </c>
      <c r="P482" t="s">
        <v>59</v>
      </c>
      <c r="Q482" t="s">
        <v>61</v>
      </c>
    </row>
    <row r="483" spans="1:17" x14ac:dyDescent="0.25">
      <c r="A483" s="4" t="s">
        <v>30</v>
      </c>
      <c r="B483" s="5" t="s">
        <v>38</v>
      </c>
      <c r="C483" t="s">
        <v>52</v>
      </c>
      <c r="D483" t="s">
        <v>58</v>
      </c>
      <c r="E483">
        <v>6</v>
      </c>
      <c r="F483" t="str">
        <f t="shared" si="7"/>
        <v>Average Per Ton1-in-10October Monthly System Peak Day100% Cycling6</v>
      </c>
      <c r="G483" s="5">
        <v>0.14839330000000001</v>
      </c>
      <c r="H483" s="5">
        <v>0.14839330000000001</v>
      </c>
      <c r="I483" s="5">
        <v>65.091399999999993</v>
      </c>
      <c r="J483" s="5">
        <v>0</v>
      </c>
      <c r="K483" s="5">
        <v>0</v>
      </c>
      <c r="L483" s="5">
        <v>0</v>
      </c>
      <c r="M483" s="5">
        <v>0</v>
      </c>
      <c r="N483" s="5">
        <v>0</v>
      </c>
      <c r="O483">
        <v>10695</v>
      </c>
      <c r="P483" t="s">
        <v>59</v>
      </c>
      <c r="Q483" t="s">
        <v>61</v>
      </c>
    </row>
    <row r="484" spans="1:17" x14ac:dyDescent="0.25">
      <c r="A484" s="4" t="s">
        <v>28</v>
      </c>
      <c r="B484" s="5" t="s">
        <v>38</v>
      </c>
      <c r="C484" t="s">
        <v>52</v>
      </c>
      <c r="D484" t="s">
        <v>58</v>
      </c>
      <c r="E484">
        <v>6</v>
      </c>
      <c r="F484" t="str">
        <f t="shared" si="7"/>
        <v>Average Per Premise1-in-10October Monthly System Peak Day100% Cycling6</v>
      </c>
      <c r="G484" s="5">
        <v>0.66504459999999999</v>
      </c>
      <c r="H484" s="5">
        <v>0.66504459999999999</v>
      </c>
      <c r="I484" s="5">
        <v>65.091399999999993</v>
      </c>
      <c r="J484" s="5">
        <v>0</v>
      </c>
      <c r="K484" s="5">
        <v>0</v>
      </c>
      <c r="L484" s="5">
        <v>0</v>
      </c>
      <c r="M484" s="5">
        <v>0</v>
      </c>
      <c r="N484" s="5">
        <v>0</v>
      </c>
      <c r="O484">
        <v>10695</v>
      </c>
      <c r="P484" t="s">
        <v>59</v>
      </c>
      <c r="Q484" t="s">
        <v>61</v>
      </c>
    </row>
    <row r="485" spans="1:17" x14ac:dyDescent="0.25">
      <c r="A485" s="4" t="s">
        <v>29</v>
      </c>
      <c r="B485" s="5" t="s">
        <v>38</v>
      </c>
      <c r="C485" t="s">
        <v>52</v>
      </c>
      <c r="D485" t="s">
        <v>58</v>
      </c>
      <c r="E485">
        <v>6</v>
      </c>
      <c r="F485" t="str">
        <f t="shared" si="7"/>
        <v>Average Per Device1-in-10October Monthly System Peak Day100% Cycling6</v>
      </c>
      <c r="G485" s="5">
        <v>0.53863329999999998</v>
      </c>
      <c r="H485" s="5">
        <v>0.53863329999999998</v>
      </c>
      <c r="I485" s="5">
        <v>65.091399999999993</v>
      </c>
      <c r="J485" s="5">
        <v>0</v>
      </c>
      <c r="K485" s="5">
        <v>0</v>
      </c>
      <c r="L485" s="5">
        <v>0</v>
      </c>
      <c r="M485" s="5">
        <v>0</v>
      </c>
      <c r="N485" s="5">
        <v>0</v>
      </c>
      <c r="O485">
        <v>10695</v>
      </c>
      <c r="P485" t="s">
        <v>59</v>
      </c>
      <c r="Q485" t="s">
        <v>61</v>
      </c>
    </row>
    <row r="486" spans="1:17" x14ac:dyDescent="0.25">
      <c r="A486" s="4" t="s">
        <v>43</v>
      </c>
      <c r="B486" s="5" t="s">
        <v>38</v>
      </c>
      <c r="C486" t="s">
        <v>52</v>
      </c>
      <c r="D486" t="s">
        <v>58</v>
      </c>
      <c r="E486">
        <v>6</v>
      </c>
      <c r="F486" t="str">
        <f t="shared" si="7"/>
        <v>Aggregate1-in-10October Monthly System Peak Day100% Cycling6</v>
      </c>
      <c r="G486" s="5">
        <v>7.1126519999999998</v>
      </c>
      <c r="H486" s="5">
        <v>7.1126519999999998</v>
      </c>
      <c r="I486" s="5">
        <v>65.091399999999993</v>
      </c>
      <c r="J486" s="5">
        <v>0</v>
      </c>
      <c r="K486" s="5">
        <v>0</v>
      </c>
      <c r="L486" s="5">
        <v>0</v>
      </c>
      <c r="M486" s="5">
        <v>0</v>
      </c>
      <c r="N486" s="5">
        <v>0</v>
      </c>
      <c r="O486">
        <v>10695</v>
      </c>
      <c r="P486" t="s">
        <v>59</v>
      </c>
      <c r="Q486" t="s">
        <v>61</v>
      </c>
    </row>
    <row r="487" spans="1:17" x14ac:dyDescent="0.25">
      <c r="A487" s="4" t="s">
        <v>30</v>
      </c>
      <c r="B487" s="5" t="s">
        <v>38</v>
      </c>
      <c r="C487" t="s">
        <v>52</v>
      </c>
      <c r="D487" t="s">
        <v>31</v>
      </c>
      <c r="E487">
        <v>6</v>
      </c>
      <c r="F487" t="str">
        <f t="shared" si="7"/>
        <v>Average Per Ton1-in-10October Monthly System Peak Day50% Cycling6</v>
      </c>
      <c r="G487" s="5">
        <v>0.18744720000000001</v>
      </c>
      <c r="H487" s="5">
        <v>0.18744720000000001</v>
      </c>
      <c r="I487" s="5">
        <v>64.911199999999994</v>
      </c>
      <c r="J487" s="5">
        <v>0</v>
      </c>
      <c r="K487" s="5">
        <v>0</v>
      </c>
      <c r="L487" s="5">
        <v>0</v>
      </c>
      <c r="M487" s="5">
        <v>0</v>
      </c>
      <c r="N487" s="5">
        <v>0</v>
      </c>
      <c r="O487">
        <v>12331</v>
      </c>
      <c r="P487" t="s">
        <v>59</v>
      </c>
      <c r="Q487" t="s">
        <v>61</v>
      </c>
    </row>
    <row r="488" spans="1:17" x14ac:dyDescent="0.25">
      <c r="A488" s="4" t="s">
        <v>28</v>
      </c>
      <c r="B488" s="5" t="s">
        <v>38</v>
      </c>
      <c r="C488" t="s">
        <v>52</v>
      </c>
      <c r="D488" t="s">
        <v>31</v>
      </c>
      <c r="E488">
        <v>6</v>
      </c>
      <c r="F488" t="str">
        <f t="shared" si="7"/>
        <v>Average Per Premise1-in-10October Monthly System Peak Day50% Cycling6</v>
      </c>
      <c r="G488" s="5">
        <v>0.76943499999999998</v>
      </c>
      <c r="H488" s="5">
        <v>0.76943499999999998</v>
      </c>
      <c r="I488" s="5">
        <v>64.911199999999994</v>
      </c>
      <c r="J488" s="5">
        <v>0</v>
      </c>
      <c r="K488" s="5">
        <v>0</v>
      </c>
      <c r="L488" s="5">
        <v>0</v>
      </c>
      <c r="M488" s="5">
        <v>0</v>
      </c>
      <c r="N488" s="5">
        <v>0</v>
      </c>
      <c r="O488">
        <v>12331</v>
      </c>
      <c r="P488" t="s">
        <v>59</v>
      </c>
      <c r="Q488" t="s">
        <v>61</v>
      </c>
    </row>
    <row r="489" spans="1:17" x14ac:dyDescent="0.25">
      <c r="A489" s="4" t="s">
        <v>29</v>
      </c>
      <c r="B489" s="5" t="s">
        <v>38</v>
      </c>
      <c r="C489" t="s">
        <v>52</v>
      </c>
      <c r="D489" t="s">
        <v>31</v>
      </c>
      <c r="E489">
        <v>6</v>
      </c>
      <c r="F489" t="str">
        <f t="shared" si="7"/>
        <v>Average Per Device1-in-10October Monthly System Peak Day50% Cycling6</v>
      </c>
      <c r="G489" s="5">
        <v>0.65783139999999996</v>
      </c>
      <c r="H489" s="5">
        <v>0.65783139999999996</v>
      </c>
      <c r="I489" s="5">
        <v>64.911199999999994</v>
      </c>
      <c r="J489" s="5">
        <v>0</v>
      </c>
      <c r="K489" s="5">
        <v>0</v>
      </c>
      <c r="L489" s="5">
        <v>0</v>
      </c>
      <c r="M489" s="5">
        <v>0</v>
      </c>
      <c r="N489" s="5">
        <v>0</v>
      </c>
      <c r="O489">
        <v>12331</v>
      </c>
      <c r="P489" t="s">
        <v>59</v>
      </c>
      <c r="Q489" t="s">
        <v>61</v>
      </c>
    </row>
    <row r="490" spans="1:17" x14ac:dyDescent="0.25">
      <c r="A490" s="4" t="s">
        <v>43</v>
      </c>
      <c r="B490" s="5" t="s">
        <v>38</v>
      </c>
      <c r="C490" t="s">
        <v>52</v>
      </c>
      <c r="D490" t="s">
        <v>31</v>
      </c>
      <c r="E490">
        <v>6</v>
      </c>
      <c r="F490" t="str">
        <f t="shared" si="7"/>
        <v>Aggregate1-in-10October Monthly System Peak Day50% Cycling6</v>
      </c>
      <c r="G490" s="5">
        <v>9.4879029999999993</v>
      </c>
      <c r="H490" s="5">
        <v>9.4879020000000001</v>
      </c>
      <c r="I490" s="5">
        <v>64.911199999999994</v>
      </c>
      <c r="J490" s="5">
        <v>0</v>
      </c>
      <c r="K490" s="5">
        <v>0</v>
      </c>
      <c r="L490" s="5">
        <v>0</v>
      </c>
      <c r="M490" s="5">
        <v>0</v>
      </c>
      <c r="N490" s="5">
        <v>0</v>
      </c>
      <c r="O490">
        <v>12331</v>
      </c>
      <c r="P490" t="s">
        <v>59</v>
      </c>
      <c r="Q490" t="s">
        <v>61</v>
      </c>
    </row>
    <row r="491" spans="1:17" x14ac:dyDescent="0.25">
      <c r="A491" s="4" t="s">
        <v>30</v>
      </c>
      <c r="B491" s="5" t="s">
        <v>38</v>
      </c>
      <c r="C491" t="s">
        <v>52</v>
      </c>
      <c r="D491" t="s">
        <v>26</v>
      </c>
      <c r="E491">
        <v>6</v>
      </c>
      <c r="F491" t="str">
        <f t="shared" si="7"/>
        <v>Average Per Ton1-in-10October Monthly System Peak DayAll6</v>
      </c>
      <c r="G491" s="5">
        <v>0.1693066</v>
      </c>
      <c r="H491" s="5">
        <v>0.1693066</v>
      </c>
      <c r="I491" s="5">
        <v>64.994900000000001</v>
      </c>
      <c r="J491" s="5">
        <v>0</v>
      </c>
      <c r="K491" s="5">
        <v>0</v>
      </c>
      <c r="L491" s="5">
        <v>0</v>
      </c>
      <c r="M491" s="5">
        <v>0</v>
      </c>
      <c r="N491" s="5">
        <v>0</v>
      </c>
      <c r="O491">
        <v>23026</v>
      </c>
      <c r="P491" t="s">
        <v>59</v>
      </c>
      <c r="Q491" t="s">
        <v>61</v>
      </c>
    </row>
    <row r="492" spans="1:17" x14ac:dyDescent="0.25">
      <c r="A492" s="4" t="s">
        <v>28</v>
      </c>
      <c r="B492" s="5" t="s">
        <v>38</v>
      </c>
      <c r="C492" t="s">
        <v>52</v>
      </c>
      <c r="D492" t="s">
        <v>26</v>
      </c>
      <c r="E492">
        <v>6</v>
      </c>
      <c r="F492" t="str">
        <f t="shared" si="7"/>
        <v>Average Per Premise1-in-10October Monthly System Peak DayAll6</v>
      </c>
      <c r="G492" s="5">
        <v>0.72460460000000004</v>
      </c>
      <c r="H492" s="5">
        <v>0.72460460000000004</v>
      </c>
      <c r="I492" s="5">
        <v>64.994900000000001</v>
      </c>
      <c r="J492" s="5">
        <v>0</v>
      </c>
      <c r="K492" s="5">
        <v>0</v>
      </c>
      <c r="L492" s="5">
        <v>0</v>
      </c>
      <c r="M492" s="5">
        <v>0</v>
      </c>
      <c r="N492" s="5">
        <v>0</v>
      </c>
      <c r="O492">
        <v>23026</v>
      </c>
      <c r="P492" t="s">
        <v>59</v>
      </c>
      <c r="Q492" t="s">
        <v>61</v>
      </c>
    </row>
    <row r="493" spans="1:17" x14ac:dyDescent="0.25">
      <c r="A493" s="4" t="s">
        <v>29</v>
      </c>
      <c r="B493" s="5" t="s">
        <v>38</v>
      </c>
      <c r="C493" t="s">
        <v>52</v>
      </c>
      <c r="D493" t="s">
        <v>26</v>
      </c>
      <c r="E493">
        <v>6</v>
      </c>
      <c r="F493" t="str">
        <f t="shared" si="7"/>
        <v>Average Per Device1-in-10October Monthly System Peak DayAll6</v>
      </c>
      <c r="G493" s="5">
        <v>0.60390710000000003</v>
      </c>
      <c r="H493" s="5">
        <v>0.60390710000000003</v>
      </c>
      <c r="I493" s="5">
        <v>64.994900000000001</v>
      </c>
      <c r="J493" s="5">
        <v>0</v>
      </c>
      <c r="K493" s="5">
        <v>0</v>
      </c>
      <c r="L493" s="5">
        <v>0</v>
      </c>
      <c r="M493" s="5">
        <v>0</v>
      </c>
      <c r="N493" s="5">
        <v>0</v>
      </c>
      <c r="O493">
        <v>23026</v>
      </c>
      <c r="P493" t="s">
        <v>59</v>
      </c>
      <c r="Q493" t="s">
        <v>61</v>
      </c>
    </row>
    <row r="494" spans="1:17" x14ac:dyDescent="0.25">
      <c r="A494" s="4" t="s">
        <v>43</v>
      </c>
      <c r="B494" s="5" t="s">
        <v>38</v>
      </c>
      <c r="C494" t="s">
        <v>52</v>
      </c>
      <c r="D494" t="s">
        <v>26</v>
      </c>
      <c r="E494">
        <v>6</v>
      </c>
      <c r="F494" t="str">
        <f t="shared" si="7"/>
        <v>Aggregate1-in-10October Monthly System Peak DayAll6</v>
      </c>
      <c r="G494" s="5">
        <v>16.684750000000001</v>
      </c>
      <c r="H494" s="5">
        <v>16.684750000000001</v>
      </c>
      <c r="I494" s="5">
        <v>64.994900000000001</v>
      </c>
      <c r="J494" s="5">
        <v>0</v>
      </c>
      <c r="K494" s="5">
        <v>0</v>
      </c>
      <c r="L494" s="5">
        <v>0</v>
      </c>
      <c r="M494" s="5">
        <v>0</v>
      </c>
      <c r="N494" s="5">
        <v>0</v>
      </c>
      <c r="O494">
        <v>23026</v>
      </c>
      <c r="P494" t="s">
        <v>59</v>
      </c>
      <c r="Q494" t="s">
        <v>61</v>
      </c>
    </row>
    <row r="495" spans="1:17" x14ac:dyDescent="0.25">
      <c r="A495" s="4" t="s">
        <v>30</v>
      </c>
      <c r="B495" s="5" t="s">
        <v>38</v>
      </c>
      <c r="C495" t="s">
        <v>53</v>
      </c>
      <c r="D495" t="s">
        <v>58</v>
      </c>
      <c r="E495">
        <v>6</v>
      </c>
      <c r="F495" t="str">
        <f t="shared" si="7"/>
        <v>Average Per Ton1-in-10September Monthly System Peak Day100% Cycling6</v>
      </c>
      <c r="G495" s="5">
        <v>0.17953040000000001</v>
      </c>
      <c r="H495" s="5">
        <v>0.1795303</v>
      </c>
      <c r="I495" s="5">
        <v>69.371700000000004</v>
      </c>
      <c r="J495" s="5">
        <v>0</v>
      </c>
      <c r="K495" s="5">
        <v>0</v>
      </c>
      <c r="L495" s="5">
        <v>0</v>
      </c>
      <c r="M495" s="5">
        <v>0</v>
      </c>
      <c r="N495" s="5">
        <v>0</v>
      </c>
      <c r="O495">
        <v>10695</v>
      </c>
      <c r="P495" t="s">
        <v>59</v>
      </c>
      <c r="Q495" t="s">
        <v>61</v>
      </c>
    </row>
    <row r="496" spans="1:17" x14ac:dyDescent="0.25">
      <c r="A496" s="4" t="s">
        <v>28</v>
      </c>
      <c r="B496" s="5" t="s">
        <v>38</v>
      </c>
      <c r="C496" t="s">
        <v>53</v>
      </c>
      <c r="D496" t="s">
        <v>58</v>
      </c>
      <c r="E496">
        <v>6</v>
      </c>
      <c r="F496" t="str">
        <f t="shared" si="7"/>
        <v>Average Per Premise1-in-10September Monthly System Peak Day100% Cycling6</v>
      </c>
      <c r="G496" s="5">
        <v>0.80458980000000002</v>
      </c>
      <c r="H496" s="5">
        <v>0.80458969999999996</v>
      </c>
      <c r="I496" s="5">
        <v>69.371700000000004</v>
      </c>
      <c r="J496" s="5">
        <v>0</v>
      </c>
      <c r="K496" s="5">
        <v>0</v>
      </c>
      <c r="L496" s="5">
        <v>0</v>
      </c>
      <c r="M496" s="5">
        <v>0</v>
      </c>
      <c r="N496" s="5">
        <v>0</v>
      </c>
      <c r="O496">
        <v>10695</v>
      </c>
      <c r="P496" t="s">
        <v>59</v>
      </c>
      <c r="Q496" t="s">
        <v>61</v>
      </c>
    </row>
    <row r="497" spans="1:17" x14ac:dyDescent="0.25">
      <c r="A497" s="4" t="s">
        <v>29</v>
      </c>
      <c r="B497" s="5" t="s">
        <v>38</v>
      </c>
      <c r="C497" t="s">
        <v>53</v>
      </c>
      <c r="D497" t="s">
        <v>58</v>
      </c>
      <c r="E497">
        <v>6</v>
      </c>
      <c r="F497" t="str">
        <f t="shared" si="7"/>
        <v>Average Per Device1-in-10September Monthly System Peak Day100% Cycling6</v>
      </c>
      <c r="G497" s="5">
        <v>0.6516537</v>
      </c>
      <c r="H497" s="5">
        <v>0.6516537</v>
      </c>
      <c r="I497" s="5">
        <v>69.371700000000004</v>
      </c>
      <c r="J497" s="5">
        <v>0</v>
      </c>
      <c r="K497" s="5">
        <v>0</v>
      </c>
      <c r="L497" s="5">
        <v>0</v>
      </c>
      <c r="M497" s="5">
        <v>0</v>
      </c>
      <c r="N497" s="5">
        <v>0</v>
      </c>
      <c r="O497">
        <v>10695</v>
      </c>
      <c r="P497" t="s">
        <v>59</v>
      </c>
      <c r="Q497" t="s">
        <v>61</v>
      </c>
    </row>
    <row r="498" spans="1:17" x14ac:dyDescent="0.25">
      <c r="A498" s="4" t="s">
        <v>43</v>
      </c>
      <c r="B498" s="5" t="s">
        <v>38</v>
      </c>
      <c r="C498" t="s">
        <v>53</v>
      </c>
      <c r="D498" t="s">
        <v>58</v>
      </c>
      <c r="E498">
        <v>6</v>
      </c>
      <c r="F498" t="str">
        <f t="shared" si="7"/>
        <v>Aggregate1-in-10September Monthly System Peak Day100% Cycling6</v>
      </c>
      <c r="G498" s="5">
        <v>8.6050869999999993</v>
      </c>
      <c r="H498" s="5">
        <v>8.6050869999999993</v>
      </c>
      <c r="I498" s="5">
        <v>69.371700000000004</v>
      </c>
      <c r="J498" s="5">
        <v>0</v>
      </c>
      <c r="K498" s="5">
        <v>0</v>
      </c>
      <c r="L498" s="5">
        <v>0</v>
      </c>
      <c r="M498" s="5">
        <v>0</v>
      </c>
      <c r="N498" s="5">
        <v>0</v>
      </c>
      <c r="O498">
        <v>10695</v>
      </c>
      <c r="P498" t="s">
        <v>59</v>
      </c>
      <c r="Q498" t="s">
        <v>61</v>
      </c>
    </row>
    <row r="499" spans="1:17" x14ac:dyDescent="0.25">
      <c r="A499" s="4" t="s">
        <v>30</v>
      </c>
      <c r="B499" s="5" t="s">
        <v>38</v>
      </c>
      <c r="C499" t="s">
        <v>53</v>
      </c>
      <c r="D499" t="s">
        <v>31</v>
      </c>
      <c r="E499">
        <v>6</v>
      </c>
      <c r="F499" t="str">
        <f t="shared" si="7"/>
        <v>Average Per Ton1-in-10September Monthly System Peak Day50% Cycling6</v>
      </c>
      <c r="G499" s="5">
        <v>0.225216</v>
      </c>
      <c r="H499" s="5">
        <v>0.225216</v>
      </c>
      <c r="I499" s="5">
        <v>69.043499999999995</v>
      </c>
      <c r="J499" s="5">
        <v>0</v>
      </c>
      <c r="K499" s="5">
        <v>0</v>
      </c>
      <c r="L499" s="5">
        <v>0</v>
      </c>
      <c r="M499" s="5">
        <v>0</v>
      </c>
      <c r="N499" s="5">
        <v>0</v>
      </c>
      <c r="O499">
        <v>12331</v>
      </c>
      <c r="P499" t="s">
        <v>59</v>
      </c>
      <c r="Q499" t="s">
        <v>61</v>
      </c>
    </row>
    <row r="500" spans="1:17" x14ac:dyDescent="0.25">
      <c r="A500" s="4" t="s">
        <v>28</v>
      </c>
      <c r="B500" s="5" t="s">
        <v>38</v>
      </c>
      <c r="C500" t="s">
        <v>53</v>
      </c>
      <c r="D500" t="s">
        <v>31</v>
      </c>
      <c r="E500">
        <v>6</v>
      </c>
      <c r="F500" t="str">
        <f t="shared" si="7"/>
        <v>Average Per Premise1-in-10September Monthly System Peak Day50% Cycling6</v>
      </c>
      <c r="G500" s="5">
        <v>0.92446859999999997</v>
      </c>
      <c r="H500" s="5">
        <v>0.92446859999999997</v>
      </c>
      <c r="I500" s="5">
        <v>69.043499999999995</v>
      </c>
      <c r="J500" s="5">
        <v>0</v>
      </c>
      <c r="K500" s="5">
        <v>0</v>
      </c>
      <c r="L500" s="5">
        <v>0</v>
      </c>
      <c r="M500" s="5">
        <v>0</v>
      </c>
      <c r="N500" s="5">
        <v>0</v>
      </c>
      <c r="O500">
        <v>12331</v>
      </c>
      <c r="P500" t="s">
        <v>59</v>
      </c>
      <c r="Q500" t="s">
        <v>61</v>
      </c>
    </row>
    <row r="501" spans="1:17" x14ac:dyDescent="0.25">
      <c r="A501" s="4" t="s">
        <v>29</v>
      </c>
      <c r="B501" s="5" t="s">
        <v>38</v>
      </c>
      <c r="C501" t="s">
        <v>53</v>
      </c>
      <c r="D501" t="s">
        <v>31</v>
      </c>
      <c r="E501">
        <v>6</v>
      </c>
      <c r="F501" t="str">
        <f t="shared" si="7"/>
        <v>Average Per Device1-in-10September Monthly System Peak Day50% Cycling6</v>
      </c>
      <c r="G501" s="5">
        <v>0.79037800000000002</v>
      </c>
      <c r="H501" s="5">
        <v>0.79037800000000002</v>
      </c>
      <c r="I501" s="5">
        <v>69.043499999999995</v>
      </c>
      <c r="J501" s="5">
        <v>0</v>
      </c>
      <c r="K501" s="5">
        <v>0</v>
      </c>
      <c r="L501" s="5">
        <v>0</v>
      </c>
      <c r="M501" s="5">
        <v>0</v>
      </c>
      <c r="N501" s="5">
        <v>0</v>
      </c>
      <c r="O501">
        <v>12331</v>
      </c>
      <c r="P501" t="s">
        <v>59</v>
      </c>
      <c r="Q501" t="s">
        <v>61</v>
      </c>
    </row>
    <row r="502" spans="1:17" x14ac:dyDescent="0.25">
      <c r="A502" s="4" t="s">
        <v>43</v>
      </c>
      <c r="B502" s="5" t="s">
        <v>38</v>
      </c>
      <c r="C502" t="s">
        <v>53</v>
      </c>
      <c r="D502" t="s">
        <v>31</v>
      </c>
      <c r="E502">
        <v>6</v>
      </c>
      <c r="F502" t="str">
        <f t="shared" si="7"/>
        <v>Aggregate1-in-10September Monthly System Peak Day50% Cycling6</v>
      </c>
      <c r="G502" s="5">
        <v>11.399620000000001</v>
      </c>
      <c r="H502" s="5">
        <v>11.399620000000001</v>
      </c>
      <c r="I502" s="5">
        <v>69.043499999999995</v>
      </c>
      <c r="J502" s="5">
        <v>0</v>
      </c>
      <c r="K502" s="5">
        <v>0</v>
      </c>
      <c r="L502" s="5">
        <v>0</v>
      </c>
      <c r="M502" s="5">
        <v>0</v>
      </c>
      <c r="N502" s="5">
        <v>0</v>
      </c>
      <c r="O502">
        <v>12331</v>
      </c>
      <c r="P502" t="s">
        <v>59</v>
      </c>
      <c r="Q502" t="s">
        <v>61</v>
      </c>
    </row>
    <row r="503" spans="1:17" x14ac:dyDescent="0.25">
      <c r="A503" s="4" t="s">
        <v>30</v>
      </c>
      <c r="B503" s="5" t="s">
        <v>38</v>
      </c>
      <c r="C503" t="s">
        <v>53</v>
      </c>
      <c r="D503" t="s">
        <v>26</v>
      </c>
      <c r="E503">
        <v>6</v>
      </c>
      <c r="F503" t="str">
        <f t="shared" si="7"/>
        <v>Average Per Ton1-in-10September Monthly System Peak DayAll6</v>
      </c>
      <c r="G503" s="5">
        <v>0.20399500000000001</v>
      </c>
      <c r="H503" s="5">
        <v>0.20399500000000001</v>
      </c>
      <c r="I503" s="5">
        <v>69.195999999999998</v>
      </c>
      <c r="J503" s="5">
        <v>0</v>
      </c>
      <c r="K503" s="5">
        <v>0</v>
      </c>
      <c r="L503" s="5">
        <v>0</v>
      </c>
      <c r="M503" s="5">
        <v>0</v>
      </c>
      <c r="N503" s="5">
        <v>0</v>
      </c>
      <c r="O503">
        <v>23026</v>
      </c>
      <c r="P503" t="s">
        <v>59</v>
      </c>
      <c r="Q503" t="s">
        <v>61</v>
      </c>
    </row>
    <row r="504" spans="1:17" x14ac:dyDescent="0.25">
      <c r="A504" s="4" t="s">
        <v>28</v>
      </c>
      <c r="B504" s="5" t="s">
        <v>38</v>
      </c>
      <c r="C504" t="s">
        <v>53</v>
      </c>
      <c r="D504" t="s">
        <v>26</v>
      </c>
      <c r="E504">
        <v>6</v>
      </c>
      <c r="F504" t="str">
        <f t="shared" si="7"/>
        <v>Average Per Premise1-in-10September Monthly System Peak DayAll6</v>
      </c>
      <c r="G504" s="5">
        <v>0.87306510000000004</v>
      </c>
      <c r="H504" s="5">
        <v>0.87306510000000004</v>
      </c>
      <c r="I504" s="5">
        <v>69.195999999999998</v>
      </c>
      <c r="J504" s="5">
        <v>0</v>
      </c>
      <c r="K504" s="5">
        <v>0</v>
      </c>
      <c r="L504" s="5">
        <v>0</v>
      </c>
      <c r="M504" s="5">
        <v>0</v>
      </c>
      <c r="N504" s="5">
        <v>0</v>
      </c>
      <c r="O504">
        <v>23026</v>
      </c>
      <c r="P504" t="s">
        <v>59</v>
      </c>
      <c r="Q504" t="s">
        <v>61</v>
      </c>
    </row>
    <row r="505" spans="1:17" x14ac:dyDescent="0.25">
      <c r="A505" s="4" t="s">
        <v>29</v>
      </c>
      <c r="B505" s="5" t="s">
        <v>38</v>
      </c>
      <c r="C505" t="s">
        <v>53</v>
      </c>
      <c r="D505" t="s">
        <v>26</v>
      </c>
      <c r="E505">
        <v>6</v>
      </c>
      <c r="F505" t="str">
        <f t="shared" si="7"/>
        <v>Average Per Device1-in-10September Monthly System Peak DayAll6</v>
      </c>
      <c r="G505" s="5">
        <v>0.72763849999999997</v>
      </c>
      <c r="H505" s="5">
        <v>0.72763849999999997</v>
      </c>
      <c r="I505" s="5">
        <v>69.195999999999998</v>
      </c>
      <c r="J505" s="5">
        <v>0</v>
      </c>
      <c r="K505" s="5">
        <v>0</v>
      </c>
      <c r="L505" s="5">
        <v>0</v>
      </c>
      <c r="M505" s="5">
        <v>0</v>
      </c>
      <c r="N505" s="5">
        <v>0</v>
      </c>
      <c r="O505">
        <v>23026</v>
      </c>
      <c r="P505" t="s">
        <v>59</v>
      </c>
      <c r="Q505" t="s">
        <v>61</v>
      </c>
    </row>
    <row r="506" spans="1:17" x14ac:dyDescent="0.25">
      <c r="A506" s="4" t="s">
        <v>43</v>
      </c>
      <c r="B506" s="5" t="s">
        <v>38</v>
      </c>
      <c r="C506" t="s">
        <v>53</v>
      </c>
      <c r="D506" t="s">
        <v>26</v>
      </c>
      <c r="E506">
        <v>6</v>
      </c>
      <c r="F506" t="str">
        <f t="shared" si="7"/>
        <v>Aggregate1-in-10September Monthly System Peak DayAll6</v>
      </c>
      <c r="G506" s="5">
        <v>20.103200000000001</v>
      </c>
      <c r="H506" s="5">
        <v>20.103200000000001</v>
      </c>
      <c r="I506" s="5">
        <v>69.195999999999998</v>
      </c>
      <c r="J506" s="5">
        <v>0</v>
      </c>
      <c r="K506" s="5">
        <v>0</v>
      </c>
      <c r="L506" s="5">
        <v>0</v>
      </c>
      <c r="M506" s="5">
        <v>0</v>
      </c>
      <c r="N506" s="5">
        <v>0</v>
      </c>
      <c r="O506">
        <v>23026</v>
      </c>
      <c r="P506" t="s">
        <v>59</v>
      </c>
      <c r="Q506" t="s">
        <v>61</v>
      </c>
    </row>
    <row r="507" spans="1:17" x14ac:dyDescent="0.25">
      <c r="A507" s="4" t="s">
        <v>30</v>
      </c>
      <c r="B507" s="5" t="s">
        <v>38</v>
      </c>
      <c r="C507" t="s">
        <v>48</v>
      </c>
      <c r="D507" t="s">
        <v>58</v>
      </c>
      <c r="E507">
        <v>7</v>
      </c>
      <c r="F507" t="str">
        <f t="shared" si="7"/>
        <v>Average Per Ton1-in-10August Monthly System Peak Day100% Cycling7</v>
      </c>
      <c r="G507" s="5">
        <v>0.1863957</v>
      </c>
      <c r="H507" s="5">
        <v>0.1863957</v>
      </c>
      <c r="I507" s="5">
        <v>69.896500000000003</v>
      </c>
      <c r="J507" s="5">
        <v>0</v>
      </c>
      <c r="K507" s="5">
        <v>0</v>
      </c>
      <c r="L507" s="5">
        <v>0</v>
      </c>
      <c r="M507" s="5">
        <v>0</v>
      </c>
      <c r="N507" s="5">
        <v>0</v>
      </c>
      <c r="O507">
        <v>10695</v>
      </c>
      <c r="P507" t="s">
        <v>59</v>
      </c>
      <c r="Q507" t="s">
        <v>61</v>
      </c>
    </row>
    <row r="508" spans="1:17" x14ac:dyDescent="0.25">
      <c r="A508" s="4" t="s">
        <v>28</v>
      </c>
      <c r="B508" s="5" t="s">
        <v>38</v>
      </c>
      <c r="C508" t="s">
        <v>48</v>
      </c>
      <c r="D508" t="s">
        <v>58</v>
      </c>
      <c r="E508">
        <v>7</v>
      </c>
      <c r="F508" t="str">
        <f t="shared" si="7"/>
        <v>Average Per Premise1-in-10August Monthly System Peak Day100% Cycling7</v>
      </c>
      <c r="G508" s="5">
        <v>0.83535780000000004</v>
      </c>
      <c r="H508" s="5">
        <v>0.83535780000000004</v>
      </c>
      <c r="I508" s="5">
        <v>69.896500000000003</v>
      </c>
      <c r="J508" s="5">
        <v>0</v>
      </c>
      <c r="K508" s="5">
        <v>0</v>
      </c>
      <c r="L508" s="5">
        <v>0</v>
      </c>
      <c r="M508" s="5">
        <v>0</v>
      </c>
      <c r="N508" s="5">
        <v>0</v>
      </c>
      <c r="O508">
        <v>10695</v>
      </c>
      <c r="P508" t="s">
        <v>59</v>
      </c>
      <c r="Q508" t="s">
        <v>61</v>
      </c>
    </row>
    <row r="509" spans="1:17" x14ac:dyDescent="0.25">
      <c r="A509" s="4" t="s">
        <v>29</v>
      </c>
      <c r="B509" s="5" t="s">
        <v>38</v>
      </c>
      <c r="C509" t="s">
        <v>48</v>
      </c>
      <c r="D509" t="s">
        <v>58</v>
      </c>
      <c r="E509">
        <v>7</v>
      </c>
      <c r="F509" t="str">
        <f t="shared" si="7"/>
        <v>Average Per Device1-in-10August Monthly System Peak Day100% Cycling7</v>
      </c>
      <c r="G509" s="5">
        <v>0.67657339999999999</v>
      </c>
      <c r="H509" s="5">
        <v>0.67657339999999999</v>
      </c>
      <c r="I509" s="5">
        <v>69.896500000000003</v>
      </c>
      <c r="J509" s="5">
        <v>0</v>
      </c>
      <c r="K509" s="5">
        <v>0</v>
      </c>
      <c r="L509" s="5">
        <v>0</v>
      </c>
      <c r="M509" s="5">
        <v>0</v>
      </c>
      <c r="N509" s="5">
        <v>0</v>
      </c>
      <c r="O509">
        <v>10695</v>
      </c>
      <c r="P509" t="s">
        <v>59</v>
      </c>
      <c r="Q509" t="s">
        <v>61</v>
      </c>
    </row>
    <row r="510" spans="1:17" x14ac:dyDescent="0.25">
      <c r="A510" s="4" t="s">
        <v>43</v>
      </c>
      <c r="B510" s="5" t="s">
        <v>38</v>
      </c>
      <c r="C510" t="s">
        <v>48</v>
      </c>
      <c r="D510" t="s">
        <v>58</v>
      </c>
      <c r="E510">
        <v>7</v>
      </c>
      <c r="F510" t="str">
        <f t="shared" si="7"/>
        <v>Aggregate1-in-10August Monthly System Peak Day100% Cycling7</v>
      </c>
      <c r="G510" s="5">
        <v>8.934151</v>
      </c>
      <c r="H510" s="5">
        <v>8.934151</v>
      </c>
      <c r="I510" s="5">
        <v>69.896500000000003</v>
      </c>
      <c r="J510" s="5">
        <v>0</v>
      </c>
      <c r="K510" s="5">
        <v>0</v>
      </c>
      <c r="L510" s="5">
        <v>0</v>
      </c>
      <c r="M510" s="5">
        <v>0</v>
      </c>
      <c r="N510" s="5">
        <v>0</v>
      </c>
      <c r="O510">
        <v>10695</v>
      </c>
      <c r="P510" t="s">
        <v>59</v>
      </c>
      <c r="Q510" t="s">
        <v>61</v>
      </c>
    </row>
    <row r="511" spans="1:17" x14ac:dyDescent="0.25">
      <c r="A511" s="4" t="s">
        <v>30</v>
      </c>
      <c r="B511" s="5" t="s">
        <v>38</v>
      </c>
      <c r="C511" t="s">
        <v>48</v>
      </c>
      <c r="D511" t="s">
        <v>31</v>
      </c>
      <c r="E511">
        <v>7</v>
      </c>
      <c r="F511" t="str">
        <f t="shared" si="7"/>
        <v>Average Per Ton1-in-10August Monthly System Peak Day50% Cycling7</v>
      </c>
      <c r="G511" s="5">
        <v>0.23683799999999999</v>
      </c>
      <c r="H511" s="5">
        <v>0.23683799999999999</v>
      </c>
      <c r="I511" s="5">
        <v>69.634399999999999</v>
      </c>
      <c r="J511" s="5">
        <v>0</v>
      </c>
      <c r="K511" s="5">
        <v>0</v>
      </c>
      <c r="L511" s="5">
        <v>0</v>
      </c>
      <c r="M511" s="5">
        <v>0</v>
      </c>
      <c r="N511" s="5">
        <v>0</v>
      </c>
      <c r="O511">
        <v>12331</v>
      </c>
      <c r="P511" t="s">
        <v>59</v>
      </c>
      <c r="Q511" t="s">
        <v>61</v>
      </c>
    </row>
    <row r="512" spans="1:17" x14ac:dyDescent="0.25">
      <c r="A512" s="4" t="s">
        <v>28</v>
      </c>
      <c r="B512" s="5" t="s">
        <v>38</v>
      </c>
      <c r="C512" t="s">
        <v>48</v>
      </c>
      <c r="D512" t="s">
        <v>31</v>
      </c>
      <c r="E512">
        <v>7</v>
      </c>
      <c r="F512" t="str">
        <f t="shared" si="7"/>
        <v>Average Per Premise1-in-10August Monthly System Peak Day50% Cycling7</v>
      </c>
      <c r="G512" s="5">
        <v>0.97217500000000001</v>
      </c>
      <c r="H512" s="5">
        <v>0.97217500000000001</v>
      </c>
      <c r="I512" s="5">
        <v>69.634399999999999</v>
      </c>
      <c r="J512" s="5">
        <v>0</v>
      </c>
      <c r="K512" s="5">
        <v>0</v>
      </c>
      <c r="L512" s="5">
        <v>0</v>
      </c>
      <c r="M512" s="5">
        <v>0</v>
      </c>
      <c r="N512" s="5">
        <v>0</v>
      </c>
      <c r="O512">
        <v>12331</v>
      </c>
      <c r="P512" t="s">
        <v>59</v>
      </c>
      <c r="Q512" t="s">
        <v>61</v>
      </c>
    </row>
    <row r="513" spans="1:17" x14ac:dyDescent="0.25">
      <c r="A513" s="4" t="s">
        <v>29</v>
      </c>
      <c r="B513" s="5" t="s">
        <v>38</v>
      </c>
      <c r="C513" t="s">
        <v>48</v>
      </c>
      <c r="D513" t="s">
        <v>31</v>
      </c>
      <c r="E513">
        <v>7</v>
      </c>
      <c r="F513" t="str">
        <f t="shared" si="7"/>
        <v>Average Per Device1-in-10August Monthly System Peak Day50% Cycling7</v>
      </c>
      <c r="G513" s="5">
        <v>0.83116480000000004</v>
      </c>
      <c r="H513" s="5">
        <v>0.83116480000000004</v>
      </c>
      <c r="I513" s="5">
        <v>69.634399999999999</v>
      </c>
      <c r="J513" s="5">
        <v>0</v>
      </c>
      <c r="K513" s="5">
        <v>0</v>
      </c>
      <c r="L513" s="5">
        <v>0</v>
      </c>
      <c r="M513" s="5">
        <v>0</v>
      </c>
      <c r="N513" s="5">
        <v>0</v>
      </c>
      <c r="O513">
        <v>12331</v>
      </c>
      <c r="P513" t="s">
        <v>59</v>
      </c>
      <c r="Q513" t="s">
        <v>61</v>
      </c>
    </row>
    <row r="514" spans="1:17" x14ac:dyDescent="0.25">
      <c r="A514" s="4" t="s">
        <v>43</v>
      </c>
      <c r="B514" s="5" t="s">
        <v>38</v>
      </c>
      <c r="C514" t="s">
        <v>48</v>
      </c>
      <c r="D514" t="s">
        <v>31</v>
      </c>
      <c r="E514">
        <v>7</v>
      </c>
      <c r="F514" t="str">
        <f t="shared" si="7"/>
        <v>Aggregate1-in-10August Monthly System Peak Day50% Cycling7</v>
      </c>
      <c r="G514" s="5">
        <v>11.98789</v>
      </c>
      <c r="H514" s="5">
        <v>11.98789</v>
      </c>
      <c r="I514" s="5">
        <v>69.634399999999999</v>
      </c>
      <c r="J514" s="5">
        <v>0</v>
      </c>
      <c r="K514" s="5">
        <v>0</v>
      </c>
      <c r="L514" s="5">
        <v>0</v>
      </c>
      <c r="M514" s="5">
        <v>0</v>
      </c>
      <c r="N514" s="5">
        <v>0</v>
      </c>
      <c r="O514">
        <v>12331</v>
      </c>
      <c r="P514" t="s">
        <v>59</v>
      </c>
      <c r="Q514" t="s">
        <v>61</v>
      </c>
    </row>
    <row r="515" spans="1:17" x14ac:dyDescent="0.25">
      <c r="A515" s="4" t="s">
        <v>30</v>
      </c>
      <c r="B515" s="5" t="s">
        <v>38</v>
      </c>
      <c r="C515" t="s">
        <v>48</v>
      </c>
      <c r="D515" t="s">
        <v>26</v>
      </c>
      <c r="E515">
        <v>7</v>
      </c>
      <c r="F515" t="str">
        <f t="shared" ref="F515:F578" si="8">CONCATENATE(A515,B515,C515,D515,E515)</f>
        <v>Average Per Ton1-in-10August Monthly System Peak DayAll7</v>
      </c>
      <c r="G515" s="5">
        <v>0.2134076</v>
      </c>
      <c r="H515" s="5">
        <v>0.2134076</v>
      </c>
      <c r="I515" s="5">
        <v>69.756100000000004</v>
      </c>
      <c r="J515" s="5">
        <v>0</v>
      </c>
      <c r="K515" s="5">
        <v>0</v>
      </c>
      <c r="L515" s="5">
        <v>0</v>
      </c>
      <c r="M515" s="5">
        <v>0</v>
      </c>
      <c r="N515" s="5">
        <v>0</v>
      </c>
      <c r="O515">
        <v>23026</v>
      </c>
      <c r="P515" t="s">
        <v>59</v>
      </c>
      <c r="Q515" t="s">
        <v>61</v>
      </c>
    </row>
    <row r="516" spans="1:17" x14ac:dyDescent="0.25">
      <c r="A516" s="4" t="s">
        <v>28</v>
      </c>
      <c r="B516" s="5" t="s">
        <v>38</v>
      </c>
      <c r="C516" t="s">
        <v>48</v>
      </c>
      <c r="D516" t="s">
        <v>26</v>
      </c>
      <c r="E516">
        <v>7</v>
      </c>
      <c r="F516" t="str">
        <f t="shared" si="8"/>
        <v>Average Per Premise1-in-10August Monthly System Peak DayAll7</v>
      </c>
      <c r="G516" s="5">
        <v>0.91334939999999998</v>
      </c>
      <c r="H516" s="5">
        <v>0.91334939999999998</v>
      </c>
      <c r="I516" s="5">
        <v>69.756100000000004</v>
      </c>
      <c r="J516" s="5">
        <v>0</v>
      </c>
      <c r="K516" s="5">
        <v>0</v>
      </c>
      <c r="L516" s="5">
        <v>0</v>
      </c>
      <c r="M516" s="5">
        <v>0</v>
      </c>
      <c r="N516" s="5">
        <v>0</v>
      </c>
      <c r="O516">
        <v>23026</v>
      </c>
      <c r="P516" t="s">
        <v>59</v>
      </c>
      <c r="Q516" t="s">
        <v>61</v>
      </c>
    </row>
    <row r="517" spans="1:17" x14ac:dyDescent="0.25">
      <c r="A517" s="4" t="s">
        <v>29</v>
      </c>
      <c r="B517" s="5" t="s">
        <v>38</v>
      </c>
      <c r="C517" t="s">
        <v>48</v>
      </c>
      <c r="D517" t="s">
        <v>26</v>
      </c>
      <c r="E517">
        <v>7</v>
      </c>
      <c r="F517" t="str">
        <f t="shared" si="8"/>
        <v>Average Per Device1-in-10August Monthly System Peak DayAll7</v>
      </c>
      <c r="G517" s="5">
        <v>0.76121269999999996</v>
      </c>
      <c r="H517" s="5">
        <v>0.76121269999999996</v>
      </c>
      <c r="I517" s="5">
        <v>69.756100000000004</v>
      </c>
      <c r="J517" s="5">
        <v>0</v>
      </c>
      <c r="K517" s="5">
        <v>0</v>
      </c>
      <c r="L517" s="5">
        <v>0</v>
      </c>
      <c r="M517" s="5">
        <v>0</v>
      </c>
      <c r="N517" s="5">
        <v>0</v>
      </c>
      <c r="O517">
        <v>23026</v>
      </c>
      <c r="P517" t="s">
        <v>59</v>
      </c>
      <c r="Q517" t="s">
        <v>61</v>
      </c>
    </row>
    <row r="518" spans="1:17" x14ac:dyDescent="0.25">
      <c r="A518" s="4" t="s">
        <v>43</v>
      </c>
      <c r="B518" s="5" t="s">
        <v>38</v>
      </c>
      <c r="C518" t="s">
        <v>48</v>
      </c>
      <c r="D518" t="s">
        <v>26</v>
      </c>
      <c r="E518">
        <v>7</v>
      </c>
      <c r="F518" t="str">
        <f t="shared" si="8"/>
        <v>Aggregate1-in-10August Monthly System Peak DayAll7</v>
      </c>
      <c r="G518" s="5">
        <v>21.03078</v>
      </c>
      <c r="H518" s="5">
        <v>21.03078</v>
      </c>
      <c r="I518" s="5">
        <v>69.756100000000004</v>
      </c>
      <c r="J518" s="5">
        <v>0</v>
      </c>
      <c r="K518" s="5">
        <v>0</v>
      </c>
      <c r="L518" s="5">
        <v>0</v>
      </c>
      <c r="M518" s="5">
        <v>0</v>
      </c>
      <c r="N518" s="5">
        <v>0</v>
      </c>
      <c r="O518">
        <v>23026</v>
      </c>
      <c r="P518" t="s">
        <v>59</v>
      </c>
      <c r="Q518" t="s">
        <v>61</v>
      </c>
    </row>
    <row r="519" spans="1:17" x14ac:dyDescent="0.25">
      <c r="A519" s="4" t="s">
        <v>30</v>
      </c>
      <c r="B519" s="5" t="s">
        <v>38</v>
      </c>
      <c r="C519" t="s">
        <v>37</v>
      </c>
      <c r="D519" t="s">
        <v>58</v>
      </c>
      <c r="E519">
        <v>7</v>
      </c>
      <c r="F519" t="str">
        <f t="shared" si="8"/>
        <v>Average Per Ton1-in-10August Typical Event Day100% Cycling7</v>
      </c>
      <c r="G519" s="5">
        <v>0.18011369999999999</v>
      </c>
      <c r="H519" s="5">
        <v>0.18011369999999999</v>
      </c>
      <c r="I519" s="5">
        <v>68.648600000000002</v>
      </c>
      <c r="J519" s="5">
        <v>0</v>
      </c>
      <c r="K519" s="5">
        <v>0</v>
      </c>
      <c r="L519" s="5">
        <v>0</v>
      </c>
      <c r="M519" s="5">
        <v>0</v>
      </c>
      <c r="N519" s="5">
        <v>0</v>
      </c>
      <c r="O519">
        <v>10695</v>
      </c>
      <c r="P519" t="s">
        <v>59</v>
      </c>
      <c r="Q519" t="s">
        <v>61</v>
      </c>
    </row>
    <row r="520" spans="1:17" x14ac:dyDescent="0.25">
      <c r="A520" s="4" t="s">
        <v>28</v>
      </c>
      <c r="B520" s="5" t="s">
        <v>38</v>
      </c>
      <c r="C520" t="s">
        <v>37</v>
      </c>
      <c r="D520" t="s">
        <v>58</v>
      </c>
      <c r="E520">
        <v>7</v>
      </c>
      <c r="F520" t="str">
        <f t="shared" si="8"/>
        <v>Average Per Premise1-in-10August Typical Event Day100% Cycling7</v>
      </c>
      <c r="G520" s="5">
        <v>0.80720429999999999</v>
      </c>
      <c r="H520" s="5">
        <v>0.80720429999999999</v>
      </c>
      <c r="I520" s="5">
        <v>68.648600000000002</v>
      </c>
      <c r="J520" s="5">
        <v>0</v>
      </c>
      <c r="K520" s="5">
        <v>0</v>
      </c>
      <c r="L520" s="5">
        <v>0</v>
      </c>
      <c r="M520" s="5">
        <v>0</v>
      </c>
      <c r="N520" s="5">
        <v>0</v>
      </c>
      <c r="O520">
        <v>10695</v>
      </c>
      <c r="P520" t="s">
        <v>59</v>
      </c>
      <c r="Q520" t="s">
        <v>61</v>
      </c>
    </row>
    <row r="521" spans="1:17" x14ac:dyDescent="0.25">
      <c r="A521" s="4" t="s">
        <v>29</v>
      </c>
      <c r="B521" s="5" t="s">
        <v>38</v>
      </c>
      <c r="C521" t="s">
        <v>37</v>
      </c>
      <c r="D521" t="s">
        <v>58</v>
      </c>
      <c r="E521">
        <v>7</v>
      </c>
      <c r="F521" t="str">
        <f t="shared" si="8"/>
        <v>Average Per Device1-in-10August Typical Event Day100% Cycling7</v>
      </c>
      <c r="G521" s="5">
        <v>0.65377130000000006</v>
      </c>
      <c r="H521" s="5">
        <v>0.65377130000000006</v>
      </c>
      <c r="I521" s="5">
        <v>68.648600000000002</v>
      </c>
      <c r="J521" s="5">
        <v>0</v>
      </c>
      <c r="K521" s="5">
        <v>0</v>
      </c>
      <c r="L521" s="5">
        <v>0</v>
      </c>
      <c r="M521" s="5">
        <v>0</v>
      </c>
      <c r="N521" s="5">
        <v>0</v>
      </c>
      <c r="O521">
        <v>10695</v>
      </c>
      <c r="P521" t="s">
        <v>59</v>
      </c>
      <c r="Q521" t="s">
        <v>61</v>
      </c>
    </row>
    <row r="522" spans="1:17" x14ac:dyDescent="0.25">
      <c r="A522" s="4" t="s">
        <v>43</v>
      </c>
      <c r="B522" s="5" t="s">
        <v>38</v>
      </c>
      <c r="C522" t="s">
        <v>37</v>
      </c>
      <c r="D522" t="s">
        <v>58</v>
      </c>
      <c r="E522">
        <v>7</v>
      </c>
      <c r="F522" t="str">
        <f t="shared" si="8"/>
        <v>Aggregate1-in-10August Typical Event Day100% Cycling7</v>
      </c>
      <c r="G522" s="5">
        <v>8.6330500000000008</v>
      </c>
      <c r="H522" s="5">
        <v>8.6330500000000008</v>
      </c>
      <c r="I522" s="5">
        <v>68.648600000000002</v>
      </c>
      <c r="J522" s="5">
        <v>0</v>
      </c>
      <c r="K522" s="5">
        <v>0</v>
      </c>
      <c r="L522" s="5">
        <v>0</v>
      </c>
      <c r="M522" s="5">
        <v>0</v>
      </c>
      <c r="N522" s="5">
        <v>0</v>
      </c>
      <c r="O522">
        <v>10695</v>
      </c>
      <c r="P522" t="s">
        <v>59</v>
      </c>
      <c r="Q522" t="s">
        <v>61</v>
      </c>
    </row>
    <row r="523" spans="1:17" x14ac:dyDescent="0.25">
      <c r="A523" s="4" t="s">
        <v>30</v>
      </c>
      <c r="B523" s="5" t="s">
        <v>38</v>
      </c>
      <c r="C523" t="s">
        <v>37</v>
      </c>
      <c r="D523" t="s">
        <v>31</v>
      </c>
      <c r="E523">
        <v>7</v>
      </c>
      <c r="F523" t="str">
        <f t="shared" si="8"/>
        <v>Average Per Ton1-in-10August Typical Event Day50% Cycling7</v>
      </c>
      <c r="G523" s="5">
        <v>0.2301279</v>
      </c>
      <c r="H523" s="5">
        <v>0.2301279</v>
      </c>
      <c r="I523" s="5">
        <v>68.358999999999995</v>
      </c>
      <c r="J523" s="5">
        <v>0</v>
      </c>
      <c r="K523" s="5">
        <v>0</v>
      </c>
      <c r="L523" s="5">
        <v>0</v>
      </c>
      <c r="M523" s="5">
        <v>0</v>
      </c>
      <c r="N523" s="5">
        <v>0</v>
      </c>
      <c r="O523">
        <v>12331</v>
      </c>
      <c r="P523" t="s">
        <v>59</v>
      </c>
      <c r="Q523" t="s">
        <v>61</v>
      </c>
    </row>
    <row r="524" spans="1:17" x14ac:dyDescent="0.25">
      <c r="A524" s="4" t="s">
        <v>28</v>
      </c>
      <c r="B524" s="5" t="s">
        <v>38</v>
      </c>
      <c r="C524" t="s">
        <v>37</v>
      </c>
      <c r="D524" t="s">
        <v>31</v>
      </c>
      <c r="E524">
        <v>7</v>
      </c>
      <c r="F524" t="str">
        <f t="shared" si="8"/>
        <v>Average Per Premise1-in-10August Typical Event Day50% Cycling7</v>
      </c>
      <c r="G524" s="5">
        <v>0.9446312</v>
      </c>
      <c r="H524" s="5">
        <v>0.9446312</v>
      </c>
      <c r="I524" s="5">
        <v>68.358999999999995</v>
      </c>
      <c r="J524" s="5">
        <v>0</v>
      </c>
      <c r="K524" s="5">
        <v>0</v>
      </c>
      <c r="L524" s="5">
        <v>0</v>
      </c>
      <c r="M524" s="5">
        <v>0</v>
      </c>
      <c r="N524" s="5">
        <v>0</v>
      </c>
      <c r="O524">
        <v>12331</v>
      </c>
      <c r="P524" t="s">
        <v>59</v>
      </c>
      <c r="Q524" t="s">
        <v>61</v>
      </c>
    </row>
    <row r="525" spans="1:17" x14ac:dyDescent="0.25">
      <c r="A525" s="4" t="s">
        <v>29</v>
      </c>
      <c r="B525" s="5" t="s">
        <v>38</v>
      </c>
      <c r="C525" t="s">
        <v>37</v>
      </c>
      <c r="D525" t="s">
        <v>31</v>
      </c>
      <c r="E525">
        <v>7</v>
      </c>
      <c r="F525" t="str">
        <f t="shared" si="8"/>
        <v>Average Per Device1-in-10August Typical Event Day50% Cycling7</v>
      </c>
      <c r="G525" s="5">
        <v>0.807616</v>
      </c>
      <c r="H525" s="5">
        <v>0.80761609999999995</v>
      </c>
      <c r="I525" s="5">
        <v>68.358999999999995</v>
      </c>
      <c r="J525" s="5">
        <v>0</v>
      </c>
      <c r="K525" s="5">
        <v>0</v>
      </c>
      <c r="L525" s="5">
        <v>0</v>
      </c>
      <c r="M525" s="5">
        <v>0</v>
      </c>
      <c r="N525" s="5">
        <v>0</v>
      </c>
      <c r="O525">
        <v>12331</v>
      </c>
      <c r="P525" t="s">
        <v>59</v>
      </c>
      <c r="Q525" t="s">
        <v>61</v>
      </c>
    </row>
    <row r="526" spans="1:17" x14ac:dyDescent="0.25">
      <c r="A526" s="4" t="s">
        <v>43</v>
      </c>
      <c r="B526" s="5" t="s">
        <v>38</v>
      </c>
      <c r="C526" t="s">
        <v>37</v>
      </c>
      <c r="D526" t="s">
        <v>31</v>
      </c>
      <c r="E526">
        <v>7</v>
      </c>
      <c r="F526" t="str">
        <f t="shared" si="8"/>
        <v>Aggregate1-in-10August Typical Event Day50% Cycling7</v>
      </c>
      <c r="G526" s="5">
        <v>11.648250000000001</v>
      </c>
      <c r="H526" s="5">
        <v>11.648250000000001</v>
      </c>
      <c r="I526" s="5">
        <v>68.358999999999995</v>
      </c>
      <c r="J526" s="5">
        <v>0</v>
      </c>
      <c r="K526" s="5">
        <v>0</v>
      </c>
      <c r="L526" s="5">
        <v>0</v>
      </c>
      <c r="M526" s="5">
        <v>0</v>
      </c>
      <c r="N526" s="5">
        <v>0</v>
      </c>
      <c r="O526">
        <v>12331</v>
      </c>
      <c r="P526" t="s">
        <v>59</v>
      </c>
      <c r="Q526" t="s">
        <v>61</v>
      </c>
    </row>
    <row r="527" spans="1:17" x14ac:dyDescent="0.25">
      <c r="A527" s="4" t="s">
        <v>30</v>
      </c>
      <c r="B527" s="5" t="s">
        <v>38</v>
      </c>
      <c r="C527" t="s">
        <v>37</v>
      </c>
      <c r="D527" t="s">
        <v>26</v>
      </c>
      <c r="E527">
        <v>7</v>
      </c>
      <c r="F527" t="str">
        <f t="shared" si="8"/>
        <v>Average Per Ton1-in-10August Typical Event DayAll7</v>
      </c>
      <c r="G527" s="5">
        <v>0.20689630000000001</v>
      </c>
      <c r="H527" s="5">
        <v>0.20689630000000001</v>
      </c>
      <c r="I527" s="5">
        <v>68.493499999999997</v>
      </c>
      <c r="J527" s="5">
        <v>0</v>
      </c>
      <c r="K527" s="5">
        <v>0</v>
      </c>
      <c r="L527" s="5">
        <v>0</v>
      </c>
      <c r="M527" s="5">
        <v>0</v>
      </c>
      <c r="N527" s="5">
        <v>0</v>
      </c>
      <c r="O527">
        <v>23026</v>
      </c>
      <c r="P527" t="s">
        <v>59</v>
      </c>
      <c r="Q527" t="s">
        <v>61</v>
      </c>
    </row>
    <row r="528" spans="1:17" x14ac:dyDescent="0.25">
      <c r="A528" s="4" t="s">
        <v>28</v>
      </c>
      <c r="B528" s="5" t="s">
        <v>38</v>
      </c>
      <c r="C528" t="s">
        <v>37</v>
      </c>
      <c r="D528" t="s">
        <v>26</v>
      </c>
      <c r="E528">
        <v>7</v>
      </c>
      <c r="F528" t="str">
        <f t="shared" si="8"/>
        <v>Average Per Premise1-in-10August Typical Event DayAll7</v>
      </c>
      <c r="G528" s="5">
        <v>0.88548230000000006</v>
      </c>
      <c r="H528" s="5">
        <v>0.88548230000000006</v>
      </c>
      <c r="I528" s="5">
        <v>68.493499999999997</v>
      </c>
      <c r="J528" s="5">
        <v>0</v>
      </c>
      <c r="K528" s="5">
        <v>0</v>
      </c>
      <c r="L528" s="5">
        <v>0</v>
      </c>
      <c r="M528" s="5">
        <v>0</v>
      </c>
      <c r="N528" s="5">
        <v>0</v>
      </c>
      <c r="O528">
        <v>23026</v>
      </c>
      <c r="P528" t="s">
        <v>59</v>
      </c>
      <c r="Q528" t="s">
        <v>61</v>
      </c>
    </row>
    <row r="529" spans="1:17" x14ac:dyDescent="0.25">
      <c r="A529" s="4" t="s">
        <v>29</v>
      </c>
      <c r="B529" s="5" t="s">
        <v>38</v>
      </c>
      <c r="C529" t="s">
        <v>37</v>
      </c>
      <c r="D529" t="s">
        <v>26</v>
      </c>
      <c r="E529">
        <v>7</v>
      </c>
      <c r="F529" t="str">
        <f t="shared" si="8"/>
        <v>Average Per Device1-in-10August Typical Event DayAll7</v>
      </c>
      <c r="G529" s="5">
        <v>0.73798739999999996</v>
      </c>
      <c r="H529" s="5">
        <v>0.73798739999999996</v>
      </c>
      <c r="I529" s="5">
        <v>68.493499999999997</v>
      </c>
      <c r="J529" s="5">
        <v>0</v>
      </c>
      <c r="K529" s="5">
        <v>0</v>
      </c>
      <c r="L529" s="5">
        <v>0</v>
      </c>
      <c r="M529" s="5">
        <v>0</v>
      </c>
      <c r="N529" s="5">
        <v>0</v>
      </c>
      <c r="O529">
        <v>23026</v>
      </c>
      <c r="P529" t="s">
        <v>59</v>
      </c>
      <c r="Q529" t="s">
        <v>61</v>
      </c>
    </row>
    <row r="530" spans="1:17" x14ac:dyDescent="0.25">
      <c r="A530" s="4" t="s">
        <v>43</v>
      </c>
      <c r="B530" s="5" t="s">
        <v>38</v>
      </c>
      <c r="C530" t="s">
        <v>37</v>
      </c>
      <c r="D530" t="s">
        <v>26</v>
      </c>
      <c r="E530">
        <v>7</v>
      </c>
      <c r="F530" t="str">
        <f t="shared" si="8"/>
        <v>Aggregate1-in-10August Typical Event DayAll7</v>
      </c>
      <c r="G530" s="5">
        <v>20.389119999999998</v>
      </c>
      <c r="H530" s="5">
        <v>20.389119999999998</v>
      </c>
      <c r="I530" s="5">
        <v>68.493499999999997</v>
      </c>
      <c r="J530" s="5">
        <v>0</v>
      </c>
      <c r="K530" s="5">
        <v>0</v>
      </c>
      <c r="L530" s="5">
        <v>0</v>
      </c>
      <c r="M530" s="5">
        <v>0</v>
      </c>
      <c r="N530" s="5">
        <v>0</v>
      </c>
      <c r="O530">
        <v>23026</v>
      </c>
      <c r="P530" t="s">
        <v>59</v>
      </c>
      <c r="Q530" t="s">
        <v>61</v>
      </c>
    </row>
    <row r="531" spans="1:17" x14ac:dyDescent="0.25">
      <c r="A531" s="4" t="s">
        <v>30</v>
      </c>
      <c r="B531" s="5" t="s">
        <v>38</v>
      </c>
      <c r="C531" t="s">
        <v>49</v>
      </c>
      <c r="D531" t="s">
        <v>58</v>
      </c>
      <c r="E531">
        <v>7</v>
      </c>
      <c r="F531" t="str">
        <f t="shared" si="8"/>
        <v>Average Per Ton1-in-10July Monthly System Peak Day100% Cycling7</v>
      </c>
      <c r="G531" s="5">
        <v>0.1813613</v>
      </c>
      <c r="H531" s="5">
        <v>0.1813613</v>
      </c>
      <c r="I531" s="5">
        <v>70.065200000000004</v>
      </c>
      <c r="J531" s="5">
        <v>0</v>
      </c>
      <c r="K531" s="5">
        <v>0</v>
      </c>
      <c r="L531" s="5">
        <v>0</v>
      </c>
      <c r="M531" s="5">
        <v>0</v>
      </c>
      <c r="N531" s="5">
        <v>0</v>
      </c>
      <c r="O531">
        <v>10695</v>
      </c>
      <c r="P531" t="s">
        <v>59</v>
      </c>
      <c r="Q531" t="s">
        <v>61</v>
      </c>
    </row>
    <row r="532" spans="1:17" x14ac:dyDescent="0.25">
      <c r="A532" s="4" t="s">
        <v>28</v>
      </c>
      <c r="B532" s="5" t="s">
        <v>38</v>
      </c>
      <c r="C532" t="s">
        <v>49</v>
      </c>
      <c r="D532" t="s">
        <v>58</v>
      </c>
      <c r="E532">
        <v>7</v>
      </c>
      <c r="F532" t="str">
        <f t="shared" si="8"/>
        <v>Average Per Premise1-in-10July Monthly System Peak Day100% Cycling7</v>
      </c>
      <c r="G532" s="5">
        <v>0.8127955</v>
      </c>
      <c r="H532" s="5">
        <v>0.81279559999999995</v>
      </c>
      <c r="I532" s="5">
        <v>70.065200000000004</v>
      </c>
      <c r="J532" s="5">
        <v>0</v>
      </c>
      <c r="K532" s="5">
        <v>0</v>
      </c>
      <c r="L532" s="5">
        <v>0</v>
      </c>
      <c r="M532" s="5">
        <v>0</v>
      </c>
      <c r="N532" s="5">
        <v>0</v>
      </c>
      <c r="O532">
        <v>10695</v>
      </c>
      <c r="P532" t="s">
        <v>59</v>
      </c>
      <c r="Q532" t="s">
        <v>61</v>
      </c>
    </row>
    <row r="533" spans="1:17" x14ac:dyDescent="0.25">
      <c r="A533" s="4" t="s">
        <v>29</v>
      </c>
      <c r="B533" s="5" t="s">
        <v>38</v>
      </c>
      <c r="C533" t="s">
        <v>49</v>
      </c>
      <c r="D533" t="s">
        <v>58</v>
      </c>
      <c r="E533">
        <v>7</v>
      </c>
      <c r="F533" t="str">
        <f t="shared" si="8"/>
        <v>Average Per Device1-in-10July Monthly System Peak Day100% Cycling7</v>
      </c>
      <c r="G533" s="5">
        <v>0.65829979999999999</v>
      </c>
      <c r="H533" s="5">
        <v>0.65829979999999999</v>
      </c>
      <c r="I533" s="5">
        <v>70.065200000000004</v>
      </c>
      <c r="J533" s="5">
        <v>0</v>
      </c>
      <c r="K533" s="5">
        <v>0</v>
      </c>
      <c r="L533" s="5">
        <v>0</v>
      </c>
      <c r="M533" s="5">
        <v>0</v>
      </c>
      <c r="N533" s="5">
        <v>0</v>
      </c>
      <c r="O533">
        <v>10695</v>
      </c>
      <c r="P533" t="s">
        <v>59</v>
      </c>
      <c r="Q533" t="s">
        <v>61</v>
      </c>
    </row>
    <row r="534" spans="1:17" x14ac:dyDescent="0.25">
      <c r="A534" s="4" t="s">
        <v>43</v>
      </c>
      <c r="B534" s="5" t="s">
        <v>38</v>
      </c>
      <c r="C534" t="s">
        <v>49</v>
      </c>
      <c r="D534" t="s">
        <v>58</v>
      </c>
      <c r="E534">
        <v>7</v>
      </c>
      <c r="F534" t="str">
        <f t="shared" si="8"/>
        <v>Aggregate1-in-10July Monthly System Peak Day100% Cycling7</v>
      </c>
      <c r="G534" s="5">
        <v>8.6928479999999997</v>
      </c>
      <c r="H534" s="5">
        <v>8.6928490000000007</v>
      </c>
      <c r="I534" s="5">
        <v>70.065200000000004</v>
      </c>
      <c r="J534" s="5">
        <v>0</v>
      </c>
      <c r="K534" s="5">
        <v>0</v>
      </c>
      <c r="L534" s="5">
        <v>0</v>
      </c>
      <c r="M534" s="5">
        <v>0</v>
      </c>
      <c r="N534" s="5">
        <v>0</v>
      </c>
      <c r="O534">
        <v>10695</v>
      </c>
      <c r="P534" t="s">
        <v>59</v>
      </c>
      <c r="Q534" t="s">
        <v>61</v>
      </c>
    </row>
    <row r="535" spans="1:17" x14ac:dyDescent="0.25">
      <c r="A535" s="4" t="s">
        <v>30</v>
      </c>
      <c r="B535" s="5" t="s">
        <v>38</v>
      </c>
      <c r="C535" t="s">
        <v>49</v>
      </c>
      <c r="D535" t="s">
        <v>31</v>
      </c>
      <c r="E535">
        <v>7</v>
      </c>
      <c r="F535" t="str">
        <f t="shared" si="8"/>
        <v>Average Per Ton1-in-10July Monthly System Peak Day50% Cycling7</v>
      </c>
      <c r="G535" s="5">
        <v>0.23095969999999999</v>
      </c>
      <c r="H535" s="5">
        <v>0.23095959999999999</v>
      </c>
      <c r="I535" s="5">
        <v>69.766800000000003</v>
      </c>
      <c r="J535" s="5">
        <v>0</v>
      </c>
      <c r="K535" s="5">
        <v>0</v>
      </c>
      <c r="L535" s="5">
        <v>0</v>
      </c>
      <c r="M535" s="5">
        <v>0</v>
      </c>
      <c r="N535" s="5">
        <v>0</v>
      </c>
      <c r="O535">
        <v>12331</v>
      </c>
      <c r="P535" t="s">
        <v>59</v>
      </c>
      <c r="Q535" t="s">
        <v>61</v>
      </c>
    </row>
    <row r="536" spans="1:17" x14ac:dyDescent="0.25">
      <c r="A536" s="4" t="s">
        <v>28</v>
      </c>
      <c r="B536" s="5" t="s">
        <v>38</v>
      </c>
      <c r="C536" t="s">
        <v>49</v>
      </c>
      <c r="D536" t="s">
        <v>31</v>
      </c>
      <c r="E536">
        <v>7</v>
      </c>
      <c r="F536" t="str">
        <f t="shared" si="8"/>
        <v>Average Per Premise1-in-10July Monthly System Peak Day50% Cycling7</v>
      </c>
      <c r="G536" s="5">
        <v>0.94804529999999998</v>
      </c>
      <c r="H536" s="5">
        <v>0.94804529999999998</v>
      </c>
      <c r="I536" s="5">
        <v>69.766800000000003</v>
      </c>
      <c r="J536" s="5">
        <v>0</v>
      </c>
      <c r="K536" s="5">
        <v>0</v>
      </c>
      <c r="L536" s="5">
        <v>0</v>
      </c>
      <c r="M536" s="5">
        <v>0</v>
      </c>
      <c r="N536" s="5">
        <v>0</v>
      </c>
      <c r="O536">
        <v>12331</v>
      </c>
      <c r="P536" t="s">
        <v>59</v>
      </c>
      <c r="Q536" t="s">
        <v>61</v>
      </c>
    </row>
    <row r="537" spans="1:17" x14ac:dyDescent="0.25">
      <c r="A537" s="4" t="s">
        <v>29</v>
      </c>
      <c r="B537" s="5" t="s">
        <v>38</v>
      </c>
      <c r="C537" t="s">
        <v>49</v>
      </c>
      <c r="D537" t="s">
        <v>31</v>
      </c>
      <c r="E537">
        <v>7</v>
      </c>
      <c r="F537" t="str">
        <f t="shared" si="8"/>
        <v>Average Per Device1-in-10July Monthly System Peak Day50% Cycling7</v>
      </c>
      <c r="G537" s="5">
        <v>0.81053500000000001</v>
      </c>
      <c r="H537" s="5">
        <v>0.81053500000000001</v>
      </c>
      <c r="I537" s="5">
        <v>69.766800000000003</v>
      </c>
      <c r="J537" s="5">
        <v>0</v>
      </c>
      <c r="K537" s="5">
        <v>0</v>
      </c>
      <c r="L537" s="5">
        <v>0</v>
      </c>
      <c r="M537" s="5">
        <v>0</v>
      </c>
      <c r="N537" s="5">
        <v>0</v>
      </c>
      <c r="O537">
        <v>12331</v>
      </c>
      <c r="P537" t="s">
        <v>59</v>
      </c>
      <c r="Q537" t="s">
        <v>61</v>
      </c>
    </row>
    <row r="538" spans="1:17" x14ac:dyDescent="0.25">
      <c r="A538" s="4" t="s">
        <v>43</v>
      </c>
      <c r="B538" s="5" t="s">
        <v>38</v>
      </c>
      <c r="C538" t="s">
        <v>49</v>
      </c>
      <c r="D538" t="s">
        <v>31</v>
      </c>
      <c r="E538">
        <v>7</v>
      </c>
      <c r="F538" t="str">
        <f t="shared" si="8"/>
        <v>Aggregate1-in-10July Monthly System Peak Day50% Cycling7</v>
      </c>
      <c r="G538" s="5">
        <v>11.69035</v>
      </c>
      <c r="H538" s="5">
        <v>11.69035</v>
      </c>
      <c r="I538" s="5">
        <v>69.766800000000003</v>
      </c>
      <c r="J538" s="5">
        <v>0</v>
      </c>
      <c r="K538" s="5">
        <v>0</v>
      </c>
      <c r="L538" s="5">
        <v>0</v>
      </c>
      <c r="M538" s="5">
        <v>0</v>
      </c>
      <c r="N538" s="5">
        <v>0</v>
      </c>
      <c r="O538">
        <v>12331</v>
      </c>
      <c r="P538" t="s">
        <v>59</v>
      </c>
      <c r="Q538" t="s">
        <v>61</v>
      </c>
    </row>
    <row r="539" spans="1:17" x14ac:dyDescent="0.25">
      <c r="A539" s="4" t="s">
        <v>30</v>
      </c>
      <c r="B539" s="5" t="s">
        <v>38</v>
      </c>
      <c r="C539" t="s">
        <v>49</v>
      </c>
      <c r="D539" t="s">
        <v>26</v>
      </c>
      <c r="E539">
        <v>7</v>
      </c>
      <c r="F539" t="str">
        <f t="shared" si="8"/>
        <v>Average Per Ton1-in-10July Monthly System Peak DayAll7</v>
      </c>
      <c r="G539" s="5">
        <v>0.2079212</v>
      </c>
      <c r="H539" s="5">
        <v>0.2079212</v>
      </c>
      <c r="I539" s="5">
        <v>69.9054</v>
      </c>
      <c r="J539" s="5">
        <v>0</v>
      </c>
      <c r="K539" s="5">
        <v>0</v>
      </c>
      <c r="L539" s="5">
        <v>0</v>
      </c>
      <c r="M539" s="5">
        <v>0</v>
      </c>
      <c r="N539" s="5">
        <v>0</v>
      </c>
      <c r="O539">
        <v>23026</v>
      </c>
      <c r="P539" t="s">
        <v>59</v>
      </c>
      <c r="Q539" t="s">
        <v>61</v>
      </c>
    </row>
    <row r="540" spans="1:17" x14ac:dyDescent="0.25">
      <c r="A540" s="4" t="s">
        <v>28</v>
      </c>
      <c r="B540" s="5" t="s">
        <v>38</v>
      </c>
      <c r="C540" t="s">
        <v>49</v>
      </c>
      <c r="D540" t="s">
        <v>26</v>
      </c>
      <c r="E540">
        <v>7</v>
      </c>
      <c r="F540" t="str">
        <f t="shared" si="8"/>
        <v>Average Per Premise1-in-10July Monthly System Peak DayAll7</v>
      </c>
      <c r="G540" s="5">
        <v>0.88986869999999996</v>
      </c>
      <c r="H540" s="5">
        <v>0.88986869999999996</v>
      </c>
      <c r="I540" s="5">
        <v>69.9054</v>
      </c>
      <c r="J540" s="5">
        <v>0</v>
      </c>
      <c r="K540" s="5">
        <v>0</v>
      </c>
      <c r="L540" s="5">
        <v>0</v>
      </c>
      <c r="M540" s="5">
        <v>0</v>
      </c>
      <c r="N540" s="5">
        <v>0</v>
      </c>
      <c r="O540">
        <v>23026</v>
      </c>
      <c r="P540" t="s">
        <v>59</v>
      </c>
      <c r="Q540" t="s">
        <v>61</v>
      </c>
    </row>
    <row r="541" spans="1:17" x14ac:dyDescent="0.25">
      <c r="A541" s="4" t="s">
        <v>29</v>
      </c>
      <c r="B541" s="5" t="s">
        <v>38</v>
      </c>
      <c r="C541" t="s">
        <v>49</v>
      </c>
      <c r="D541" t="s">
        <v>26</v>
      </c>
      <c r="E541">
        <v>7</v>
      </c>
      <c r="F541" t="str">
        <f t="shared" si="8"/>
        <v>Average Per Device1-in-10July Monthly System Peak DayAll7</v>
      </c>
      <c r="G541" s="5">
        <v>0.74164319999999995</v>
      </c>
      <c r="H541" s="5">
        <v>0.74164319999999995</v>
      </c>
      <c r="I541" s="5">
        <v>69.9054</v>
      </c>
      <c r="J541" s="5">
        <v>0</v>
      </c>
      <c r="K541" s="5">
        <v>0</v>
      </c>
      <c r="L541" s="5">
        <v>0</v>
      </c>
      <c r="M541" s="5">
        <v>0</v>
      </c>
      <c r="N541" s="5">
        <v>0</v>
      </c>
      <c r="O541">
        <v>23026</v>
      </c>
      <c r="P541" t="s">
        <v>59</v>
      </c>
      <c r="Q541" t="s">
        <v>61</v>
      </c>
    </row>
    <row r="542" spans="1:17" x14ac:dyDescent="0.25">
      <c r="A542" s="4" t="s">
        <v>43</v>
      </c>
      <c r="B542" s="5" t="s">
        <v>38</v>
      </c>
      <c r="C542" t="s">
        <v>49</v>
      </c>
      <c r="D542" t="s">
        <v>26</v>
      </c>
      <c r="E542">
        <v>7</v>
      </c>
      <c r="F542" t="str">
        <f t="shared" si="8"/>
        <v>Aggregate1-in-10July Monthly System Peak DayAll7</v>
      </c>
      <c r="G542" s="5">
        <v>20.490120000000001</v>
      </c>
      <c r="H542" s="5">
        <v>20.490120000000001</v>
      </c>
      <c r="I542" s="5">
        <v>69.9054</v>
      </c>
      <c r="J542" s="5">
        <v>0</v>
      </c>
      <c r="K542" s="5">
        <v>0</v>
      </c>
      <c r="L542" s="5">
        <v>0</v>
      </c>
      <c r="M542" s="5">
        <v>0</v>
      </c>
      <c r="N542" s="5">
        <v>0</v>
      </c>
      <c r="O542">
        <v>23026</v>
      </c>
      <c r="P542" t="s">
        <v>59</v>
      </c>
      <c r="Q542" t="s">
        <v>61</v>
      </c>
    </row>
    <row r="543" spans="1:17" x14ac:dyDescent="0.25">
      <c r="A543" s="4" t="s">
        <v>30</v>
      </c>
      <c r="B543" s="5" t="s">
        <v>38</v>
      </c>
      <c r="C543" t="s">
        <v>50</v>
      </c>
      <c r="D543" t="s">
        <v>58</v>
      </c>
      <c r="E543">
        <v>7</v>
      </c>
      <c r="F543" t="str">
        <f t="shared" si="8"/>
        <v>Average Per Ton1-in-10June Monthly System Peak Day100% Cycling7</v>
      </c>
      <c r="G543" s="5">
        <v>0.14861450000000001</v>
      </c>
      <c r="H543" s="5">
        <v>0.14861450000000001</v>
      </c>
      <c r="I543" s="5">
        <v>62.963099999999997</v>
      </c>
      <c r="J543" s="5">
        <v>0</v>
      </c>
      <c r="K543" s="5">
        <v>0</v>
      </c>
      <c r="L543" s="5">
        <v>0</v>
      </c>
      <c r="M543" s="5">
        <v>0</v>
      </c>
      <c r="N543" s="5">
        <v>0</v>
      </c>
      <c r="O543">
        <v>10695</v>
      </c>
      <c r="P543" t="s">
        <v>59</v>
      </c>
      <c r="Q543" t="s">
        <v>61</v>
      </c>
    </row>
    <row r="544" spans="1:17" x14ac:dyDescent="0.25">
      <c r="A544" s="4" t="s">
        <v>28</v>
      </c>
      <c r="B544" s="5" t="s">
        <v>38</v>
      </c>
      <c r="C544" t="s">
        <v>50</v>
      </c>
      <c r="D544" t="s">
        <v>58</v>
      </c>
      <c r="E544">
        <v>7</v>
      </c>
      <c r="F544" t="str">
        <f t="shared" si="8"/>
        <v>Average Per Premise1-in-10June Monthly System Peak Day100% Cycling7</v>
      </c>
      <c r="G544" s="5">
        <v>0.66603599999999996</v>
      </c>
      <c r="H544" s="5">
        <v>0.66603599999999996</v>
      </c>
      <c r="I544" s="5">
        <v>62.963099999999997</v>
      </c>
      <c r="J544" s="5">
        <v>0</v>
      </c>
      <c r="K544" s="5">
        <v>0</v>
      </c>
      <c r="L544" s="5">
        <v>0</v>
      </c>
      <c r="M544" s="5">
        <v>0</v>
      </c>
      <c r="N544" s="5">
        <v>0</v>
      </c>
      <c r="O544">
        <v>10695</v>
      </c>
      <c r="P544" t="s">
        <v>59</v>
      </c>
      <c r="Q544" t="s">
        <v>61</v>
      </c>
    </row>
    <row r="545" spans="1:17" x14ac:dyDescent="0.25">
      <c r="A545" s="4" t="s">
        <v>29</v>
      </c>
      <c r="B545" s="5" t="s">
        <v>38</v>
      </c>
      <c r="C545" t="s">
        <v>50</v>
      </c>
      <c r="D545" t="s">
        <v>58</v>
      </c>
      <c r="E545">
        <v>7</v>
      </c>
      <c r="F545" t="str">
        <f t="shared" si="8"/>
        <v>Average Per Device1-in-10June Monthly System Peak Day100% Cycling7</v>
      </c>
      <c r="G545" s="5">
        <v>0.53943620000000003</v>
      </c>
      <c r="H545" s="5">
        <v>0.53943620000000003</v>
      </c>
      <c r="I545" s="5">
        <v>62.963099999999997</v>
      </c>
      <c r="J545" s="5">
        <v>0</v>
      </c>
      <c r="K545" s="5">
        <v>0</v>
      </c>
      <c r="L545" s="5">
        <v>0</v>
      </c>
      <c r="M545" s="5">
        <v>0</v>
      </c>
      <c r="N545" s="5">
        <v>0</v>
      </c>
      <c r="O545">
        <v>10695</v>
      </c>
      <c r="P545" t="s">
        <v>59</v>
      </c>
      <c r="Q545" t="s">
        <v>61</v>
      </c>
    </row>
    <row r="546" spans="1:17" x14ac:dyDescent="0.25">
      <c r="A546" s="4" t="s">
        <v>43</v>
      </c>
      <c r="B546" s="5" t="s">
        <v>38</v>
      </c>
      <c r="C546" t="s">
        <v>50</v>
      </c>
      <c r="D546" t="s">
        <v>58</v>
      </c>
      <c r="E546">
        <v>7</v>
      </c>
      <c r="F546" t="str">
        <f t="shared" si="8"/>
        <v>Aggregate1-in-10June Monthly System Peak Day100% Cycling7</v>
      </c>
      <c r="G546" s="5">
        <v>7.1232550000000003</v>
      </c>
      <c r="H546" s="5">
        <v>7.1232550000000003</v>
      </c>
      <c r="I546" s="5">
        <v>62.963099999999997</v>
      </c>
      <c r="J546" s="5">
        <v>0</v>
      </c>
      <c r="K546" s="5">
        <v>0</v>
      </c>
      <c r="L546" s="5">
        <v>0</v>
      </c>
      <c r="M546" s="5">
        <v>0</v>
      </c>
      <c r="N546" s="5">
        <v>0</v>
      </c>
      <c r="O546">
        <v>10695</v>
      </c>
      <c r="P546" t="s">
        <v>59</v>
      </c>
      <c r="Q546" t="s">
        <v>61</v>
      </c>
    </row>
    <row r="547" spans="1:17" x14ac:dyDescent="0.25">
      <c r="A547" s="4" t="s">
        <v>30</v>
      </c>
      <c r="B547" s="5" t="s">
        <v>38</v>
      </c>
      <c r="C547" t="s">
        <v>50</v>
      </c>
      <c r="D547" t="s">
        <v>31</v>
      </c>
      <c r="E547">
        <v>7</v>
      </c>
      <c r="F547" t="str">
        <f t="shared" si="8"/>
        <v>Average Per Ton1-in-10June Monthly System Peak Day50% Cycling7</v>
      </c>
      <c r="G547" s="5">
        <v>0.19278600000000001</v>
      </c>
      <c r="H547" s="5">
        <v>0.19278600000000001</v>
      </c>
      <c r="I547" s="5">
        <v>62.454700000000003</v>
      </c>
      <c r="J547" s="5">
        <v>0</v>
      </c>
      <c r="K547" s="5">
        <v>0</v>
      </c>
      <c r="L547" s="5">
        <v>0</v>
      </c>
      <c r="M547" s="5">
        <v>0</v>
      </c>
      <c r="N547" s="5">
        <v>0</v>
      </c>
      <c r="O547">
        <v>12331</v>
      </c>
      <c r="P547" t="s">
        <v>59</v>
      </c>
      <c r="Q547" t="s">
        <v>61</v>
      </c>
    </row>
    <row r="548" spans="1:17" x14ac:dyDescent="0.25">
      <c r="A548" s="4" t="s">
        <v>28</v>
      </c>
      <c r="B548" s="5" t="s">
        <v>38</v>
      </c>
      <c r="C548" t="s">
        <v>50</v>
      </c>
      <c r="D548" t="s">
        <v>31</v>
      </c>
      <c r="E548">
        <v>7</v>
      </c>
      <c r="F548" t="str">
        <f t="shared" si="8"/>
        <v>Average Per Premise1-in-10June Monthly System Peak Day50% Cycling7</v>
      </c>
      <c r="G548" s="5">
        <v>0.79134979999999999</v>
      </c>
      <c r="H548" s="5">
        <v>0.79134979999999999</v>
      </c>
      <c r="I548" s="5">
        <v>62.454700000000003</v>
      </c>
      <c r="J548" s="5">
        <v>0</v>
      </c>
      <c r="K548" s="5">
        <v>0</v>
      </c>
      <c r="L548" s="5">
        <v>0</v>
      </c>
      <c r="M548" s="5">
        <v>0</v>
      </c>
      <c r="N548" s="5">
        <v>0</v>
      </c>
      <c r="O548">
        <v>12331</v>
      </c>
      <c r="P548" t="s">
        <v>59</v>
      </c>
      <c r="Q548" t="s">
        <v>61</v>
      </c>
    </row>
    <row r="549" spans="1:17" x14ac:dyDescent="0.25">
      <c r="A549" s="4" t="s">
        <v>29</v>
      </c>
      <c r="B549" s="5" t="s">
        <v>38</v>
      </c>
      <c r="C549" t="s">
        <v>50</v>
      </c>
      <c r="D549" t="s">
        <v>31</v>
      </c>
      <c r="E549">
        <v>7</v>
      </c>
      <c r="F549" t="str">
        <f t="shared" si="8"/>
        <v>Average Per Device1-in-10June Monthly System Peak Day50% Cycling7</v>
      </c>
      <c r="G549" s="5">
        <v>0.67656760000000005</v>
      </c>
      <c r="H549" s="5">
        <v>0.67656760000000005</v>
      </c>
      <c r="I549" s="5">
        <v>62.454700000000003</v>
      </c>
      <c r="J549" s="5">
        <v>0</v>
      </c>
      <c r="K549" s="5">
        <v>0</v>
      </c>
      <c r="L549" s="5">
        <v>0</v>
      </c>
      <c r="M549" s="5">
        <v>0</v>
      </c>
      <c r="N549" s="5">
        <v>0</v>
      </c>
      <c r="O549">
        <v>12331</v>
      </c>
      <c r="P549" t="s">
        <v>59</v>
      </c>
      <c r="Q549" t="s">
        <v>61</v>
      </c>
    </row>
    <row r="550" spans="1:17" x14ac:dyDescent="0.25">
      <c r="A550" s="4" t="s">
        <v>43</v>
      </c>
      <c r="B550" s="5" t="s">
        <v>38</v>
      </c>
      <c r="C550" t="s">
        <v>50</v>
      </c>
      <c r="D550" t="s">
        <v>31</v>
      </c>
      <c r="E550">
        <v>7</v>
      </c>
      <c r="F550" t="str">
        <f t="shared" si="8"/>
        <v>Aggregate1-in-10June Monthly System Peak Day50% Cycling7</v>
      </c>
      <c r="G550" s="5">
        <v>9.7581340000000001</v>
      </c>
      <c r="H550" s="5">
        <v>9.7581349999999993</v>
      </c>
      <c r="I550" s="5">
        <v>62.454700000000003</v>
      </c>
      <c r="J550" s="5">
        <v>0</v>
      </c>
      <c r="K550" s="5">
        <v>0</v>
      </c>
      <c r="L550" s="5">
        <v>0</v>
      </c>
      <c r="M550" s="5">
        <v>0</v>
      </c>
      <c r="N550" s="5">
        <v>0</v>
      </c>
      <c r="O550">
        <v>12331</v>
      </c>
      <c r="P550" t="s">
        <v>59</v>
      </c>
      <c r="Q550" t="s">
        <v>61</v>
      </c>
    </row>
    <row r="551" spans="1:17" x14ac:dyDescent="0.25">
      <c r="A551" s="4" t="s">
        <v>30</v>
      </c>
      <c r="B551" s="5" t="s">
        <v>38</v>
      </c>
      <c r="C551" t="s">
        <v>50</v>
      </c>
      <c r="D551" t="s">
        <v>26</v>
      </c>
      <c r="E551">
        <v>7</v>
      </c>
      <c r="F551" t="str">
        <f t="shared" si="8"/>
        <v>Average Per Ton1-in-10June Monthly System Peak DayAll7</v>
      </c>
      <c r="G551" s="5">
        <v>0.17226830000000001</v>
      </c>
      <c r="H551" s="5">
        <v>0.17226830000000001</v>
      </c>
      <c r="I551" s="5">
        <v>62.690899999999999</v>
      </c>
      <c r="J551" s="5">
        <v>0</v>
      </c>
      <c r="K551" s="5">
        <v>0</v>
      </c>
      <c r="L551" s="5">
        <v>0</v>
      </c>
      <c r="M551" s="5">
        <v>0</v>
      </c>
      <c r="N551" s="5">
        <v>0</v>
      </c>
      <c r="O551">
        <v>23026</v>
      </c>
      <c r="P551" t="s">
        <v>59</v>
      </c>
      <c r="Q551" t="s">
        <v>61</v>
      </c>
    </row>
    <row r="552" spans="1:17" x14ac:dyDescent="0.25">
      <c r="A552" s="4" t="s">
        <v>28</v>
      </c>
      <c r="B552" s="5" t="s">
        <v>38</v>
      </c>
      <c r="C552" t="s">
        <v>50</v>
      </c>
      <c r="D552" t="s">
        <v>26</v>
      </c>
      <c r="E552">
        <v>7</v>
      </c>
      <c r="F552" t="str">
        <f t="shared" si="8"/>
        <v>Average Per Premise1-in-10June Monthly System Peak DayAll7</v>
      </c>
      <c r="G552" s="5">
        <v>0.73728020000000005</v>
      </c>
      <c r="H552" s="5">
        <v>0.73728020000000005</v>
      </c>
      <c r="I552" s="5">
        <v>62.690899999999999</v>
      </c>
      <c r="J552" s="5">
        <v>0</v>
      </c>
      <c r="K552" s="5">
        <v>0</v>
      </c>
      <c r="L552" s="5">
        <v>0</v>
      </c>
      <c r="M552" s="5">
        <v>0</v>
      </c>
      <c r="N552" s="5">
        <v>0</v>
      </c>
      <c r="O552">
        <v>23026</v>
      </c>
      <c r="P552" t="s">
        <v>59</v>
      </c>
      <c r="Q552" t="s">
        <v>61</v>
      </c>
    </row>
    <row r="553" spans="1:17" x14ac:dyDescent="0.25">
      <c r="A553" s="4" t="s">
        <v>29</v>
      </c>
      <c r="B553" s="5" t="s">
        <v>38</v>
      </c>
      <c r="C553" t="s">
        <v>50</v>
      </c>
      <c r="D553" t="s">
        <v>26</v>
      </c>
      <c r="E553">
        <v>7</v>
      </c>
      <c r="F553" t="str">
        <f t="shared" si="8"/>
        <v>Average Per Device1-in-10June Monthly System Peak DayAll7</v>
      </c>
      <c r="G553" s="5">
        <v>0.61447130000000005</v>
      </c>
      <c r="H553" s="5">
        <v>0.61447130000000005</v>
      </c>
      <c r="I553" s="5">
        <v>62.690899999999999</v>
      </c>
      <c r="J553" s="5">
        <v>0</v>
      </c>
      <c r="K553" s="5">
        <v>0</v>
      </c>
      <c r="L553" s="5">
        <v>0</v>
      </c>
      <c r="M553" s="5">
        <v>0</v>
      </c>
      <c r="N553" s="5">
        <v>0</v>
      </c>
      <c r="O553">
        <v>23026</v>
      </c>
      <c r="P553" t="s">
        <v>59</v>
      </c>
      <c r="Q553" t="s">
        <v>61</v>
      </c>
    </row>
    <row r="554" spans="1:17" x14ac:dyDescent="0.25">
      <c r="A554" s="4" t="s">
        <v>43</v>
      </c>
      <c r="B554" s="5" t="s">
        <v>38</v>
      </c>
      <c r="C554" t="s">
        <v>50</v>
      </c>
      <c r="D554" t="s">
        <v>26</v>
      </c>
      <c r="E554">
        <v>7</v>
      </c>
      <c r="F554" t="str">
        <f t="shared" si="8"/>
        <v>Aggregate1-in-10June Monthly System Peak DayAll7</v>
      </c>
      <c r="G554" s="5">
        <v>16.976610000000001</v>
      </c>
      <c r="H554" s="5">
        <v>16.976610000000001</v>
      </c>
      <c r="I554" s="5">
        <v>62.690899999999999</v>
      </c>
      <c r="J554" s="5">
        <v>0</v>
      </c>
      <c r="K554" s="5">
        <v>0</v>
      </c>
      <c r="L554" s="5">
        <v>0</v>
      </c>
      <c r="M554" s="5">
        <v>0</v>
      </c>
      <c r="N554" s="5">
        <v>0</v>
      </c>
      <c r="O554">
        <v>23026</v>
      </c>
      <c r="P554" t="s">
        <v>59</v>
      </c>
      <c r="Q554" t="s">
        <v>61</v>
      </c>
    </row>
    <row r="555" spans="1:17" x14ac:dyDescent="0.25">
      <c r="A555" s="4" t="s">
        <v>30</v>
      </c>
      <c r="B555" s="5" t="s">
        <v>38</v>
      </c>
      <c r="C555" t="s">
        <v>51</v>
      </c>
      <c r="D555" t="s">
        <v>58</v>
      </c>
      <c r="E555">
        <v>7</v>
      </c>
      <c r="F555" t="str">
        <f t="shared" si="8"/>
        <v>Average Per Ton1-in-10May Monthly System Peak Day100% Cycling7</v>
      </c>
      <c r="G555" s="5">
        <v>0.1663319</v>
      </c>
      <c r="H555" s="5">
        <v>0.1663319</v>
      </c>
      <c r="I555" s="5">
        <v>63.6783</v>
      </c>
      <c r="J555" s="5">
        <v>0</v>
      </c>
      <c r="K555" s="5">
        <v>0</v>
      </c>
      <c r="L555" s="5">
        <v>0</v>
      </c>
      <c r="M555" s="5">
        <v>0</v>
      </c>
      <c r="N555" s="5">
        <v>0</v>
      </c>
      <c r="O555">
        <v>10695</v>
      </c>
      <c r="P555" t="s">
        <v>59</v>
      </c>
      <c r="Q555" t="s">
        <v>61</v>
      </c>
    </row>
    <row r="556" spans="1:17" x14ac:dyDescent="0.25">
      <c r="A556" s="4" t="s">
        <v>28</v>
      </c>
      <c r="B556" s="5" t="s">
        <v>38</v>
      </c>
      <c r="C556" t="s">
        <v>51</v>
      </c>
      <c r="D556" t="s">
        <v>58</v>
      </c>
      <c r="E556">
        <v>7</v>
      </c>
      <c r="F556" t="str">
        <f t="shared" si="8"/>
        <v>Average Per Premise1-in-10May Monthly System Peak Day100% Cycling7</v>
      </c>
      <c r="G556" s="5">
        <v>0.74543919999999997</v>
      </c>
      <c r="H556" s="5">
        <v>0.74543910000000002</v>
      </c>
      <c r="I556" s="5">
        <v>63.6783</v>
      </c>
      <c r="J556" s="5">
        <v>0</v>
      </c>
      <c r="K556" s="5">
        <v>0</v>
      </c>
      <c r="L556" s="5">
        <v>0</v>
      </c>
      <c r="M556" s="5">
        <v>0</v>
      </c>
      <c r="N556" s="5">
        <v>0</v>
      </c>
      <c r="O556">
        <v>10695</v>
      </c>
      <c r="P556" t="s">
        <v>59</v>
      </c>
      <c r="Q556" t="s">
        <v>61</v>
      </c>
    </row>
    <row r="557" spans="1:17" x14ac:dyDescent="0.25">
      <c r="A557" s="4" t="s">
        <v>29</v>
      </c>
      <c r="B557" s="5" t="s">
        <v>38</v>
      </c>
      <c r="C557" t="s">
        <v>51</v>
      </c>
      <c r="D557" t="s">
        <v>58</v>
      </c>
      <c r="E557">
        <v>7</v>
      </c>
      <c r="F557" t="str">
        <f t="shared" si="8"/>
        <v>Average Per Device1-in-10May Monthly System Peak Day100% Cycling7</v>
      </c>
      <c r="G557" s="5">
        <v>0.60374649999999996</v>
      </c>
      <c r="H557" s="5">
        <v>0.60374640000000002</v>
      </c>
      <c r="I557" s="5">
        <v>63.6783</v>
      </c>
      <c r="J557" s="5">
        <v>0</v>
      </c>
      <c r="K557" s="5">
        <v>0</v>
      </c>
      <c r="L557" s="5">
        <v>0</v>
      </c>
      <c r="M557" s="5">
        <v>0</v>
      </c>
      <c r="N557" s="5">
        <v>0</v>
      </c>
      <c r="O557">
        <v>10695</v>
      </c>
      <c r="P557" t="s">
        <v>59</v>
      </c>
      <c r="Q557" t="s">
        <v>61</v>
      </c>
    </row>
    <row r="558" spans="1:17" x14ac:dyDescent="0.25">
      <c r="A558" s="4" t="s">
        <v>43</v>
      </c>
      <c r="B558" s="5" t="s">
        <v>38</v>
      </c>
      <c r="C558" t="s">
        <v>51</v>
      </c>
      <c r="D558" t="s">
        <v>58</v>
      </c>
      <c r="E558">
        <v>7</v>
      </c>
      <c r="F558" t="str">
        <f t="shared" si="8"/>
        <v>Aggregate1-in-10May Monthly System Peak Day100% Cycling7</v>
      </c>
      <c r="G558" s="5">
        <v>7.9724719999999998</v>
      </c>
      <c r="H558" s="5">
        <v>7.9724719999999998</v>
      </c>
      <c r="I558" s="5">
        <v>63.6783</v>
      </c>
      <c r="J558" s="5">
        <v>0</v>
      </c>
      <c r="K558" s="5">
        <v>0</v>
      </c>
      <c r="L558" s="5">
        <v>0</v>
      </c>
      <c r="M558" s="5">
        <v>0</v>
      </c>
      <c r="N558" s="5">
        <v>0</v>
      </c>
      <c r="O558">
        <v>10695</v>
      </c>
      <c r="P558" t="s">
        <v>59</v>
      </c>
      <c r="Q558" t="s">
        <v>61</v>
      </c>
    </row>
    <row r="559" spans="1:17" x14ac:dyDescent="0.25">
      <c r="A559" s="4" t="s">
        <v>30</v>
      </c>
      <c r="B559" s="5" t="s">
        <v>38</v>
      </c>
      <c r="C559" t="s">
        <v>51</v>
      </c>
      <c r="D559" t="s">
        <v>31</v>
      </c>
      <c r="E559">
        <v>7</v>
      </c>
      <c r="F559" t="str">
        <f t="shared" si="8"/>
        <v>Average Per Ton1-in-10May Monthly System Peak Day50% Cycling7</v>
      </c>
      <c r="G559" s="5">
        <v>0.21309610000000001</v>
      </c>
      <c r="H559" s="5">
        <v>0.21309610000000001</v>
      </c>
      <c r="I559" s="5">
        <v>63.3202</v>
      </c>
      <c r="J559" s="5">
        <v>0</v>
      </c>
      <c r="K559" s="5">
        <v>0</v>
      </c>
      <c r="L559" s="5">
        <v>0</v>
      </c>
      <c r="M559" s="5">
        <v>0</v>
      </c>
      <c r="N559" s="5">
        <v>0</v>
      </c>
      <c r="O559">
        <v>12331</v>
      </c>
      <c r="P559" t="s">
        <v>59</v>
      </c>
      <c r="Q559" t="s">
        <v>61</v>
      </c>
    </row>
    <row r="560" spans="1:17" x14ac:dyDescent="0.25">
      <c r="A560" s="4" t="s">
        <v>28</v>
      </c>
      <c r="B560" s="5" t="s">
        <v>38</v>
      </c>
      <c r="C560" t="s">
        <v>51</v>
      </c>
      <c r="D560" t="s">
        <v>31</v>
      </c>
      <c r="E560">
        <v>7</v>
      </c>
      <c r="F560" t="str">
        <f t="shared" si="8"/>
        <v>Average Per Premise1-in-10May Monthly System Peak Day50% Cycling7</v>
      </c>
      <c r="G560" s="5">
        <v>0.87471889999999997</v>
      </c>
      <c r="H560" s="5">
        <v>0.87471889999999997</v>
      </c>
      <c r="I560" s="5">
        <v>63.3202</v>
      </c>
      <c r="J560" s="5">
        <v>0</v>
      </c>
      <c r="K560" s="5">
        <v>0</v>
      </c>
      <c r="L560" s="5">
        <v>0</v>
      </c>
      <c r="M560" s="5">
        <v>0</v>
      </c>
      <c r="N560" s="5">
        <v>0</v>
      </c>
      <c r="O560">
        <v>12331</v>
      </c>
      <c r="P560" t="s">
        <v>59</v>
      </c>
      <c r="Q560" t="s">
        <v>61</v>
      </c>
    </row>
    <row r="561" spans="1:17" x14ac:dyDescent="0.25">
      <c r="A561" s="4" t="s">
        <v>29</v>
      </c>
      <c r="B561" s="5" t="s">
        <v>38</v>
      </c>
      <c r="C561" t="s">
        <v>51</v>
      </c>
      <c r="D561" t="s">
        <v>31</v>
      </c>
      <c r="E561">
        <v>7</v>
      </c>
      <c r="F561" t="str">
        <f t="shared" si="8"/>
        <v>Average Per Device1-in-10May Monthly System Peak Day50% Cycling7</v>
      </c>
      <c r="G561" s="5">
        <v>0.74784430000000002</v>
      </c>
      <c r="H561" s="5">
        <v>0.74784430000000002</v>
      </c>
      <c r="I561" s="5">
        <v>63.3202</v>
      </c>
      <c r="J561" s="5">
        <v>0</v>
      </c>
      <c r="K561" s="5">
        <v>0</v>
      </c>
      <c r="L561" s="5">
        <v>0</v>
      </c>
      <c r="M561" s="5">
        <v>0</v>
      </c>
      <c r="N561" s="5">
        <v>0</v>
      </c>
      <c r="O561">
        <v>12331</v>
      </c>
      <c r="P561" t="s">
        <v>59</v>
      </c>
      <c r="Q561" t="s">
        <v>61</v>
      </c>
    </row>
    <row r="562" spans="1:17" x14ac:dyDescent="0.25">
      <c r="A562" s="4" t="s">
        <v>43</v>
      </c>
      <c r="B562" s="5" t="s">
        <v>38</v>
      </c>
      <c r="C562" t="s">
        <v>51</v>
      </c>
      <c r="D562" t="s">
        <v>31</v>
      </c>
      <c r="E562">
        <v>7</v>
      </c>
      <c r="F562" t="str">
        <f t="shared" si="8"/>
        <v>Aggregate1-in-10May Monthly System Peak Day50% Cycling7</v>
      </c>
      <c r="G562" s="5">
        <v>10.786160000000001</v>
      </c>
      <c r="H562" s="5">
        <v>10.786160000000001</v>
      </c>
      <c r="I562" s="5">
        <v>63.3202</v>
      </c>
      <c r="J562" s="5">
        <v>0</v>
      </c>
      <c r="K562" s="5">
        <v>0</v>
      </c>
      <c r="L562" s="5">
        <v>0</v>
      </c>
      <c r="M562" s="5">
        <v>0</v>
      </c>
      <c r="N562" s="5">
        <v>0</v>
      </c>
      <c r="O562">
        <v>12331</v>
      </c>
      <c r="P562" t="s">
        <v>59</v>
      </c>
      <c r="Q562" t="s">
        <v>61</v>
      </c>
    </row>
    <row r="563" spans="1:17" x14ac:dyDescent="0.25">
      <c r="A563" s="4" t="s">
        <v>30</v>
      </c>
      <c r="B563" s="5" t="s">
        <v>38</v>
      </c>
      <c r="C563" t="s">
        <v>51</v>
      </c>
      <c r="D563" t="s">
        <v>26</v>
      </c>
      <c r="E563">
        <v>7</v>
      </c>
      <c r="F563" t="str">
        <f t="shared" si="8"/>
        <v>Average Per Ton1-in-10May Monthly System Peak DayAll7</v>
      </c>
      <c r="G563" s="5">
        <v>0.19137409999999999</v>
      </c>
      <c r="H563" s="5">
        <v>0.19137409999999999</v>
      </c>
      <c r="I563" s="5">
        <v>63.486499999999999</v>
      </c>
      <c r="J563" s="5">
        <v>0</v>
      </c>
      <c r="K563" s="5">
        <v>0</v>
      </c>
      <c r="L563" s="5">
        <v>0</v>
      </c>
      <c r="M563" s="5">
        <v>0</v>
      </c>
      <c r="N563" s="5">
        <v>0</v>
      </c>
      <c r="O563">
        <v>23026</v>
      </c>
      <c r="P563" t="s">
        <v>59</v>
      </c>
      <c r="Q563" t="s">
        <v>61</v>
      </c>
    </row>
    <row r="564" spans="1:17" x14ac:dyDescent="0.25">
      <c r="A564" s="4" t="s">
        <v>28</v>
      </c>
      <c r="B564" s="5" t="s">
        <v>38</v>
      </c>
      <c r="C564" t="s">
        <v>51</v>
      </c>
      <c r="D564" t="s">
        <v>26</v>
      </c>
      <c r="E564">
        <v>7</v>
      </c>
      <c r="F564" t="str">
        <f t="shared" si="8"/>
        <v>Average Per Premise1-in-10May Monthly System Peak DayAll7</v>
      </c>
      <c r="G564" s="5">
        <v>0.8190499</v>
      </c>
      <c r="H564" s="5">
        <v>0.8190499</v>
      </c>
      <c r="I564" s="5">
        <v>63.486499999999999</v>
      </c>
      <c r="J564" s="5">
        <v>0</v>
      </c>
      <c r="K564" s="5">
        <v>0</v>
      </c>
      <c r="L564" s="5">
        <v>0</v>
      </c>
      <c r="M564" s="5">
        <v>0</v>
      </c>
      <c r="N564" s="5">
        <v>0</v>
      </c>
      <c r="O564">
        <v>23026</v>
      </c>
      <c r="P564" t="s">
        <v>59</v>
      </c>
      <c r="Q564" t="s">
        <v>61</v>
      </c>
    </row>
    <row r="565" spans="1:17" x14ac:dyDescent="0.25">
      <c r="A565" s="4" t="s">
        <v>29</v>
      </c>
      <c r="B565" s="5" t="s">
        <v>38</v>
      </c>
      <c r="C565" t="s">
        <v>51</v>
      </c>
      <c r="D565" t="s">
        <v>26</v>
      </c>
      <c r="E565">
        <v>7</v>
      </c>
      <c r="F565" t="str">
        <f t="shared" si="8"/>
        <v>Average Per Device1-in-10May Monthly System Peak DayAll7</v>
      </c>
      <c r="G565" s="5">
        <v>0.68262060000000002</v>
      </c>
      <c r="H565" s="5">
        <v>0.68262060000000002</v>
      </c>
      <c r="I565" s="5">
        <v>63.486499999999999</v>
      </c>
      <c r="J565" s="5">
        <v>0</v>
      </c>
      <c r="K565" s="5">
        <v>0</v>
      </c>
      <c r="L565" s="5">
        <v>0</v>
      </c>
      <c r="M565" s="5">
        <v>0</v>
      </c>
      <c r="N565" s="5">
        <v>0</v>
      </c>
      <c r="O565">
        <v>23026</v>
      </c>
      <c r="P565" t="s">
        <v>59</v>
      </c>
      <c r="Q565" t="s">
        <v>61</v>
      </c>
    </row>
    <row r="566" spans="1:17" x14ac:dyDescent="0.25">
      <c r="A566" s="4" t="s">
        <v>43</v>
      </c>
      <c r="B566" s="5" t="s">
        <v>38</v>
      </c>
      <c r="C566" t="s">
        <v>51</v>
      </c>
      <c r="D566" t="s">
        <v>26</v>
      </c>
      <c r="E566">
        <v>7</v>
      </c>
      <c r="F566" t="str">
        <f t="shared" si="8"/>
        <v>Aggregate1-in-10May Monthly System Peak DayAll7</v>
      </c>
      <c r="G566" s="5">
        <v>18.859439999999999</v>
      </c>
      <c r="H566" s="5">
        <v>18.859439999999999</v>
      </c>
      <c r="I566" s="5">
        <v>63.486499999999999</v>
      </c>
      <c r="J566" s="5">
        <v>0</v>
      </c>
      <c r="K566" s="5">
        <v>0</v>
      </c>
      <c r="L566" s="5">
        <v>0</v>
      </c>
      <c r="M566" s="5">
        <v>0</v>
      </c>
      <c r="N566" s="5">
        <v>0</v>
      </c>
      <c r="O566">
        <v>23026</v>
      </c>
      <c r="P566" t="s">
        <v>59</v>
      </c>
      <c r="Q566" t="s">
        <v>61</v>
      </c>
    </row>
    <row r="567" spans="1:17" x14ac:dyDescent="0.25">
      <c r="A567" s="4" t="s">
        <v>30</v>
      </c>
      <c r="B567" s="5" t="s">
        <v>38</v>
      </c>
      <c r="C567" t="s">
        <v>52</v>
      </c>
      <c r="D567" t="s">
        <v>58</v>
      </c>
      <c r="E567">
        <v>7</v>
      </c>
      <c r="F567" t="str">
        <f t="shared" si="8"/>
        <v>Average Per Ton1-in-10October Monthly System Peak Day100% Cycling7</v>
      </c>
      <c r="G567" s="5">
        <v>0.1686879</v>
      </c>
      <c r="H567" s="5">
        <v>0.1686879</v>
      </c>
      <c r="I567" s="5">
        <v>64.505300000000005</v>
      </c>
      <c r="J567" s="5">
        <v>0</v>
      </c>
      <c r="K567" s="5">
        <v>0</v>
      </c>
      <c r="L567" s="5">
        <v>0</v>
      </c>
      <c r="M567" s="5">
        <v>0</v>
      </c>
      <c r="N567" s="5">
        <v>0</v>
      </c>
      <c r="O567">
        <v>10695</v>
      </c>
      <c r="P567" t="s">
        <v>59</v>
      </c>
      <c r="Q567" t="s">
        <v>61</v>
      </c>
    </row>
    <row r="568" spans="1:17" x14ac:dyDescent="0.25">
      <c r="A568" s="4" t="s">
        <v>28</v>
      </c>
      <c r="B568" s="5" t="s">
        <v>38</v>
      </c>
      <c r="C568" t="s">
        <v>52</v>
      </c>
      <c r="D568" t="s">
        <v>58</v>
      </c>
      <c r="E568">
        <v>7</v>
      </c>
      <c r="F568" t="str">
        <f t="shared" si="8"/>
        <v>Average Per Premise1-in-10October Monthly System Peak Day100% Cycling7</v>
      </c>
      <c r="G568" s="5">
        <v>0.7559979</v>
      </c>
      <c r="H568" s="5">
        <v>0.75599799999999995</v>
      </c>
      <c r="I568" s="5">
        <v>64.505300000000005</v>
      </c>
      <c r="J568" s="5">
        <v>0</v>
      </c>
      <c r="K568" s="5">
        <v>0</v>
      </c>
      <c r="L568" s="5">
        <v>0</v>
      </c>
      <c r="M568" s="5">
        <v>0</v>
      </c>
      <c r="N568" s="5">
        <v>0</v>
      </c>
      <c r="O568">
        <v>10695</v>
      </c>
      <c r="P568" t="s">
        <v>59</v>
      </c>
      <c r="Q568" t="s">
        <v>61</v>
      </c>
    </row>
    <row r="569" spans="1:17" x14ac:dyDescent="0.25">
      <c r="A569" s="4" t="s">
        <v>29</v>
      </c>
      <c r="B569" s="5" t="s">
        <v>38</v>
      </c>
      <c r="C569" t="s">
        <v>52</v>
      </c>
      <c r="D569" t="s">
        <v>58</v>
      </c>
      <c r="E569">
        <v>7</v>
      </c>
      <c r="F569" t="str">
        <f t="shared" si="8"/>
        <v>Average Per Device1-in-10October Monthly System Peak Day100% Cycling7</v>
      </c>
      <c r="G569" s="5">
        <v>0.61229820000000001</v>
      </c>
      <c r="H569" s="5">
        <v>0.61229820000000001</v>
      </c>
      <c r="I569" s="5">
        <v>64.505300000000005</v>
      </c>
      <c r="J569" s="5">
        <v>0</v>
      </c>
      <c r="K569" s="5">
        <v>0</v>
      </c>
      <c r="L569" s="5">
        <v>0</v>
      </c>
      <c r="M569" s="5">
        <v>0</v>
      </c>
      <c r="N569" s="5">
        <v>0</v>
      </c>
      <c r="O569">
        <v>10695</v>
      </c>
      <c r="P569" t="s">
        <v>59</v>
      </c>
      <c r="Q569" t="s">
        <v>61</v>
      </c>
    </row>
    <row r="570" spans="1:17" x14ac:dyDescent="0.25">
      <c r="A570" s="4" t="s">
        <v>43</v>
      </c>
      <c r="B570" s="5" t="s">
        <v>38</v>
      </c>
      <c r="C570" t="s">
        <v>52</v>
      </c>
      <c r="D570" t="s">
        <v>58</v>
      </c>
      <c r="E570">
        <v>7</v>
      </c>
      <c r="F570" t="str">
        <f t="shared" si="8"/>
        <v>Aggregate1-in-10October Monthly System Peak Day100% Cycling7</v>
      </c>
      <c r="G570" s="5">
        <v>8.0853979999999996</v>
      </c>
      <c r="H570" s="5">
        <v>8.0853979999999996</v>
      </c>
      <c r="I570" s="5">
        <v>64.505300000000005</v>
      </c>
      <c r="J570" s="5">
        <v>0</v>
      </c>
      <c r="K570" s="5">
        <v>0</v>
      </c>
      <c r="L570" s="5">
        <v>0</v>
      </c>
      <c r="M570" s="5">
        <v>0</v>
      </c>
      <c r="N570" s="5">
        <v>0</v>
      </c>
      <c r="O570">
        <v>10695</v>
      </c>
      <c r="P570" t="s">
        <v>59</v>
      </c>
      <c r="Q570" t="s">
        <v>61</v>
      </c>
    </row>
    <row r="571" spans="1:17" x14ac:dyDescent="0.25">
      <c r="A571" s="4" t="s">
        <v>30</v>
      </c>
      <c r="B571" s="5" t="s">
        <v>38</v>
      </c>
      <c r="C571" t="s">
        <v>52</v>
      </c>
      <c r="D571" t="s">
        <v>31</v>
      </c>
      <c r="E571">
        <v>7</v>
      </c>
      <c r="F571" t="str">
        <f t="shared" si="8"/>
        <v>Average Per Ton1-in-10October Monthly System Peak Day50% Cycling7</v>
      </c>
      <c r="G571" s="5">
        <v>0.2163379</v>
      </c>
      <c r="H571" s="5">
        <v>0.2163379</v>
      </c>
      <c r="I571" s="5">
        <v>64.238500000000002</v>
      </c>
      <c r="J571" s="5">
        <v>0</v>
      </c>
      <c r="K571" s="5">
        <v>0</v>
      </c>
      <c r="L571" s="5">
        <v>0</v>
      </c>
      <c r="M571" s="5">
        <v>0</v>
      </c>
      <c r="N571" s="5">
        <v>0</v>
      </c>
      <c r="O571">
        <v>12331</v>
      </c>
      <c r="P571" t="s">
        <v>59</v>
      </c>
      <c r="Q571" t="s">
        <v>61</v>
      </c>
    </row>
    <row r="572" spans="1:17" x14ac:dyDescent="0.25">
      <c r="A572" s="4" t="s">
        <v>28</v>
      </c>
      <c r="B572" s="5" t="s">
        <v>38</v>
      </c>
      <c r="C572" t="s">
        <v>52</v>
      </c>
      <c r="D572" t="s">
        <v>31</v>
      </c>
      <c r="E572">
        <v>7</v>
      </c>
      <c r="F572" t="str">
        <f t="shared" si="8"/>
        <v>Average Per Premise1-in-10October Monthly System Peak Day50% Cycling7</v>
      </c>
      <c r="G572" s="5">
        <v>0.88802570000000003</v>
      </c>
      <c r="H572" s="5">
        <v>0.88802579999999998</v>
      </c>
      <c r="I572" s="5">
        <v>64.238500000000002</v>
      </c>
      <c r="J572" s="5">
        <v>0</v>
      </c>
      <c r="K572" s="5">
        <v>0</v>
      </c>
      <c r="L572" s="5">
        <v>0</v>
      </c>
      <c r="M572" s="5">
        <v>0</v>
      </c>
      <c r="N572" s="5">
        <v>0</v>
      </c>
      <c r="O572">
        <v>12331</v>
      </c>
      <c r="P572" t="s">
        <v>59</v>
      </c>
      <c r="Q572" t="s">
        <v>61</v>
      </c>
    </row>
    <row r="573" spans="1:17" x14ac:dyDescent="0.25">
      <c r="A573" s="4" t="s">
        <v>29</v>
      </c>
      <c r="B573" s="5" t="s">
        <v>38</v>
      </c>
      <c r="C573" t="s">
        <v>52</v>
      </c>
      <c r="D573" t="s">
        <v>31</v>
      </c>
      <c r="E573">
        <v>7</v>
      </c>
      <c r="F573" t="str">
        <f t="shared" si="8"/>
        <v>Average Per Device1-in-10October Monthly System Peak Day50% Cycling7</v>
      </c>
      <c r="G573" s="5">
        <v>0.75922100000000003</v>
      </c>
      <c r="H573" s="5">
        <v>0.75922100000000003</v>
      </c>
      <c r="I573" s="5">
        <v>64.238500000000002</v>
      </c>
      <c r="J573" s="5">
        <v>0</v>
      </c>
      <c r="K573" s="5">
        <v>0</v>
      </c>
      <c r="L573" s="5">
        <v>0</v>
      </c>
      <c r="M573" s="5">
        <v>0</v>
      </c>
      <c r="N573" s="5">
        <v>0</v>
      </c>
      <c r="O573">
        <v>12331</v>
      </c>
      <c r="P573" t="s">
        <v>59</v>
      </c>
      <c r="Q573" t="s">
        <v>61</v>
      </c>
    </row>
    <row r="574" spans="1:17" x14ac:dyDescent="0.25">
      <c r="A574" s="4" t="s">
        <v>43</v>
      </c>
      <c r="B574" s="5" t="s">
        <v>38</v>
      </c>
      <c r="C574" t="s">
        <v>52</v>
      </c>
      <c r="D574" t="s">
        <v>31</v>
      </c>
      <c r="E574">
        <v>7</v>
      </c>
      <c r="F574" t="str">
        <f t="shared" si="8"/>
        <v>Aggregate1-in-10October Monthly System Peak Day50% Cycling7</v>
      </c>
      <c r="G574" s="5">
        <v>10.95025</v>
      </c>
      <c r="H574" s="5">
        <v>10.95025</v>
      </c>
      <c r="I574" s="5">
        <v>64.238500000000002</v>
      </c>
      <c r="J574" s="5">
        <v>0</v>
      </c>
      <c r="K574" s="5">
        <v>0</v>
      </c>
      <c r="L574" s="5">
        <v>0</v>
      </c>
      <c r="M574" s="5">
        <v>0</v>
      </c>
      <c r="N574" s="5">
        <v>0</v>
      </c>
      <c r="O574">
        <v>12331</v>
      </c>
      <c r="P574" t="s">
        <v>59</v>
      </c>
      <c r="Q574" t="s">
        <v>61</v>
      </c>
    </row>
    <row r="575" spans="1:17" x14ac:dyDescent="0.25">
      <c r="A575" s="4" t="s">
        <v>30</v>
      </c>
      <c r="B575" s="5" t="s">
        <v>38</v>
      </c>
      <c r="C575" t="s">
        <v>52</v>
      </c>
      <c r="D575" t="s">
        <v>26</v>
      </c>
      <c r="E575">
        <v>7</v>
      </c>
      <c r="F575" t="str">
        <f t="shared" si="8"/>
        <v>Average Per Ton1-in-10October Monthly System Peak DayAll7</v>
      </c>
      <c r="G575" s="5">
        <v>0.1942045</v>
      </c>
      <c r="H575" s="5">
        <v>0.1942045</v>
      </c>
      <c r="I575" s="5">
        <v>64.362499999999997</v>
      </c>
      <c r="J575" s="5">
        <v>0</v>
      </c>
      <c r="K575" s="5">
        <v>0</v>
      </c>
      <c r="L575" s="5">
        <v>0</v>
      </c>
      <c r="M575" s="5">
        <v>0</v>
      </c>
      <c r="N575" s="5">
        <v>0</v>
      </c>
      <c r="O575">
        <v>23026</v>
      </c>
      <c r="P575" t="s">
        <v>59</v>
      </c>
      <c r="Q575" t="s">
        <v>61</v>
      </c>
    </row>
    <row r="576" spans="1:17" x14ac:dyDescent="0.25">
      <c r="A576" s="4" t="s">
        <v>28</v>
      </c>
      <c r="B576" s="5" t="s">
        <v>38</v>
      </c>
      <c r="C576" t="s">
        <v>52</v>
      </c>
      <c r="D576" t="s">
        <v>26</v>
      </c>
      <c r="E576">
        <v>7</v>
      </c>
      <c r="F576" t="str">
        <f t="shared" si="8"/>
        <v>Average Per Premise1-in-10October Monthly System Peak DayAll7</v>
      </c>
      <c r="G576" s="5">
        <v>0.83116330000000005</v>
      </c>
      <c r="H576" s="5">
        <v>0.83116330000000005</v>
      </c>
      <c r="I576" s="5">
        <v>64.362499999999997</v>
      </c>
      <c r="J576" s="5">
        <v>0</v>
      </c>
      <c r="K576" s="5">
        <v>0</v>
      </c>
      <c r="L576" s="5">
        <v>0</v>
      </c>
      <c r="M576" s="5">
        <v>0</v>
      </c>
      <c r="N576" s="5">
        <v>0</v>
      </c>
      <c r="O576">
        <v>23026</v>
      </c>
      <c r="P576" t="s">
        <v>59</v>
      </c>
      <c r="Q576" t="s">
        <v>61</v>
      </c>
    </row>
    <row r="577" spans="1:17" x14ac:dyDescent="0.25">
      <c r="A577" s="4" t="s">
        <v>29</v>
      </c>
      <c r="B577" s="5" t="s">
        <v>38</v>
      </c>
      <c r="C577" t="s">
        <v>52</v>
      </c>
      <c r="D577" t="s">
        <v>26</v>
      </c>
      <c r="E577">
        <v>7</v>
      </c>
      <c r="F577" t="str">
        <f t="shared" si="8"/>
        <v>Average Per Device1-in-10October Monthly System Peak DayAll7</v>
      </c>
      <c r="G577" s="5">
        <v>0.69271629999999995</v>
      </c>
      <c r="H577" s="5">
        <v>0.69271629999999995</v>
      </c>
      <c r="I577" s="5">
        <v>64.362499999999997</v>
      </c>
      <c r="J577" s="5">
        <v>0</v>
      </c>
      <c r="K577" s="5">
        <v>0</v>
      </c>
      <c r="L577" s="5">
        <v>0</v>
      </c>
      <c r="M577" s="5">
        <v>0</v>
      </c>
      <c r="N577" s="5">
        <v>0</v>
      </c>
      <c r="O577">
        <v>23026</v>
      </c>
      <c r="P577" t="s">
        <v>59</v>
      </c>
      <c r="Q577" t="s">
        <v>61</v>
      </c>
    </row>
    <row r="578" spans="1:17" x14ac:dyDescent="0.25">
      <c r="A578" t="s">
        <v>43</v>
      </c>
      <c r="B578" t="s">
        <v>38</v>
      </c>
      <c r="C578" t="s">
        <v>52</v>
      </c>
      <c r="D578" t="s">
        <v>26</v>
      </c>
      <c r="E578">
        <v>7</v>
      </c>
      <c r="F578" t="str">
        <f t="shared" si="8"/>
        <v>Aggregate1-in-10October Monthly System Peak DayAll7</v>
      </c>
      <c r="G578">
        <v>19.138369999999998</v>
      </c>
      <c r="H578">
        <v>19.138369999999998</v>
      </c>
      <c r="I578">
        <v>64.362499999999997</v>
      </c>
      <c r="J578">
        <v>0</v>
      </c>
      <c r="K578">
        <v>0</v>
      </c>
      <c r="L578">
        <v>0</v>
      </c>
      <c r="M578">
        <v>0</v>
      </c>
      <c r="N578">
        <v>0</v>
      </c>
      <c r="O578">
        <v>23026</v>
      </c>
      <c r="P578" t="s">
        <v>59</v>
      </c>
      <c r="Q578" t="s">
        <v>61</v>
      </c>
    </row>
    <row r="579" spans="1:17" x14ac:dyDescent="0.25">
      <c r="A579" t="s">
        <v>30</v>
      </c>
      <c r="B579" t="s">
        <v>38</v>
      </c>
      <c r="C579" t="s">
        <v>53</v>
      </c>
      <c r="D579" t="s">
        <v>58</v>
      </c>
      <c r="E579">
        <v>7</v>
      </c>
      <c r="F579" t="str">
        <f t="shared" ref="F579:F642" si="9">CONCATENATE(A579,B579,C579,D579,E579)</f>
        <v>Average Per Ton1-in-10September Monthly System Peak Day100% Cycling7</v>
      </c>
      <c r="G579">
        <v>0.2040834</v>
      </c>
      <c r="H579">
        <v>0.2040834</v>
      </c>
      <c r="I579">
        <v>71.669600000000003</v>
      </c>
      <c r="J579">
        <v>0</v>
      </c>
      <c r="K579">
        <v>0</v>
      </c>
      <c r="L579">
        <v>0</v>
      </c>
      <c r="M579">
        <v>0</v>
      </c>
      <c r="N579">
        <v>0</v>
      </c>
      <c r="O579">
        <v>10695</v>
      </c>
      <c r="P579" t="s">
        <v>59</v>
      </c>
      <c r="Q579" t="s">
        <v>61</v>
      </c>
    </row>
    <row r="580" spans="1:17" x14ac:dyDescent="0.25">
      <c r="A580" t="s">
        <v>28</v>
      </c>
      <c r="B580" t="s">
        <v>38</v>
      </c>
      <c r="C580" t="s">
        <v>53</v>
      </c>
      <c r="D580" t="s">
        <v>58</v>
      </c>
      <c r="E580">
        <v>7</v>
      </c>
      <c r="F580" t="str">
        <f t="shared" si="9"/>
        <v>Average Per Premise1-in-10September Monthly System Peak Day100% Cycling7</v>
      </c>
      <c r="G580">
        <v>0.91462759999999999</v>
      </c>
      <c r="H580">
        <v>0.91462759999999999</v>
      </c>
      <c r="I580">
        <v>71.669600000000003</v>
      </c>
      <c r="J580">
        <v>0</v>
      </c>
      <c r="K580">
        <v>0</v>
      </c>
      <c r="L580">
        <v>0</v>
      </c>
      <c r="M580">
        <v>0</v>
      </c>
      <c r="N580">
        <v>0</v>
      </c>
      <c r="O580">
        <v>10695</v>
      </c>
      <c r="P580" t="s">
        <v>59</v>
      </c>
      <c r="Q580" t="s">
        <v>61</v>
      </c>
    </row>
    <row r="581" spans="1:17" x14ac:dyDescent="0.25">
      <c r="A581" t="s">
        <v>29</v>
      </c>
      <c r="B581" t="s">
        <v>38</v>
      </c>
      <c r="C581" t="s">
        <v>53</v>
      </c>
      <c r="D581" t="s">
        <v>58</v>
      </c>
      <c r="E581">
        <v>7</v>
      </c>
      <c r="F581" t="str">
        <f t="shared" si="9"/>
        <v>Average Per Device1-in-10September Monthly System Peak Day100% Cycling7</v>
      </c>
      <c r="G581">
        <v>0.74077570000000004</v>
      </c>
      <c r="H581">
        <v>0.74077570000000004</v>
      </c>
      <c r="I581">
        <v>71.669600000000003</v>
      </c>
      <c r="J581">
        <v>0</v>
      </c>
      <c r="K581">
        <v>0</v>
      </c>
      <c r="L581">
        <v>0</v>
      </c>
      <c r="M581">
        <v>0</v>
      </c>
      <c r="N581">
        <v>0</v>
      </c>
      <c r="O581">
        <v>10695</v>
      </c>
      <c r="P581" t="s">
        <v>59</v>
      </c>
      <c r="Q581" t="s">
        <v>61</v>
      </c>
    </row>
    <row r="582" spans="1:17" x14ac:dyDescent="0.25">
      <c r="A582" t="s">
        <v>43</v>
      </c>
      <c r="B582" t="s">
        <v>38</v>
      </c>
      <c r="C582" t="s">
        <v>53</v>
      </c>
      <c r="D582" t="s">
        <v>58</v>
      </c>
      <c r="E582">
        <v>7</v>
      </c>
      <c r="F582" t="str">
        <f t="shared" si="9"/>
        <v>Aggregate1-in-10September Monthly System Peak Day100% Cycling7</v>
      </c>
      <c r="G582">
        <v>9.7819430000000001</v>
      </c>
      <c r="H582">
        <v>9.7819430000000001</v>
      </c>
      <c r="I582">
        <v>71.669600000000003</v>
      </c>
      <c r="J582">
        <v>0</v>
      </c>
      <c r="K582">
        <v>0</v>
      </c>
      <c r="L582">
        <v>0</v>
      </c>
      <c r="M582">
        <v>0</v>
      </c>
      <c r="N582">
        <v>0</v>
      </c>
      <c r="O582">
        <v>10695</v>
      </c>
      <c r="P582" t="s">
        <v>59</v>
      </c>
      <c r="Q582" t="s">
        <v>61</v>
      </c>
    </row>
    <row r="583" spans="1:17" x14ac:dyDescent="0.25">
      <c r="A583" t="s">
        <v>30</v>
      </c>
      <c r="B583" t="s">
        <v>38</v>
      </c>
      <c r="C583" t="s">
        <v>53</v>
      </c>
      <c r="D583" t="s">
        <v>31</v>
      </c>
      <c r="E583">
        <v>7</v>
      </c>
      <c r="F583" t="str">
        <f t="shared" si="9"/>
        <v>Average Per Ton1-in-10September Monthly System Peak Day50% Cycling7</v>
      </c>
      <c r="G583">
        <v>0.25992779999999999</v>
      </c>
      <c r="H583">
        <v>0.25992779999999999</v>
      </c>
      <c r="I583">
        <v>71.58</v>
      </c>
      <c r="J583">
        <v>0</v>
      </c>
      <c r="K583">
        <v>0</v>
      </c>
      <c r="L583">
        <v>0</v>
      </c>
      <c r="M583">
        <v>0</v>
      </c>
      <c r="N583">
        <v>0</v>
      </c>
      <c r="O583">
        <v>12331</v>
      </c>
      <c r="P583" t="s">
        <v>59</v>
      </c>
      <c r="Q583" t="s">
        <v>61</v>
      </c>
    </row>
    <row r="584" spans="1:17" x14ac:dyDescent="0.25">
      <c r="A584" t="s">
        <v>28</v>
      </c>
      <c r="B584" t="s">
        <v>38</v>
      </c>
      <c r="C584" t="s">
        <v>53</v>
      </c>
      <c r="D584" t="s">
        <v>31</v>
      </c>
      <c r="E584">
        <v>7</v>
      </c>
      <c r="F584" t="str">
        <f t="shared" si="9"/>
        <v>Average Per Premise1-in-10September Monthly System Peak Day50% Cycling7</v>
      </c>
      <c r="G584">
        <v>1.066954</v>
      </c>
      <c r="H584">
        <v>1.066954</v>
      </c>
      <c r="I584">
        <v>71.58</v>
      </c>
      <c r="J584">
        <v>0</v>
      </c>
      <c r="K584">
        <v>0</v>
      </c>
      <c r="L584">
        <v>0</v>
      </c>
      <c r="M584">
        <v>0</v>
      </c>
      <c r="N584">
        <v>0</v>
      </c>
      <c r="O584">
        <v>12331</v>
      </c>
      <c r="P584" t="s">
        <v>59</v>
      </c>
      <c r="Q584" t="s">
        <v>61</v>
      </c>
    </row>
    <row r="585" spans="1:17" x14ac:dyDescent="0.25">
      <c r="A585" t="s">
        <v>29</v>
      </c>
      <c r="B585" t="s">
        <v>38</v>
      </c>
      <c r="C585" t="s">
        <v>53</v>
      </c>
      <c r="D585" t="s">
        <v>31</v>
      </c>
      <c r="E585">
        <v>7</v>
      </c>
      <c r="F585" t="str">
        <f t="shared" si="9"/>
        <v>Average Per Device1-in-10September Monthly System Peak Day50% Cycling7</v>
      </c>
      <c r="G585">
        <v>0.91219660000000002</v>
      </c>
      <c r="H585">
        <v>0.91219660000000002</v>
      </c>
      <c r="I585">
        <v>71.58</v>
      </c>
      <c r="J585">
        <v>0</v>
      </c>
      <c r="K585">
        <v>0</v>
      </c>
      <c r="L585">
        <v>0</v>
      </c>
      <c r="M585">
        <v>0</v>
      </c>
      <c r="N585">
        <v>0</v>
      </c>
      <c r="O585">
        <v>12331</v>
      </c>
      <c r="P585" t="s">
        <v>59</v>
      </c>
      <c r="Q585" t="s">
        <v>61</v>
      </c>
    </row>
    <row r="586" spans="1:17" x14ac:dyDescent="0.25">
      <c r="A586" t="s">
        <v>43</v>
      </c>
      <c r="B586" t="s">
        <v>38</v>
      </c>
      <c r="C586" t="s">
        <v>53</v>
      </c>
      <c r="D586" t="s">
        <v>31</v>
      </c>
      <c r="E586">
        <v>7</v>
      </c>
      <c r="F586" t="str">
        <f t="shared" si="9"/>
        <v>Aggregate1-in-10September Monthly System Peak Day50% Cycling7</v>
      </c>
      <c r="G586">
        <v>13.156610000000001</v>
      </c>
      <c r="H586">
        <v>13.156610000000001</v>
      </c>
      <c r="I586">
        <v>71.58</v>
      </c>
      <c r="J586">
        <v>0</v>
      </c>
      <c r="K586">
        <v>0</v>
      </c>
      <c r="L586">
        <v>0</v>
      </c>
      <c r="M586">
        <v>0</v>
      </c>
      <c r="N586">
        <v>0</v>
      </c>
      <c r="O586">
        <v>12331</v>
      </c>
      <c r="P586" t="s">
        <v>59</v>
      </c>
      <c r="Q586" t="s">
        <v>61</v>
      </c>
    </row>
    <row r="587" spans="1:17" x14ac:dyDescent="0.25">
      <c r="A587" t="s">
        <v>30</v>
      </c>
      <c r="B587" t="s">
        <v>38</v>
      </c>
      <c r="C587" t="s">
        <v>53</v>
      </c>
      <c r="D587" t="s">
        <v>26</v>
      </c>
      <c r="E587">
        <v>7</v>
      </c>
      <c r="F587" t="str">
        <f t="shared" si="9"/>
        <v>Average Per Ton1-in-10September Monthly System Peak DayAll7</v>
      </c>
      <c r="G587">
        <v>0.2339881</v>
      </c>
      <c r="H587">
        <v>0.2339881</v>
      </c>
      <c r="I587">
        <v>71.621600000000001</v>
      </c>
      <c r="J587">
        <v>0</v>
      </c>
      <c r="K587">
        <v>0</v>
      </c>
      <c r="L587">
        <v>0</v>
      </c>
      <c r="M587">
        <v>0</v>
      </c>
      <c r="N587">
        <v>0</v>
      </c>
      <c r="O587">
        <v>23026</v>
      </c>
      <c r="P587" t="s">
        <v>59</v>
      </c>
      <c r="Q587" t="s">
        <v>61</v>
      </c>
    </row>
    <row r="588" spans="1:17" x14ac:dyDescent="0.25">
      <c r="A588" t="s">
        <v>28</v>
      </c>
      <c r="B588" t="s">
        <v>38</v>
      </c>
      <c r="C588" t="s">
        <v>53</v>
      </c>
      <c r="D588" t="s">
        <v>26</v>
      </c>
      <c r="E588">
        <v>7</v>
      </c>
      <c r="F588" t="str">
        <f t="shared" si="9"/>
        <v>Average Per Premise1-in-10September Monthly System Peak DayAll7</v>
      </c>
      <c r="G588">
        <v>1.001431</v>
      </c>
      <c r="H588">
        <v>1.001431</v>
      </c>
      <c r="I588">
        <v>71.621600000000001</v>
      </c>
      <c r="J588">
        <v>0</v>
      </c>
      <c r="K588">
        <v>0</v>
      </c>
      <c r="L588">
        <v>0</v>
      </c>
      <c r="M588">
        <v>0</v>
      </c>
      <c r="N588">
        <v>0</v>
      </c>
      <c r="O588">
        <v>23026</v>
      </c>
      <c r="P588" t="s">
        <v>59</v>
      </c>
      <c r="Q588" t="s">
        <v>61</v>
      </c>
    </row>
    <row r="589" spans="1:17" x14ac:dyDescent="0.25">
      <c r="A589" t="s">
        <v>29</v>
      </c>
      <c r="B589" t="s">
        <v>38</v>
      </c>
      <c r="C589" t="s">
        <v>53</v>
      </c>
      <c r="D589" t="s">
        <v>26</v>
      </c>
      <c r="E589">
        <v>7</v>
      </c>
      <c r="F589" t="str">
        <f t="shared" si="9"/>
        <v>Average Per Device1-in-10September Monthly System Peak DayAll7</v>
      </c>
      <c r="G589">
        <v>0.83462219999999998</v>
      </c>
      <c r="H589">
        <v>0.83462219999999998</v>
      </c>
      <c r="I589">
        <v>71.621600000000001</v>
      </c>
      <c r="J589">
        <v>0</v>
      </c>
      <c r="K589">
        <v>0</v>
      </c>
      <c r="L589">
        <v>0</v>
      </c>
      <c r="M589">
        <v>0</v>
      </c>
      <c r="N589">
        <v>0</v>
      </c>
      <c r="O589">
        <v>23026</v>
      </c>
      <c r="P589" t="s">
        <v>59</v>
      </c>
      <c r="Q589" t="s">
        <v>61</v>
      </c>
    </row>
    <row r="590" spans="1:17" x14ac:dyDescent="0.25">
      <c r="A590" t="s">
        <v>43</v>
      </c>
      <c r="B590" t="s">
        <v>38</v>
      </c>
      <c r="C590" t="s">
        <v>53</v>
      </c>
      <c r="D590" t="s">
        <v>26</v>
      </c>
      <c r="E590">
        <v>7</v>
      </c>
      <c r="F590" t="str">
        <f t="shared" si="9"/>
        <v>Aggregate1-in-10September Monthly System Peak DayAll7</v>
      </c>
      <c r="G590">
        <v>23.05894</v>
      </c>
      <c r="H590">
        <v>23.05894</v>
      </c>
      <c r="I590">
        <v>71.621600000000001</v>
      </c>
      <c r="J590">
        <v>0</v>
      </c>
      <c r="K590">
        <v>0</v>
      </c>
      <c r="L590">
        <v>0</v>
      </c>
      <c r="M590">
        <v>0</v>
      </c>
      <c r="N590">
        <v>0</v>
      </c>
      <c r="O590">
        <v>23026</v>
      </c>
      <c r="P590" t="s">
        <v>59</v>
      </c>
      <c r="Q590" t="s">
        <v>61</v>
      </c>
    </row>
    <row r="591" spans="1:17" x14ac:dyDescent="0.25">
      <c r="A591" t="s">
        <v>30</v>
      </c>
      <c r="B591" t="s">
        <v>38</v>
      </c>
      <c r="C591" t="s">
        <v>48</v>
      </c>
      <c r="D591" t="s">
        <v>58</v>
      </c>
      <c r="E591">
        <v>8</v>
      </c>
      <c r="F591" t="str">
        <f t="shared" si="9"/>
        <v>Average Per Ton1-in-10August Monthly System Peak Day100% Cycling8</v>
      </c>
      <c r="G591">
        <v>0.19680810000000001</v>
      </c>
      <c r="H591">
        <v>0.19680810000000001</v>
      </c>
      <c r="I591">
        <v>72.255300000000005</v>
      </c>
      <c r="J591">
        <v>0</v>
      </c>
      <c r="K591">
        <v>0</v>
      </c>
      <c r="L591">
        <v>0</v>
      </c>
      <c r="M591">
        <v>0</v>
      </c>
      <c r="N591">
        <v>0</v>
      </c>
      <c r="O591">
        <v>10695</v>
      </c>
      <c r="P591" t="s">
        <v>59</v>
      </c>
      <c r="Q591" t="s">
        <v>61</v>
      </c>
    </row>
    <row r="592" spans="1:17" x14ac:dyDescent="0.25">
      <c r="A592" t="s">
        <v>28</v>
      </c>
      <c r="B592" t="s">
        <v>38</v>
      </c>
      <c r="C592" t="s">
        <v>48</v>
      </c>
      <c r="D592" t="s">
        <v>58</v>
      </c>
      <c r="E592">
        <v>8</v>
      </c>
      <c r="F592" t="str">
        <f t="shared" si="9"/>
        <v>Average Per Premise1-in-10August Monthly System Peak Day100% Cycling8</v>
      </c>
      <c r="G592">
        <v>0.88202210000000003</v>
      </c>
      <c r="H592">
        <v>0.88202210000000003</v>
      </c>
      <c r="I592">
        <v>72.255300000000005</v>
      </c>
      <c r="J592">
        <v>0</v>
      </c>
      <c r="K592">
        <v>0</v>
      </c>
      <c r="L592">
        <v>0</v>
      </c>
      <c r="M592">
        <v>0</v>
      </c>
      <c r="N592">
        <v>0</v>
      </c>
      <c r="O592">
        <v>10695</v>
      </c>
      <c r="P592" t="s">
        <v>59</v>
      </c>
      <c r="Q592" t="s">
        <v>61</v>
      </c>
    </row>
    <row r="593" spans="1:17" x14ac:dyDescent="0.25">
      <c r="A593" t="s">
        <v>29</v>
      </c>
      <c r="B593" t="s">
        <v>38</v>
      </c>
      <c r="C593" t="s">
        <v>48</v>
      </c>
      <c r="D593" t="s">
        <v>58</v>
      </c>
      <c r="E593">
        <v>8</v>
      </c>
      <c r="F593" t="str">
        <f t="shared" si="9"/>
        <v>Average Per Device1-in-10August Monthly System Peak Day100% Cycling8</v>
      </c>
      <c r="G593">
        <v>0.7143678</v>
      </c>
      <c r="H593">
        <v>0.7143678</v>
      </c>
      <c r="I593">
        <v>72.255300000000005</v>
      </c>
      <c r="J593">
        <v>0</v>
      </c>
      <c r="K593">
        <v>0</v>
      </c>
      <c r="L593">
        <v>0</v>
      </c>
      <c r="M593">
        <v>0</v>
      </c>
      <c r="N593">
        <v>0</v>
      </c>
      <c r="O593">
        <v>10695</v>
      </c>
      <c r="P593" t="s">
        <v>59</v>
      </c>
      <c r="Q593" t="s">
        <v>61</v>
      </c>
    </row>
    <row r="594" spans="1:17" x14ac:dyDescent="0.25">
      <c r="A594" t="s">
        <v>43</v>
      </c>
      <c r="B594" t="s">
        <v>38</v>
      </c>
      <c r="C594" t="s">
        <v>48</v>
      </c>
      <c r="D594" t="s">
        <v>58</v>
      </c>
      <c r="E594">
        <v>8</v>
      </c>
      <c r="F594" t="str">
        <f t="shared" si="9"/>
        <v>Aggregate1-in-10August Monthly System Peak Day100% Cycling8</v>
      </c>
      <c r="G594">
        <v>9.4332270000000005</v>
      </c>
      <c r="H594">
        <v>9.4332270000000005</v>
      </c>
      <c r="I594">
        <v>72.255300000000005</v>
      </c>
      <c r="J594">
        <v>0</v>
      </c>
      <c r="K594">
        <v>0</v>
      </c>
      <c r="L594">
        <v>0</v>
      </c>
      <c r="M594">
        <v>0</v>
      </c>
      <c r="N594">
        <v>0</v>
      </c>
      <c r="O594">
        <v>10695</v>
      </c>
      <c r="P594" t="s">
        <v>59</v>
      </c>
      <c r="Q594" t="s">
        <v>61</v>
      </c>
    </row>
    <row r="595" spans="1:17" x14ac:dyDescent="0.25">
      <c r="A595" t="s">
        <v>30</v>
      </c>
      <c r="B595" t="s">
        <v>38</v>
      </c>
      <c r="C595" t="s">
        <v>48</v>
      </c>
      <c r="D595" t="s">
        <v>31</v>
      </c>
      <c r="E595">
        <v>8</v>
      </c>
      <c r="F595" t="str">
        <f t="shared" si="9"/>
        <v>Average Per Ton1-in-10August Monthly System Peak Day50% Cycling8</v>
      </c>
      <c r="G595">
        <v>0.25370939999999997</v>
      </c>
      <c r="H595">
        <v>0.25370939999999997</v>
      </c>
      <c r="I595">
        <v>72.331699999999998</v>
      </c>
      <c r="J595">
        <v>0</v>
      </c>
      <c r="K595">
        <v>0</v>
      </c>
      <c r="L595">
        <v>0</v>
      </c>
      <c r="M595">
        <v>0</v>
      </c>
      <c r="N595">
        <v>0</v>
      </c>
      <c r="O595">
        <v>12331</v>
      </c>
      <c r="P595" t="s">
        <v>59</v>
      </c>
      <c r="Q595" t="s">
        <v>61</v>
      </c>
    </row>
    <row r="596" spans="1:17" x14ac:dyDescent="0.25">
      <c r="A596" t="s">
        <v>28</v>
      </c>
      <c r="B596" t="s">
        <v>38</v>
      </c>
      <c r="C596" t="s">
        <v>48</v>
      </c>
      <c r="D596" t="s">
        <v>31</v>
      </c>
      <c r="E596">
        <v>8</v>
      </c>
      <c r="F596" t="str">
        <f t="shared" si="9"/>
        <v>Average Per Premise1-in-10August Monthly System Peak Day50% Cycling8</v>
      </c>
      <c r="G596">
        <v>1.0414289999999999</v>
      </c>
      <c r="H596">
        <v>1.0414289999999999</v>
      </c>
      <c r="I596">
        <v>72.331699999999998</v>
      </c>
      <c r="J596">
        <v>0</v>
      </c>
      <c r="K596">
        <v>0</v>
      </c>
      <c r="L596">
        <v>0</v>
      </c>
      <c r="M596">
        <v>0</v>
      </c>
      <c r="N596">
        <v>0</v>
      </c>
      <c r="O596">
        <v>12331</v>
      </c>
      <c r="P596" t="s">
        <v>59</v>
      </c>
      <c r="Q596" t="s">
        <v>61</v>
      </c>
    </row>
    <row r="597" spans="1:17" x14ac:dyDescent="0.25">
      <c r="A597" t="s">
        <v>29</v>
      </c>
      <c r="B597" t="s">
        <v>38</v>
      </c>
      <c r="C597" t="s">
        <v>48</v>
      </c>
      <c r="D597" t="s">
        <v>31</v>
      </c>
      <c r="E597">
        <v>8</v>
      </c>
      <c r="F597" t="str">
        <f t="shared" si="9"/>
        <v>Average Per Device1-in-10August Monthly System Peak Day50% Cycling8</v>
      </c>
      <c r="G597">
        <v>0.89037359999999999</v>
      </c>
      <c r="H597">
        <v>0.89037370000000005</v>
      </c>
      <c r="I597">
        <v>72.331699999999998</v>
      </c>
      <c r="J597">
        <v>0</v>
      </c>
      <c r="K597">
        <v>0</v>
      </c>
      <c r="L597">
        <v>0</v>
      </c>
      <c r="M597">
        <v>0</v>
      </c>
      <c r="N597">
        <v>0</v>
      </c>
      <c r="O597">
        <v>12331</v>
      </c>
      <c r="P597" t="s">
        <v>59</v>
      </c>
      <c r="Q597" t="s">
        <v>61</v>
      </c>
    </row>
    <row r="598" spans="1:17" x14ac:dyDescent="0.25">
      <c r="A598" t="s">
        <v>43</v>
      </c>
      <c r="B598" t="s">
        <v>38</v>
      </c>
      <c r="C598" t="s">
        <v>48</v>
      </c>
      <c r="D598" t="s">
        <v>31</v>
      </c>
      <c r="E598">
        <v>8</v>
      </c>
      <c r="F598" t="str">
        <f t="shared" si="9"/>
        <v>Aggregate1-in-10August Monthly System Peak Day50% Cycling8</v>
      </c>
      <c r="G598">
        <v>12.84186</v>
      </c>
      <c r="H598">
        <v>12.84186</v>
      </c>
      <c r="I598">
        <v>72.331699999999998</v>
      </c>
      <c r="J598">
        <v>0</v>
      </c>
      <c r="K598">
        <v>0</v>
      </c>
      <c r="L598">
        <v>0</v>
      </c>
      <c r="M598">
        <v>0</v>
      </c>
      <c r="N598">
        <v>0</v>
      </c>
      <c r="O598">
        <v>12331</v>
      </c>
      <c r="P598" t="s">
        <v>59</v>
      </c>
      <c r="Q598" t="s">
        <v>61</v>
      </c>
    </row>
    <row r="599" spans="1:17" x14ac:dyDescent="0.25">
      <c r="A599" t="s">
        <v>30</v>
      </c>
      <c r="B599" t="s">
        <v>38</v>
      </c>
      <c r="C599" t="s">
        <v>48</v>
      </c>
      <c r="D599" t="s">
        <v>26</v>
      </c>
      <c r="E599">
        <v>8</v>
      </c>
      <c r="F599" t="str">
        <f t="shared" si="9"/>
        <v>Average Per Ton1-in-10August Monthly System Peak DayAll8</v>
      </c>
      <c r="G599">
        <v>0.2272787</v>
      </c>
      <c r="H599">
        <v>0.2272788</v>
      </c>
      <c r="I599">
        <v>72.296199999999999</v>
      </c>
      <c r="J599">
        <v>0</v>
      </c>
      <c r="K599">
        <v>0</v>
      </c>
      <c r="L599">
        <v>0</v>
      </c>
      <c r="M599">
        <v>0</v>
      </c>
      <c r="N599">
        <v>0</v>
      </c>
      <c r="O599">
        <v>23026</v>
      </c>
      <c r="P599" t="s">
        <v>59</v>
      </c>
      <c r="Q599" t="s">
        <v>61</v>
      </c>
    </row>
    <row r="600" spans="1:17" x14ac:dyDescent="0.25">
      <c r="A600" t="s">
        <v>28</v>
      </c>
      <c r="B600" t="s">
        <v>38</v>
      </c>
      <c r="C600" t="s">
        <v>48</v>
      </c>
      <c r="D600" t="s">
        <v>26</v>
      </c>
      <c r="E600">
        <v>8</v>
      </c>
      <c r="F600" t="str">
        <f t="shared" si="9"/>
        <v>Average Per Premise1-in-10August Monthly System Peak DayAll8</v>
      </c>
      <c r="G600">
        <v>0.97271569999999996</v>
      </c>
      <c r="H600">
        <v>0.97271580000000002</v>
      </c>
      <c r="I600">
        <v>72.296199999999999</v>
      </c>
      <c r="J600">
        <v>0</v>
      </c>
      <c r="K600">
        <v>0</v>
      </c>
      <c r="L600">
        <v>0</v>
      </c>
      <c r="M600">
        <v>0</v>
      </c>
      <c r="N600">
        <v>0</v>
      </c>
      <c r="O600">
        <v>23026</v>
      </c>
      <c r="P600" t="s">
        <v>59</v>
      </c>
      <c r="Q600" t="s">
        <v>61</v>
      </c>
    </row>
    <row r="601" spans="1:17" x14ac:dyDescent="0.25">
      <c r="A601" t="s">
        <v>29</v>
      </c>
      <c r="B601" t="s">
        <v>38</v>
      </c>
      <c r="C601" t="s">
        <v>48</v>
      </c>
      <c r="D601" t="s">
        <v>26</v>
      </c>
      <c r="E601">
        <v>8</v>
      </c>
      <c r="F601" t="str">
        <f t="shared" si="9"/>
        <v>Average Per Device1-in-10August Monthly System Peak DayAll8</v>
      </c>
      <c r="G601">
        <v>0.81069029999999997</v>
      </c>
      <c r="H601">
        <v>0.81069029999999997</v>
      </c>
      <c r="I601">
        <v>72.296199999999999</v>
      </c>
      <c r="J601">
        <v>0</v>
      </c>
      <c r="K601">
        <v>0</v>
      </c>
      <c r="L601">
        <v>0</v>
      </c>
      <c r="M601">
        <v>0</v>
      </c>
      <c r="N601">
        <v>0</v>
      </c>
      <c r="O601">
        <v>23026</v>
      </c>
      <c r="P601" t="s">
        <v>59</v>
      </c>
      <c r="Q601" t="s">
        <v>61</v>
      </c>
    </row>
    <row r="602" spans="1:17" x14ac:dyDescent="0.25">
      <c r="A602" t="s">
        <v>43</v>
      </c>
      <c r="B602" t="s">
        <v>38</v>
      </c>
      <c r="C602" t="s">
        <v>48</v>
      </c>
      <c r="D602" t="s">
        <v>26</v>
      </c>
      <c r="E602">
        <v>8</v>
      </c>
      <c r="F602" t="str">
        <f t="shared" si="9"/>
        <v>Aggregate1-in-10August Monthly System Peak DayAll8</v>
      </c>
      <c r="G602">
        <v>22.397749999999998</v>
      </c>
      <c r="H602">
        <v>22.397749999999998</v>
      </c>
      <c r="I602">
        <v>72.296199999999999</v>
      </c>
      <c r="J602">
        <v>0</v>
      </c>
      <c r="K602">
        <v>0</v>
      </c>
      <c r="L602">
        <v>0</v>
      </c>
      <c r="M602">
        <v>0</v>
      </c>
      <c r="N602">
        <v>0</v>
      </c>
      <c r="O602">
        <v>23026</v>
      </c>
      <c r="P602" t="s">
        <v>59</v>
      </c>
      <c r="Q602" t="s">
        <v>61</v>
      </c>
    </row>
    <row r="603" spans="1:17" x14ac:dyDescent="0.25">
      <c r="A603" t="s">
        <v>30</v>
      </c>
      <c r="B603" t="s">
        <v>38</v>
      </c>
      <c r="C603" t="s">
        <v>37</v>
      </c>
      <c r="D603" t="s">
        <v>58</v>
      </c>
      <c r="E603">
        <v>8</v>
      </c>
      <c r="F603" t="str">
        <f t="shared" si="9"/>
        <v>Average Per Ton1-in-10August Typical Event Day100% Cycling8</v>
      </c>
      <c r="G603">
        <v>0.19017519999999999</v>
      </c>
      <c r="H603">
        <v>0.19017519999999999</v>
      </c>
      <c r="I603">
        <v>71.990200000000002</v>
      </c>
      <c r="J603">
        <v>0</v>
      </c>
      <c r="K603">
        <v>0</v>
      </c>
      <c r="L603">
        <v>0</v>
      </c>
      <c r="M603">
        <v>0</v>
      </c>
      <c r="N603">
        <v>0</v>
      </c>
      <c r="O603">
        <v>10695</v>
      </c>
      <c r="P603" t="s">
        <v>59</v>
      </c>
      <c r="Q603" t="s">
        <v>61</v>
      </c>
    </row>
    <row r="604" spans="1:17" x14ac:dyDescent="0.25">
      <c r="A604" t="s">
        <v>28</v>
      </c>
      <c r="B604" t="s">
        <v>38</v>
      </c>
      <c r="C604" t="s">
        <v>37</v>
      </c>
      <c r="D604" t="s">
        <v>58</v>
      </c>
      <c r="E604">
        <v>8</v>
      </c>
      <c r="F604" t="str">
        <f t="shared" si="9"/>
        <v>Average Per Premise1-in-10August Typical Event Day100% Cycling8</v>
      </c>
      <c r="G604">
        <v>0.85229600000000005</v>
      </c>
      <c r="H604">
        <v>0.85229600000000005</v>
      </c>
      <c r="I604">
        <v>71.990200000000002</v>
      </c>
      <c r="J604">
        <v>0</v>
      </c>
      <c r="K604">
        <v>0</v>
      </c>
      <c r="L604">
        <v>0</v>
      </c>
      <c r="M604">
        <v>0</v>
      </c>
      <c r="N604">
        <v>0</v>
      </c>
      <c r="O604">
        <v>10695</v>
      </c>
      <c r="P604" t="s">
        <v>59</v>
      </c>
      <c r="Q604" t="s">
        <v>61</v>
      </c>
    </row>
    <row r="605" spans="1:17" x14ac:dyDescent="0.25">
      <c r="A605" t="s">
        <v>29</v>
      </c>
      <c r="B605" t="s">
        <v>38</v>
      </c>
      <c r="C605" t="s">
        <v>37</v>
      </c>
      <c r="D605" t="s">
        <v>58</v>
      </c>
      <c r="E605">
        <v>8</v>
      </c>
      <c r="F605" t="str">
        <f t="shared" si="9"/>
        <v>Average Per Device1-in-10August Typical Event Day100% Cycling8</v>
      </c>
      <c r="G605">
        <v>0.69029200000000002</v>
      </c>
      <c r="H605">
        <v>0.69029200000000002</v>
      </c>
      <c r="I605">
        <v>71.990200000000002</v>
      </c>
      <c r="J605">
        <v>0</v>
      </c>
      <c r="K605">
        <v>0</v>
      </c>
      <c r="L605">
        <v>0</v>
      </c>
      <c r="M605">
        <v>0</v>
      </c>
      <c r="N605">
        <v>0</v>
      </c>
      <c r="O605">
        <v>10695</v>
      </c>
      <c r="P605" t="s">
        <v>59</v>
      </c>
      <c r="Q605" t="s">
        <v>61</v>
      </c>
    </row>
    <row r="606" spans="1:17" x14ac:dyDescent="0.25">
      <c r="A606" t="s">
        <v>43</v>
      </c>
      <c r="B606" t="s">
        <v>38</v>
      </c>
      <c r="C606" t="s">
        <v>37</v>
      </c>
      <c r="D606" t="s">
        <v>58</v>
      </c>
      <c r="E606">
        <v>8</v>
      </c>
      <c r="F606" t="str">
        <f t="shared" si="9"/>
        <v>Aggregate1-in-10August Typical Event Day100% Cycling8</v>
      </c>
      <c r="G606">
        <v>9.1153060000000004</v>
      </c>
      <c r="H606">
        <v>9.1153060000000004</v>
      </c>
      <c r="I606">
        <v>71.990200000000002</v>
      </c>
      <c r="J606">
        <v>0</v>
      </c>
      <c r="K606">
        <v>0</v>
      </c>
      <c r="L606">
        <v>0</v>
      </c>
      <c r="M606">
        <v>0</v>
      </c>
      <c r="N606">
        <v>0</v>
      </c>
      <c r="O606">
        <v>10695</v>
      </c>
      <c r="P606" t="s">
        <v>59</v>
      </c>
      <c r="Q606" t="s">
        <v>61</v>
      </c>
    </row>
    <row r="607" spans="1:17" x14ac:dyDescent="0.25">
      <c r="A607" t="s">
        <v>30</v>
      </c>
      <c r="B607" t="s">
        <v>38</v>
      </c>
      <c r="C607" t="s">
        <v>37</v>
      </c>
      <c r="D607" t="s">
        <v>31</v>
      </c>
      <c r="E607">
        <v>8</v>
      </c>
      <c r="F607" t="str">
        <f t="shared" si="9"/>
        <v>Average Per Ton1-in-10August Typical Event Day50% Cycling8</v>
      </c>
      <c r="G607">
        <v>0.2465213</v>
      </c>
      <c r="H607">
        <v>0.2465213</v>
      </c>
      <c r="I607">
        <v>72.114099999999993</v>
      </c>
      <c r="J607">
        <v>0</v>
      </c>
      <c r="K607">
        <v>0</v>
      </c>
      <c r="L607">
        <v>0</v>
      </c>
      <c r="M607">
        <v>0</v>
      </c>
      <c r="N607">
        <v>0</v>
      </c>
      <c r="O607">
        <v>12331</v>
      </c>
      <c r="P607" t="s">
        <v>59</v>
      </c>
      <c r="Q607" t="s">
        <v>61</v>
      </c>
    </row>
    <row r="608" spans="1:17" x14ac:dyDescent="0.25">
      <c r="A608" t="s">
        <v>28</v>
      </c>
      <c r="B608" t="s">
        <v>38</v>
      </c>
      <c r="C608" t="s">
        <v>37</v>
      </c>
      <c r="D608" t="s">
        <v>31</v>
      </c>
      <c r="E608">
        <v>8</v>
      </c>
      <c r="F608" t="str">
        <f t="shared" si="9"/>
        <v>Average Per Premise1-in-10August Typical Event Day50% Cycling8</v>
      </c>
      <c r="G608">
        <v>1.0119229999999999</v>
      </c>
      <c r="H608">
        <v>1.0119229999999999</v>
      </c>
      <c r="I608">
        <v>72.114099999999993</v>
      </c>
      <c r="J608">
        <v>0</v>
      </c>
      <c r="K608">
        <v>0</v>
      </c>
      <c r="L608">
        <v>0</v>
      </c>
      <c r="M608">
        <v>0</v>
      </c>
      <c r="N608">
        <v>0</v>
      </c>
      <c r="O608">
        <v>12331</v>
      </c>
      <c r="P608" t="s">
        <v>59</v>
      </c>
      <c r="Q608" t="s">
        <v>61</v>
      </c>
    </row>
    <row r="609" spans="1:17" x14ac:dyDescent="0.25">
      <c r="A609" t="s">
        <v>29</v>
      </c>
      <c r="B609" t="s">
        <v>38</v>
      </c>
      <c r="C609" t="s">
        <v>37</v>
      </c>
      <c r="D609" t="s">
        <v>31</v>
      </c>
      <c r="E609">
        <v>8</v>
      </c>
      <c r="F609" t="str">
        <f t="shared" si="9"/>
        <v>Average Per Device1-in-10August Typical Event Day50% Cycling8</v>
      </c>
      <c r="G609">
        <v>0.86514740000000001</v>
      </c>
      <c r="H609">
        <v>0.86514740000000001</v>
      </c>
      <c r="I609">
        <v>72.114099999999993</v>
      </c>
      <c r="J609">
        <v>0</v>
      </c>
      <c r="K609">
        <v>0</v>
      </c>
      <c r="L609">
        <v>0</v>
      </c>
      <c r="M609">
        <v>0</v>
      </c>
      <c r="N609">
        <v>0</v>
      </c>
      <c r="O609">
        <v>12331</v>
      </c>
      <c r="P609" t="s">
        <v>59</v>
      </c>
      <c r="Q609" t="s">
        <v>61</v>
      </c>
    </row>
    <row r="610" spans="1:17" x14ac:dyDescent="0.25">
      <c r="A610" t="s">
        <v>43</v>
      </c>
      <c r="B610" t="s">
        <v>38</v>
      </c>
      <c r="C610" t="s">
        <v>37</v>
      </c>
      <c r="D610" t="s">
        <v>31</v>
      </c>
      <c r="E610">
        <v>8</v>
      </c>
      <c r="F610" t="str">
        <f t="shared" si="9"/>
        <v>Aggregate1-in-10August Typical Event Day50% Cycling8</v>
      </c>
      <c r="G610">
        <v>12.478020000000001</v>
      </c>
      <c r="H610">
        <v>12.478020000000001</v>
      </c>
      <c r="I610">
        <v>72.114099999999993</v>
      </c>
      <c r="J610">
        <v>0</v>
      </c>
      <c r="K610">
        <v>0</v>
      </c>
      <c r="L610">
        <v>0</v>
      </c>
      <c r="M610">
        <v>0</v>
      </c>
      <c r="N610">
        <v>0</v>
      </c>
      <c r="O610">
        <v>12331</v>
      </c>
      <c r="P610" t="s">
        <v>59</v>
      </c>
      <c r="Q610" t="s">
        <v>61</v>
      </c>
    </row>
    <row r="611" spans="1:17" x14ac:dyDescent="0.25">
      <c r="A611" t="s">
        <v>30</v>
      </c>
      <c r="B611" t="s">
        <v>38</v>
      </c>
      <c r="C611" t="s">
        <v>37</v>
      </c>
      <c r="D611" t="s">
        <v>26</v>
      </c>
      <c r="E611">
        <v>8</v>
      </c>
      <c r="F611" t="str">
        <f t="shared" si="9"/>
        <v>Average Per Ton1-in-10August Typical Event DayAll8</v>
      </c>
      <c r="G611">
        <v>0.2203485</v>
      </c>
      <c r="H611">
        <v>0.2203485</v>
      </c>
      <c r="I611">
        <v>72.0565</v>
      </c>
      <c r="J611">
        <v>0</v>
      </c>
      <c r="K611">
        <v>0</v>
      </c>
      <c r="L611">
        <v>0</v>
      </c>
      <c r="M611">
        <v>0</v>
      </c>
      <c r="N611">
        <v>0</v>
      </c>
      <c r="O611">
        <v>23026</v>
      </c>
      <c r="P611" t="s">
        <v>59</v>
      </c>
      <c r="Q611" t="s">
        <v>61</v>
      </c>
    </row>
    <row r="612" spans="1:17" x14ac:dyDescent="0.25">
      <c r="A612" t="s">
        <v>28</v>
      </c>
      <c r="B612" t="s">
        <v>38</v>
      </c>
      <c r="C612" t="s">
        <v>37</v>
      </c>
      <c r="D612" t="s">
        <v>26</v>
      </c>
      <c r="E612">
        <v>8</v>
      </c>
      <c r="F612" t="str">
        <f t="shared" si="9"/>
        <v>Average Per Premise1-in-10August Typical Event DayAll8</v>
      </c>
      <c r="G612">
        <v>0.94305550000000005</v>
      </c>
      <c r="H612">
        <v>0.94305550000000005</v>
      </c>
      <c r="I612">
        <v>72.0565</v>
      </c>
      <c r="J612">
        <v>0</v>
      </c>
      <c r="K612">
        <v>0</v>
      </c>
      <c r="L612">
        <v>0</v>
      </c>
      <c r="M612">
        <v>0</v>
      </c>
      <c r="N612">
        <v>0</v>
      </c>
      <c r="O612">
        <v>23026</v>
      </c>
      <c r="P612" t="s">
        <v>59</v>
      </c>
      <c r="Q612" t="s">
        <v>61</v>
      </c>
    </row>
    <row r="613" spans="1:17" x14ac:dyDescent="0.25">
      <c r="A613" t="s">
        <v>29</v>
      </c>
      <c r="B613" t="s">
        <v>38</v>
      </c>
      <c r="C613" t="s">
        <v>37</v>
      </c>
      <c r="D613" t="s">
        <v>26</v>
      </c>
      <c r="E613">
        <v>8</v>
      </c>
      <c r="F613" t="str">
        <f t="shared" si="9"/>
        <v>Average Per Device1-in-10August Typical Event DayAll8</v>
      </c>
      <c r="G613">
        <v>0.78597059999999996</v>
      </c>
      <c r="H613">
        <v>0.78597059999999996</v>
      </c>
      <c r="I613">
        <v>72.0565</v>
      </c>
      <c r="J613">
        <v>0</v>
      </c>
      <c r="K613">
        <v>0</v>
      </c>
      <c r="L613">
        <v>0</v>
      </c>
      <c r="M613">
        <v>0</v>
      </c>
      <c r="N613">
        <v>0</v>
      </c>
      <c r="O613">
        <v>23026</v>
      </c>
      <c r="P613" t="s">
        <v>59</v>
      </c>
      <c r="Q613" t="s">
        <v>61</v>
      </c>
    </row>
    <row r="614" spans="1:17" x14ac:dyDescent="0.25">
      <c r="A614" t="s">
        <v>43</v>
      </c>
      <c r="B614" t="s">
        <v>38</v>
      </c>
      <c r="C614" t="s">
        <v>37</v>
      </c>
      <c r="D614" t="s">
        <v>26</v>
      </c>
      <c r="E614">
        <v>8</v>
      </c>
      <c r="F614" t="str">
        <f t="shared" si="9"/>
        <v>Aggregate1-in-10August Typical Event DayAll8</v>
      </c>
      <c r="G614">
        <v>21.7148</v>
      </c>
      <c r="H614">
        <v>21.7148</v>
      </c>
      <c r="I614">
        <v>72.0565</v>
      </c>
      <c r="J614">
        <v>0</v>
      </c>
      <c r="K614">
        <v>0</v>
      </c>
      <c r="L614">
        <v>0</v>
      </c>
      <c r="M614">
        <v>0</v>
      </c>
      <c r="N614">
        <v>0</v>
      </c>
      <c r="O614">
        <v>23026</v>
      </c>
      <c r="P614" t="s">
        <v>59</v>
      </c>
      <c r="Q614" t="s">
        <v>61</v>
      </c>
    </row>
    <row r="615" spans="1:17" x14ac:dyDescent="0.25">
      <c r="A615" t="s">
        <v>30</v>
      </c>
      <c r="B615" t="s">
        <v>38</v>
      </c>
      <c r="C615" t="s">
        <v>49</v>
      </c>
      <c r="D615" t="s">
        <v>58</v>
      </c>
      <c r="E615">
        <v>8</v>
      </c>
      <c r="F615" t="str">
        <f t="shared" si="9"/>
        <v>Average Per Ton1-in-10July Monthly System Peak Day100% Cycling8</v>
      </c>
      <c r="G615">
        <v>0.19149250000000001</v>
      </c>
      <c r="H615">
        <v>0.19149250000000001</v>
      </c>
      <c r="I615">
        <v>72.75</v>
      </c>
      <c r="J615">
        <v>0</v>
      </c>
      <c r="K615">
        <v>0</v>
      </c>
      <c r="L615">
        <v>0</v>
      </c>
      <c r="M615">
        <v>0</v>
      </c>
      <c r="N615">
        <v>0</v>
      </c>
      <c r="O615">
        <v>10695</v>
      </c>
      <c r="P615" t="s">
        <v>59</v>
      </c>
      <c r="Q615" t="s">
        <v>61</v>
      </c>
    </row>
    <row r="616" spans="1:17" x14ac:dyDescent="0.25">
      <c r="A616" t="s">
        <v>28</v>
      </c>
      <c r="B616" t="s">
        <v>38</v>
      </c>
      <c r="C616" t="s">
        <v>49</v>
      </c>
      <c r="D616" t="s">
        <v>58</v>
      </c>
      <c r="E616">
        <v>8</v>
      </c>
      <c r="F616" t="str">
        <f t="shared" si="9"/>
        <v>Average Per Premise1-in-10July Monthly System Peak Day100% Cycling8</v>
      </c>
      <c r="G616">
        <v>0.85819959999999995</v>
      </c>
      <c r="H616">
        <v>0.85819959999999995</v>
      </c>
      <c r="I616">
        <v>72.75</v>
      </c>
      <c r="J616">
        <v>0</v>
      </c>
      <c r="K616">
        <v>0</v>
      </c>
      <c r="L616">
        <v>0</v>
      </c>
      <c r="M616">
        <v>0</v>
      </c>
      <c r="N616">
        <v>0</v>
      </c>
      <c r="O616">
        <v>10695</v>
      </c>
      <c r="P616" t="s">
        <v>59</v>
      </c>
      <c r="Q616" t="s">
        <v>61</v>
      </c>
    </row>
    <row r="617" spans="1:17" x14ac:dyDescent="0.25">
      <c r="A617" t="s">
        <v>29</v>
      </c>
      <c r="B617" t="s">
        <v>38</v>
      </c>
      <c r="C617" t="s">
        <v>49</v>
      </c>
      <c r="D617" t="s">
        <v>58</v>
      </c>
      <c r="E617">
        <v>8</v>
      </c>
      <c r="F617" t="str">
        <f t="shared" si="9"/>
        <v>Average Per Device1-in-10July Monthly System Peak Day100% Cycling8</v>
      </c>
      <c r="G617">
        <v>0.69507339999999995</v>
      </c>
      <c r="H617">
        <v>0.69507339999999995</v>
      </c>
      <c r="I617">
        <v>72.75</v>
      </c>
      <c r="J617">
        <v>0</v>
      </c>
      <c r="K617">
        <v>0</v>
      </c>
      <c r="L617">
        <v>0</v>
      </c>
      <c r="M617">
        <v>0</v>
      </c>
      <c r="N617">
        <v>0</v>
      </c>
      <c r="O617">
        <v>10695</v>
      </c>
      <c r="P617" t="s">
        <v>59</v>
      </c>
      <c r="Q617" t="s">
        <v>61</v>
      </c>
    </row>
    <row r="618" spans="1:17" x14ac:dyDescent="0.25">
      <c r="A618" t="s">
        <v>43</v>
      </c>
      <c r="B618" t="s">
        <v>38</v>
      </c>
      <c r="C618" t="s">
        <v>49</v>
      </c>
      <c r="D618" t="s">
        <v>58</v>
      </c>
      <c r="E618">
        <v>8</v>
      </c>
      <c r="F618" t="str">
        <f t="shared" si="9"/>
        <v>Aggregate1-in-10July Monthly System Peak Day100% Cycling8</v>
      </c>
      <c r="G618">
        <v>9.178445</v>
      </c>
      <c r="H618">
        <v>9.178445</v>
      </c>
      <c r="I618">
        <v>72.75</v>
      </c>
      <c r="J618">
        <v>0</v>
      </c>
      <c r="K618">
        <v>0</v>
      </c>
      <c r="L618">
        <v>0</v>
      </c>
      <c r="M618">
        <v>0</v>
      </c>
      <c r="N618">
        <v>0</v>
      </c>
      <c r="O618">
        <v>10695</v>
      </c>
      <c r="P618" t="s">
        <v>59</v>
      </c>
      <c r="Q618" t="s">
        <v>61</v>
      </c>
    </row>
    <row r="619" spans="1:17" x14ac:dyDescent="0.25">
      <c r="A619" t="s">
        <v>30</v>
      </c>
      <c r="B619" t="s">
        <v>38</v>
      </c>
      <c r="C619" t="s">
        <v>49</v>
      </c>
      <c r="D619" t="s">
        <v>31</v>
      </c>
      <c r="E619">
        <v>8</v>
      </c>
      <c r="F619" t="str">
        <f t="shared" si="9"/>
        <v>Average Per Ton1-in-10July Monthly System Peak Day50% Cycling8</v>
      </c>
      <c r="G619">
        <v>0.2474123</v>
      </c>
      <c r="H619">
        <v>0.2474123</v>
      </c>
      <c r="I619">
        <v>72.75</v>
      </c>
      <c r="J619">
        <v>0</v>
      </c>
      <c r="K619">
        <v>0</v>
      </c>
      <c r="L619">
        <v>0</v>
      </c>
      <c r="M619">
        <v>0</v>
      </c>
      <c r="N619">
        <v>0</v>
      </c>
      <c r="O619">
        <v>12331</v>
      </c>
      <c r="P619" t="s">
        <v>59</v>
      </c>
      <c r="Q619" t="s">
        <v>61</v>
      </c>
    </row>
    <row r="620" spans="1:17" x14ac:dyDescent="0.25">
      <c r="A620" t="s">
        <v>28</v>
      </c>
      <c r="B620" t="s">
        <v>38</v>
      </c>
      <c r="C620" t="s">
        <v>49</v>
      </c>
      <c r="D620" t="s">
        <v>31</v>
      </c>
      <c r="E620">
        <v>8</v>
      </c>
      <c r="F620" t="str">
        <f t="shared" si="9"/>
        <v>Average Per Premise1-in-10July Monthly System Peak Day50% Cycling8</v>
      </c>
      <c r="G620">
        <v>1.0155799999999999</v>
      </c>
      <c r="H620">
        <v>1.0155799999999999</v>
      </c>
      <c r="I620">
        <v>72.75</v>
      </c>
      <c r="J620">
        <v>0</v>
      </c>
      <c r="K620">
        <v>0</v>
      </c>
      <c r="L620">
        <v>0</v>
      </c>
      <c r="M620">
        <v>0</v>
      </c>
      <c r="N620">
        <v>0</v>
      </c>
      <c r="O620">
        <v>12331</v>
      </c>
      <c r="P620" t="s">
        <v>59</v>
      </c>
      <c r="Q620" t="s">
        <v>61</v>
      </c>
    </row>
    <row r="621" spans="1:17" x14ac:dyDescent="0.25">
      <c r="A621" t="s">
        <v>29</v>
      </c>
      <c r="B621" t="s">
        <v>38</v>
      </c>
      <c r="C621" t="s">
        <v>49</v>
      </c>
      <c r="D621" t="s">
        <v>31</v>
      </c>
      <c r="E621">
        <v>8</v>
      </c>
      <c r="F621" t="str">
        <f t="shared" si="9"/>
        <v>Average Per Device1-in-10July Monthly System Peak Day50% Cycling8</v>
      </c>
      <c r="G621">
        <v>0.86827430000000005</v>
      </c>
      <c r="H621">
        <v>0.86827430000000005</v>
      </c>
      <c r="I621">
        <v>72.75</v>
      </c>
      <c r="J621">
        <v>0</v>
      </c>
      <c r="K621">
        <v>0</v>
      </c>
      <c r="L621">
        <v>0</v>
      </c>
      <c r="M621">
        <v>0</v>
      </c>
      <c r="N621">
        <v>0</v>
      </c>
      <c r="O621">
        <v>12331</v>
      </c>
      <c r="P621" t="s">
        <v>59</v>
      </c>
      <c r="Q621" t="s">
        <v>61</v>
      </c>
    </row>
    <row r="622" spans="1:17" x14ac:dyDescent="0.25">
      <c r="A622" t="s">
        <v>43</v>
      </c>
      <c r="B622" t="s">
        <v>38</v>
      </c>
      <c r="C622" t="s">
        <v>49</v>
      </c>
      <c r="D622" t="s">
        <v>31</v>
      </c>
      <c r="E622">
        <v>8</v>
      </c>
      <c r="F622" t="str">
        <f t="shared" si="9"/>
        <v>Aggregate1-in-10July Monthly System Peak Day50% Cycling8</v>
      </c>
      <c r="G622">
        <v>12.52312</v>
      </c>
      <c r="H622">
        <v>12.52312</v>
      </c>
      <c r="I622">
        <v>72.75</v>
      </c>
      <c r="J622">
        <v>0</v>
      </c>
      <c r="K622">
        <v>0</v>
      </c>
      <c r="L622">
        <v>0</v>
      </c>
      <c r="M622">
        <v>0</v>
      </c>
      <c r="N622">
        <v>0</v>
      </c>
      <c r="O622">
        <v>12331</v>
      </c>
      <c r="P622" t="s">
        <v>59</v>
      </c>
      <c r="Q622" t="s">
        <v>61</v>
      </c>
    </row>
    <row r="623" spans="1:17" x14ac:dyDescent="0.25">
      <c r="A623" t="s">
        <v>30</v>
      </c>
      <c r="B623" t="s">
        <v>38</v>
      </c>
      <c r="C623" t="s">
        <v>49</v>
      </c>
      <c r="D623" t="s">
        <v>26</v>
      </c>
      <c r="E623">
        <v>8</v>
      </c>
      <c r="F623" t="str">
        <f t="shared" si="9"/>
        <v>Average Per Ton1-in-10July Monthly System Peak DayAll8</v>
      </c>
      <c r="G623">
        <v>0.22143750000000001</v>
      </c>
      <c r="H623">
        <v>0.22143750000000001</v>
      </c>
      <c r="I623">
        <v>72.75</v>
      </c>
      <c r="J623">
        <v>0</v>
      </c>
      <c r="K623">
        <v>0</v>
      </c>
      <c r="L623">
        <v>0</v>
      </c>
      <c r="M623">
        <v>0</v>
      </c>
      <c r="N623">
        <v>0</v>
      </c>
      <c r="O623">
        <v>23026</v>
      </c>
      <c r="P623" t="s">
        <v>59</v>
      </c>
      <c r="Q623" t="s">
        <v>61</v>
      </c>
    </row>
    <row r="624" spans="1:17" x14ac:dyDescent="0.25">
      <c r="A624" t="s">
        <v>28</v>
      </c>
      <c r="B624" t="s">
        <v>38</v>
      </c>
      <c r="C624" t="s">
        <v>49</v>
      </c>
      <c r="D624" t="s">
        <v>26</v>
      </c>
      <c r="E624">
        <v>8</v>
      </c>
      <c r="F624" t="str">
        <f t="shared" si="9"/>
        <v>Average Per Premise1-in-10July Monthly System Peak DayAll8</v>
      </c>
      <c r="G624">
        <v>0.94771629999999996</v>
      </c>
      <c r="H624">
        <v>0.94771629999999996</v>
      </c>
      <c r="I624">
        <v>72.75</v>
      </c>
      <c r="J624">
        <v>0</v>
      </c>
      <c r="K624">
        <v>0</v>
      </c>
      <c r="L624">
        <v>0</v>
      </c>
      <c r="M624">
        <v>0</v>
      </c>
      <c r="N624">
        <v>0</v>
      </c>
      <c r="O624">
        <v>23026</v>
      </c>
      <c r="P624" t="s">
        <v>59</v>
      </c>
      <c r="Q624" t="s">
        <v>61</v>
      </c>
    </row>
    <row r="625" spans="1:17" x14ac:dyDescent="0.25">
      <c r="A625" t="s">
        <v>29</v>
      </c>
      <c r="B625" t="s">
        <v>38</v>
      </c>
      <c r="C625" t="s">
        <v>49</v>
      </c>
      <c r="D625" t="s">
        <v>26</v>
      </c>
      <c r="E625">
        <v>8</v>
      </c>
      <c r="F625" t="str">
        <f t="shared" si="9"/>
        <v>Average Per Device1-in-10July Monthly System Peak DayAll8</v>
      </c>
      <c r="G625">
        <v>0.78985499999999997</v>
      </c>
      <c r="H625">
        <v>0.78985499999999997</v>
      </c>
      <c r="I625">
        <v>72.75</v>
      </c>
      <c r="J625">
        <v>0</v>
      </c>
      <c r="K625">
        <v>0</v>
      </c>
      <c r="L625">
        <v>0</v>
      </c>
      <c r="M625">
        <v>0</v>
      </c>
      <c r="N625">
        <v>0</v>
      </c>
      <c r="O625">
        <v>23026</v>
      </c>
      <c r="P625" t="s">
        <v>59</v>
      </c>
      <c r="Q625" t="s">
        <v>61</v>
      </c>
    </row>
    <row r="626" spans="1:17" x14ac:dyDescent="0.25">
      <c r="A626" t="s">
        <v>43</v>
      </c>
      <c r="B626" t="s">
        <v>38</v>
      </c>
      <c r="C626" t="s">
        <v>49</v>
      </c>
      <c r="D626" t="s">
        <v>26</v>
      </c>
      <c r="E626">
        <v>8</v>
      </c>
      <c r="F626" t="str">
        <f t="shared" si="9"/>
        <v>Aggregate1-in-10July Monthly System Peak DayAll8</v>
      </c>
      <c r="G626">
        <v>21.822120000000002</v>
      </c>
      <c r="H626">
        <v>21.822120000000002</v>
      </c>
      <c r="I626">
        <v>72.75</v>
      </c>
      <c r="J626">
        <v>0</v>
      </c>
      <c r="K626">
        <v>0</v>
      </c>
      <c r="L626">
        <v>0</v>
      </c>
      <c r="M626">
        <v>0</v>
      </c>
      <c r="N626">
        <v>0</v>
      </c>
      <c r="O626">
        <v>23026</v>
      </c>
      <c r="P626" t="s">
        <v>59</v>
      </c>
      <c r="Q626" t="s">
        <v>61</v>
      </c>
    </row>
    <row r="627" spans="1:17" x14ac:dyDescent="0.25">
      <c r="A627" t="s">
        <v>30</v>
      </c>
      <c r="B627" t="s">
        <v>38</v>
      </c>
      <c r="C627" t="s">
        <v>50</v>
      </c>
      <c r="D627" t="s">
        <v>58</v>
      </c>
      <c r="E627">
        <v>8</v>
      </c>
      <c r="F627" t="str">
        <f t="shared" si="9"/>
        <v>Average Per Ton1-in-10June Monthly System Peak Day100% Cycling8</v>
      </c>
      <c r="G627">
        <v>0.15691630000000001</v>
      </c>
      <c r="H627">
        <v>0.15691630000000001</v>
      </c>
      <c r="I627">
        <v>70.124899999999997</v>
      </c>
      <c r="J627">
        <v>0</v>
      </c>
      <c r="K627">
        <v>0</v>
      </c>
      <c r="L627">
        <v>0</v>
      </c>
      <c r="M627">
        <v>0</v>
      </c>
      <c r="N627">
        <v>0</v>
      </c>
      <c r="O627">
        <v>10695</v>
      </c>
      <c r="P627" t="s">
        <v>59</v>
      </c>
      <c r="Q627" t="s">
        <v>61</v>
      </c>
    </row>
    <row r="628" spans="1:17" x14ac:dyDescent="0.25">
      <c r="A628" t="s">
        <v>28</v>
      </c>
      <c r="B628" t="s">
        <v>38</v>
      </c>
      <c r="C628" t="s">
        <v>50</v>
      </c>
      <c r="D628" t="s">
        <v>58</v>
      </c>
      <c r="E628">
        <v>8</v>
      </c>
      <c r="F628" t="str">
        <f t="shared" si="9"/>
        <v>Average Per Premise1-in-10June Monthly System Peak Day100% Cycling8</v>
      </c>
      <c r="G628">
        <v>0.70324180000000003</v>
      </c>
      <c r="H628">
        <v>0.70324180000000003</v>
      </c>
      <c r="I628">
        <v>70.124899999999997</v>
      </c>
      <c r="J628">
        <v>0</v>
      </c>
      <c r="K628">
        <v>0</v>
      </c>
      <c r="L628">
        <v>0</v>
      </c>
      <c r="M628">
        <v>0</v>
      </c>
      <c r="N628">
        <v>0</v>
      </c>
      <c r="O628">
        <v>10695</v>
      </c>
      <c r="P628" t="s">
        <v>59</v>
      </c>
      <c r="Q628" t="s">
        <v>61</v>
      </c>
    </row>
    <row r="629" spans="1:17" x14ac:dyDescent="0.25">
      <c r="A629" t="s">
        <v>29</v>
      </c>
      <c r="B629" t="s">
        <v>38</v>
      </c>
      <c r="C629" t="s">
        <v>50</v>
      </c>
      <c r="D629" t="s">
        <v>58</v>
      </c>
      <c r="E629">
        <v>8</v>
      </c>
      <c r="F629" t="str">
        <f t="shared" si="9"/>
        <v>Average Per Device1-in-10June Monthly System Peak Day100% Cycling8</v>
      </c>
      <c r="G629">
        <v>0.56957000000000002</v>
      </c>
      <c r="H629">
        <v>0.56956989999999996</v>
      </c>
      <c r="I629">
        <v>70.124899999999997</v>
      </c>
      <c r="J629">
        <v>0</v>
      </c>
      <c r="K629">
        <v>0</v>
      </c>
      <c r="L629">
        <v>0</v>
      </c>
      <c r="M629">
        <v>0</v>
      </c>
      <c r="N629">
        <v>0</v>
      </c>
      <c r="O629">
        <v>10695</v>
      </c>
      <c r="P629" t="s">
        <v>59</v>
      </c>
      <c r="Q629" t="s">
        <v>61</v>
      </c>
    </row>
    <row r="630" spans="1:17" x14ac:dyDescent="0.25">
      <c r="A630" t="s">
        <v>43</v>
      </c>
      <c r="B630" t="s">
        <v>38</v>
      </c>
      <c r="C630" t="s">
        <v>50</v>
      </c>
      <c r="D630" t="s">
        <v>58</v>
      </c>
      <c r="E630">
        <v>8</v>
      </c>
      <c r="F630" t="str">
        <f t="shared" si="9"/>
        <v>Aggregate1-in-10June Monthly System Peak Day100% Cycling8</v>
      </c>
      <c r="G630">
        <v>7.5211709999999998</v>
      </c>
      <c r="H630">
        <v>7.5211709999999998</v>
      </c>
      <c r="I630">
        <v>70.124899999999997</v>
      </c>
      <c r="J630">
        <v>0</v>
      </c>
      <c r="K630">
        <v>0</v>
      </c>
      <c r="L630">
        <v>0</v>
      </c>
      <c r="M630">
        <v>0</v>
      </c>
      <c r="N630">
        <v>0</v>
      </c>
      <c r="O630">
        <v>10695</v>
      </c>
      <c r="P630" t="s">
        <v>59</v>
      </c>
      <c r="Q630" t="s">
        <v>61</v>
      </c>
    </row>
    <row r="631" spans="1:17" x14ac:dyDescent="0.25">
      <c r="A631" t="s">
        <v>30</v>
      </c>
      <c r="B631" t="s">
        <v>38</v>
      </c>
      <c r="C631" t="s">
        <v>50</v>
      </c>
      <c r="D631" t="s">
        <v>31</v>
      </c>
      <c r="E631">
        <v>8</v>
      </c>
      <c r="F631" t="str">
        <f t="shared" si="9"/>
        <v>Average Per Ton1-in-10June Monthly System Peak Day50% Cycling8</v>
      </c>
      <c r="G631">
        <v>0.20651929999999999</v>
      </c>
      <c r="H631">
        <v>0.20651929999999999</v>
      </c>
      <c r="I631">
        <v>70.454899999999995</v>
      </c>
      <c r="J631">
        <v>0</v>
      </c>
      <c r="K631">
        <v>0</v>
      </c>
      <c r="L631">
        <v>0</v>
      </c>
      <c r="M631">
        <v>0</v>
      </c>
      <c r="N631">
        <v>0</v>
      </c>
      <c r="O631">
        <v>12331</v>
      </c>
      <c r="P631" t="s">
        <v>59</v>
      </c>
      <c r="Q631" t="s">
        <v>61</v>
      </c>
    </row>
    <row r="632" spans="1:17" x14ac:dyDescent="0.25">
      <c r="A632" t="s">
        <v>28</v>
      </c>
      <c r="B632" t="s">
        <v>38</v>
      </c>
      <c r="C632" t="s">
        <v>50</v>
      </c>
      <c r="D632" t="s">
        <v>31</v>
      </c>
      <c r="E632">
        <v>8</v>
      </c>
      <c r="F632" t="str">
        <f t="shared" si="9"/>
        <v>Average Per Premise1-in-10June Monthly System Peak Day50% Cycling8</v>
      </c>
      <c r="G632">
        <v>0.84772239999999999</v>
      </c>
      <c r="H632">
        <v>0.84772239999999999</v>
      </c>
      <c r="I632">
        <v>70.454899999999995</v>
      </c>
      <c r="J632">
        <v>0</v>
      </c>
      <c r="K632">
        <v>0</v>
      </c>
      <c r="L632">
        <v>0</v>
      </c>
      <c r="M632">
        <v>0</v>
      </c>
      <c r="N632">
        <v>0</v>
      </c>
      <c r="O632">
        <v>12331</v>
      </c>
      <c r="P632" t="s">
        <v>59</v>
      </c>
      <c r="Q632" t="s">
        <v>61</v>
      </c>
    </row>
    <row r="633" spans="1:17" x14ac:dyDescent="0.25">
      <c r="A633" t="s">
        <v>29</v>
      </c>
      <c r="B633" t="s">
        <v>38</v>
      </c>
      <c r="C633" t="s">
        <v>50</v>
      </c>
      <c r="D633" t="s">
        <v>31</v>
      </c>
      <c r="E633">
        <v>8</v>
      </c>
      <c r="F633" t="str">
        <f t="shared" si="9"/>
        <v>Average Per Device1-in-10June Monthly System Peak Day50% Cycling8</v>
      </c>
      <c r="G633">
        <v>0.72476359999999995</v>
      </c>
      <c r="H633">
        <v>0.72476359999999995</v>
      </c>
      <c r="I633">
        <v>70.454899999999995</v>
      </c>
      <c r="J633">
        <v>0</v>
      </c>
      <c r="K633">
        <v>0</v>
      </c>
      <c r="L633">
        <v>0</v>
      </c>
      <c r="M633">
        <v>0</v>
      </c>
      <c r="N633">
        <v>0</v>
      </c>
      <c r="O633">
        <v>12331</v>
      </c>
      <c r="P633" t="s">
        <v>59</v>
      </c>
      <c r="Q633" t="s">
        <v>61</v>
      </c>
    </row>
    <row r="634" spans="1:17" x14ac:dyDescent="0.25">
      <c r="A634" t="s">
        <v>43</v>
      </c>
      <c r="B634" t="s">
        <v>38</v>
      </c>
      <c r="C634" t="s">
        <v>50</v>
      </c>
      <c r="D634" t="s">
        <v>31</v>
      </c>
      <c r="E634">
        <v>8</v>
      </c>
      <c r="F634" t="str">
        <f t="shared" si="9"/>
        <v>Aggregate1-in-10June Monthly System Peak Day50% Cycling8</v>
      </c>
      <c r="G634">
        <v>10.45327</v>
      </c>
      <c r="H634">
        <v>10.45327</v>
      </c>
      <c r="I634">
        <v>70.454899999999995</v>
      </c>
      <c r="J634">
        <v>0</v>
      </c>
      <c r="K634">
        <v>0</v>
      </c>
      <c r="L634">
        <v>0</v>
      </c>
      <c r="M634">
        <v>0</v>
      </c>
      <c r="N634">
        <v>0</v>
      </c>
      <c r="O634">
        <v>12331</v>
      </c>
      <c r="P634" t="s">
        <v>59</v>
      </c>
      <c r="Q634" t="s">
        <v>61</v>
      </c>
    </row>
    <row r="635" spans="1:17" x14ac:dyDescent="0.25">
      <c r="A635" t="s">
        <v>30</v>
      </c>
      <c r="B635" t="s">
        <v>38</v>
      </c>
      <c r="C635" t="s">
        <v>50</v>
      </c>
      <c r="D635" t="s">
        <v>26</v>
      </c>
      <c r="E635">
        <v>8</v>
      </c>
      <c r="F635" t="str">
        <f t="shared" si="9"/>
        <v>Average Per Ton1-in-10June Monthly System Peak DayAll8</v>
      </c>
      <c r="G635">
        <v>0.18347869999999999</v>
      </c>
      <c r="H635">
        <v>0.18347869999999999</v>
      </c>
      <c r="I635">
        <v>70.301599999999993</v>
      </c>
      <c r="J635">
        <v>0</v>
      </c>
      <c r="K635">
        <v>0</v>
      </c>
      <c r="L635">
        <v>0</v>
      </c>
      <c r="M635">
        <v>0</v>
      </c>
      <c r="N635">
        <v>0</v>
      </c>
      <c r="O635">
        <v>23026</v>
      </c>
      <c r="P635" t="s">
        <v>59</v>
      </c>
      <c r="Q635" t="s">
        <v>61</v>
      </c>
    </row>
    <row r="636" spans="1:17" x14ac:dyDescent="0.25">
      <c r="A636" t="s">
        <v>28</v>
      </c>
      <c r="B636" t="s">
        <v>38</v>
      </c>
      <c r="C636" t="s">
        <v>50</v>
      </c>
      <c r="D636" t="s">
        <v>26</v>
      </c>
      <c r="E636">
        <v>8</v>
      </c>
      <c r="F636" t="str">
        <f t="shared" si="9"/>
        <v>Average Per Premise1-in-10June Monthly System Peak DayAll8</v>
      </c>
      <c r="G636">
        <v>0.78525880000000003</v>
      </c>
      <c r="H636">
        <v>0.78525880000000003</v>
      </c>
      <c r="I636">
        <v>70.301599999999993</v>
      </c>
      <c r="J636">
        <v>0</v>
      </c>
      <c r="K636">
        <v>0</v>
      </c>
      <c r="L636">
        <v>0</v>
      </c>
      <c r="M636">
        <v>0</v>
      </c>
      <c r="N636">
        <v>0</v>
      </c>
      <c r="O636">
        <v>23026</v>
      </c>
      <c r="P636" t="s">
        <v>59</v>
      </c>
      <c r="Q636" t="s">
        <v>61</v>
      </c>
    </row>
    <row r="637" spans="1:17" x14ac:dyDescent="0.25">
      <c r="A637" t="s">
        <v>29</v>
      </c>
      <c r="B637" t="s">
        <v>38</v>
      </c>
      <c r="C637" t="s">
        <v>50</v>
      </c>
      <c r="D637" t="s">
        <v>26</v>
      </c>
      <c r="E637">
        <v>8</v>
      </c>
      <c r="F637" t="str">
        <f t="shared" si="9"/>
        <v>Average Per Device1-in-10June Monthly System Peak DayAll8</v>
      </c>
      <c r="G637">
        <v>0.65445810000000004</v>
      </c>
      <c r="H637">
        <v>0.65445810000000004</v>
      </c>
      <c r="I637">
        <v>70.301599999999993</v>
      </c>
      <c r="J637">
        <v>0</v>
      </c>
      <c r="K637">
        <v>0</v>
      </c>
      <c r="L637">
        <v>0</v>
      </c>
      <c r="M637">
        <v>0</v>
      </c>
      <c r="N637">
        <v>0</v>
      </c>
      <c r="O637">
        <v>23026</v>
      </c>
      <c r="P637" t="s">
        <v>59</v>
      </c>
      <c r="Q637" t="s">
        <v>61</v>
      </c>
    </row>
    <row r="638" spans="1:17" x14ac:dyDescent="0.25">
      <c r="A638" t="s">
        <v>43</v>
      </c>
      <c r="B638" t="s">
        <v>38</v>
      </c>
      <c r="C638" t="s">
        <v>50</v>
      </c>
      <c r="D638" t="s">
        <v>26</v>
      </c>
      <c r="E638">
        <v>8</v>
      </c>
      <c r="F638" t="str">
        <f t="shared" si="9"/>
        <v>Aggregate1-in-10June Monthly System Peak DayAll8</v>
      </c>
      <c r="G638">
        <v>18.08137</v>
      </c>
      <c r="H638">
        <v>18.08137</v>
      </c>
      <c r="I638">
        <v>70.301599999999993</v>
      </c>
      <c r="J638">
        <v>0</v>
      </c>
      <c r="K638">
        <v>0</v>
      </c>
      <c r="L638">
        <v>0</v>
      </c>
      <c r="M638">
        <v>0</v>
      </c>
      <c r="N638">
        <v>0</v>
      </c>
      <c r="O638">
        <v>23026</v>
      </c>
      <c r="P638" t="s">
        <v>59</v>
      </c>
      <c r="Q638" t="s">
        <v>61</v>
      </c>
    </row>
    <row r="639" spans="1:17" x14ac:dyDescent="0.25">
      <c r="A639" t="s">
        <v>30</v>
      </c>
      <c r="B639" t="s">
        <v>38</v>
      </c>
      <c r="C639" t="s">
        <v>51</v>
      </c>
      <c r="D639" t="s">
        <v>58</v>
      </c>
      <c r="E639">
        <v>8</v>
      </c>
      <c r="F639" t="str">
        <f t="shared" si="9"/>
        <v>Average Per Ton1-in-10May Monthly System Peak Day100% Cycling8</v>
      </c>
      <c r="G639">
        <v>0.17562349999999999</v>
      </c>
      <c r="H639">
        <v>0.17562349999999999</v>
      </c>
      <c r="I639">
        <v>68.604299999999995</v>
      </c>
      <c r="J639">
        <v>0</v>
      </c>
      <c r="K639">
        <v>0</v>
      </c>
      <c r="L639">
        <v>0</v>
      </c>
      <c r="M639">
        <v>0</v>
      </c>
      <c r="N639">
        <v>0</v>
      </c>
      <c r="O639">
        <v>10695</v>
      </c>
      <c r="P639" t="s">
        <v>59</v>
      </c>
      <c r="Q639" t="s">
        <v>61</v>
      </c>
    </row>
    <row r="640" spans="1:17" x14ac:dyDescent="0.25">
      <c r="A640" t="s">
        <v>28</v>
      </c>
      <c r="B640" t="s">
        <v>38</v>
      </c>
      <c r="C640" t="s">
        <v>51</v>
      </c>
      <c r="D640" t="s">
        <v>58</v>
      </c>
      <c r="E640">
        <v>8</v>
      </c>
      <c r="F640" t="str">
        <f t="shared" si="9"/>
        <v>Average Per Premise1-in-10May Monthly System Peak Day100% Cycling8</v>
      </c>
      <c r="G640">
        <v>0.78708060000000002</v>
      </c>
      <c r="H640">
        <v>0.78708049999999996</v>
      </c>
      <c r="I640">
        <v>68.604299999999995</v>
      </c>
      <c r="J640">
        <v>0</v>
      </c>
      <c r="K640">
        <v>0</v>
      </c>
      <c r="L640">
        <v>0</v>
      </c>
      <c r="M640">
        <v>0</v>
      </c>
      <c r="N640">
        <v>0</v>
      </c>
      <c r="O640">
        <v>10695</v>
      </c>
      <c r="P640" t="s">
        <v>59</v>
      </c>
      <c r="Q640" t="s">
        <v>61</v>
      </c>
    </row>
    <row r="641" spans="1:17" x14ac:dyDescent="0.25">
      <c r="A641" t="s">
        <v>29</v>
      </c>
      <c r="B641" t="s">
        <v>38</v>
      </c>
      <c r="C641" t="s">
        <v>51</v>
      </c>
      <c r="D641" t="s">
        <v>58</v>
      </c>
      <c r="E641">
        <v>8</v>
      </c>
      <c r="F641" t="str">
        <f t="shared" si="9"/>
        <v>Average Per Device1-in-10May Monthly System Peak Day100% Cycling8</v>
      </c>
      <c r="G641">
        <v>0.6374727</v>
      </c>
      <c r="H641">
        <v>0.63747259999999994</v>
      </c>
      <c r="I641">
        <v>68.604299999999995</v>
      </c>
      <c r="J641">
        <v>0</v>
      </c>
      <c r="K641">
        <v>0</v>
      </c>
      <c r="L641">
        <v>0</v>
      </c>
      <c r="M641">
        <v>0</v>
      </c>
      <c r="N641">
        <v>0</v>
      </c>
      <c r="O641">
        <v>10695</v>
      </c>
      <c r="P641" t="s">
        <v>59</v>
      </c>
      <c r="Q641" t="s">
        <v>61</v>
      </c>
    </row>
    <row r="642" spans="1:17" x14ac:dyDescent="0.25">
      <c r="A642" t="s">
        <v>43</v>
      </c>
      <c r="B642" t="s">
        <v>38</v>
      </c>
      <c r="C642" t="s">
        <v>51</v>
      </c>
      <c r="D642" t="s">
        <v>58</v>
      </c>
      <c r="E642">
        <v>8</v>
      </c>
      <c r="F642" t="str">
        <f t="shared" si="9"/>
        <v>Aggregate1-in-10May Monthly System Peak Day100% Cycling8</v>
      </c>
      <c r="G642">
        <v>8.4178270000000008</v>
      </c>
      <c r="H642">
        <v>8.4178259999999998</v>
      </c>
      <c r="I642">
        <v>68.604299999999995</v>
      </c>
      <c r="J642">
        <v>0</v>
      </c>
      <c r="K642">
        <v>0</v>
      </c>
      <c r="L642">
        <v>0</v>
      </c>
      <c r="M642">
        <v>0</v>
      </c>
      <c r="N642">
        <v>0</v>
      </c>
      <c r="O642">
        <v>10695</v>
      </c>
      <c r="P642" t="s">
        <v>59</v>
      </c>
      <c r="Q642" t="s">
        <v>61</v>
      </c>
    </row>
    <row r="643" spans="1:17" x14ac:dyDescent="0.25">
      <c r="A643" t="s">
        <v>30</v>
      </c>
      <c r="B643" t="s">
        <v>38</v>
      </c>
      <c r="C643" t="s">
        <v>51</v>
      </c>
      <c r="D643" t="s">
        <v>31</v>
      </c>
      <c r="E643">
        <v>8</v>
      </c>
      <c r="F643" t="str">
        <f t="shared" ref="F643:F706" si="10">CONCATENATE(A643,B643,C643,D643,E643)</f>
        <v>Average Per Ton1-in-10May Monthly System Peak Day50% Cycling8</v>
      </c>
      <c r="G643">
        <v>0.22827620000000001</v>
      </c>
      <c r="H643">
        <v>0.22827620000000001</v>
      </c>
      <c r="I643">
        <v>68.813199999999995</v>
      </c>
      <c r="J643">
        <v>0</v>
      </c>
      <c r="K643">
        <v>0</v>
      </c>
      <c r="L643">
        <v>0</v>
      </c>
      <c r="M643">
        <v>0</v>
      </c>
      <c r="N643">
        <v>0</v>
      </c>
      <c r="O643">
        <v>12331</v>
      </c>
      <c r="P643" t="s">
        <v>59</v>
      </c>
      <c r="Q643" t="s">
        <v>61</v>
      </c>
    </row>
    <row r="644" spans="1:17" x14ac:dyDescent="0.25">
      <c r="A644" t="s">
        <v>28</v>
      </c>
      <c r="B644" t="s">
        <v>38</v>
      </c>
      <c r="C644" t="s">
        <v>51</v>
      </c>
      <c r="D644" t="s">
        <v>31</v>
      </c>
      <c r="E644">
        <v>8</v>
      </c>
      <c r="F644" t="str">
        <f t="shared" si="10"/>
        <v>Average Per Premise1-in-10May Monthly System Peak Day50% Cycling8</v>
      </c>
      <c r="G644">
        <v>0.93703040000000004</v>
      </c>
      <c r="H644">
        <v>0.93703040000000004</v>
      </c>
      <c r="I644">
        <v>68.813199999999995</v>
      </c>
      <c r="J644">
        <v>0</v>
      </c>
      <c r="K644">
        <v>0</v>
      </c>
      <c r="L644">
        <v>0</v>
      </c>
      <c r="M644">
        <v>0</v>
      </c>
      <c r="N644">
        <v>0</v>
      </c>
      <c r="O644">
        <v>12331</v>
      </c>
      <c r="P644" t="s">
        <v>59</v>
      </c>
      <c r="Q644" t="s">
        <v>61</v>
      </c>
    </row>
    <row r="645" spans="1:17" x14ac:dyDescent="0.25">
      <c r="A645" t="s">
        <v>29</v>
      </c>
      <c r="B645" t="s">
        <v>38</v>
      </c>
      <c r="C645" t="s">
        <v>51</v>
      </c>
      <c r="D645" t="s">
        <v>31</v>
      </c>
      <c r="E645">
        <v>8</v>
      </c>
      <c r="F645" t="str">
        <f t="shared" si="10"/>
        <v>Average Per Device1-in-10May Monthly System Peak Day50% Cycling8</v>
      </c>
      <c r="G645">
        <v>0.80111779999999999</v>
      </c>
      <c r="H645">
        <v>0.80111779999999999</v>
      </c>
      <c r="I645">
        <v>68.813199999999995</v>
      </c>
      <c r="J645">
        <v>0</v>
      </c>
      <c r="K645">
        <v>0</v>
      </c>
      <c r="L645">
        <v>0</v>
      </c>
      <c r="M645">
        <v>0</v>
      </c>
      <c r="N645">
        <v>0</v>
      </c>
      <c r="O645">
        <v>12331</v>
      </c>
      <c r="P645" t="s">
        <v>59</v>
      </c>
      <c r="Q645" t="s">
        <v>61</v>
      </c>
    </row>
    <row r="646" spans="1:17" x14ac:dyDescent="0.25">
      <c r="A646" t="s">
        <v>43</v>
      </c>
      <c r="B646" t="s">
        <v>38</v>
      </c>
      <c r="C646" t="s">
        <v>51</v>
      </c>
      <c r="D646" t="s">
        <v>31</v>
      </c>
      <c r="E646">
        <v>8</v>
      </c>
      <c r="F646" t="str">
        <f t="shared" si="10"/>
        <v>Aggregate1-in-10May Monthly System Peak Day50% Cycling8</v>
      </c>
      <c r="G646">
        <v>11.55452</v>
      </c>
      <c r="H646">
        <v>11.55452</v>
      </c>
      <c r="I646">
        <v>68.813199999999995</v>
      </c>
      <c r="J646">
        <v>0</v>
      </c>
      <c r="K646">
        <v>0</v>
      </c>
      <c r="L646">
        <v>0</v>
      </c>
      <c r="M646">
        <v>0</v>
      </c>
      <c r="N646">
        <v>0</v>
      </c>
      <c r="O646">
        <v>12331</v>
      </c>
      <c r="P646" t="s">
        <v>59</v>
      </c>
      <c r="Q646" t="s">
        <v>61</v>
      </c>
    </row>
    <row r="647" spans="1:17" x14ac:dyDescent="0.25">
      <c r="A647" t="s">
        <v>30</v>
      </c>
      <c r="B647" t="s">
        <v>38</v>
      </c>
      <c r="C647" t="s">
        <v>51</v>
      </c>
      <c r="D647" t="s">
        <v>26</v>
      </c>
      <c r="E647">
        <v>8</v>
      </c>
      <c r="F647" t="str">
        <f t="shared" si="10"/>
        <v>Average Per Ton1-in-10May Monthly System Peak DayAll8</v>
      </c>
      <c r="G647">
        <v>0.203819</v>
      </c>
      <c r="H647">
        <v>0.203819</v>
      </c>
      <c r="I647">
        <v>68.716200000000001</v>
      </c>
      <c r="J647">
        <v>0</v>
      </c>
      <c r="K647">
        <v>0</v>
      </c>
      <c r="L647">
        <v>0</v>
      </c>
      <c r="M647">
        <v>0</v>
      </c>
      <c r="N647">
        <v>0</v>
      </c>
      <c r="O647">
        <v>23026</v>
      </c>
      <c r="P647" t="s">
        <v>59</v>
      </c>
      <c r="Q647" t="s">
        <v>61</v>
      </c>
    </row>
    <row r="648" spans="1:17" x14ac:dyDescent="0.25">
      <c r="A648" t="s">
        <v>28</v>
      </c>
      <c r="B648" t="s">
        <v>38</v>
      </c>
      <c r="C648" t="s">
        <v>51</v>
      </c>
      <c r="D648" t="s">
        <v>26</v>
      </c>
      <c r="E648">
        <v>8</v>
      </c>
      <c r="F648" t="str">
        <f t="shared" si="10"/>
        <v>Average Per Premise1-in-10May Monthly System Peak DayAll8</v>
      </c>
      <c r="G648">
        <v>0.87231199999999998</v>
      </c>
      <c r="H648">
        <v>0.87231199999999998</v>
      </c>
      <c r="I648">
        <v>68.716200000000001</v>
      </c>
      <c r="J648">
        <v>0</v>
      </c>
      <c r="K648">
        <v>0</v>
      </c>
      <c r="L648">
        <v>0</v>
      </c>
      <c r="M648">
        <v>0</v>
      </c>
      <c r="N648">
        <v>0</v>
      </c>
      <c r="O648">
        <v>23026</v>
      </c>
      <c r="P648" t="s">
        <v>59</v>
      </c>
      <c r="Q648" t="s">
        <v>61</v>
      </c>
    </row>
    <row r="649" spans="1:17" x14ac:dyDescent="0.25">
      <c r="A649" t="s">
        <v>29</v>
      </c>
      <c r="B649" t="s">
        <v>38</v>
      </c>
      <c r="C649" t="s">
        <v>51</v>
      </c>
      <c r="D649" t="s">
        <v>26</v>
      </c>
      <c r="E649">
        <v>8</v>
      </c>
      <c r="F649" t="str">
        <f t="shared" si="10"/>
        <v>Average Per Device1-in-10May Monthly System Peak DayAll8</v>
      </c>
      <c r="G649">
        <v>0.72701079999999996</v>
      </c>
      <c r="H649">
        <v>0.72701079999999996</v>
      </c>
      <c r="I649">
        <v>68.716200000000001</v>
      </c>
      <c r="J649">
        <v>0</v>
      </c>
      <c r="K649">
        <v>0</v>
      </c>
      <c r="L649">
        <v>0</v>
      </c>
      <c r="M649">
        <v>0</v>
      </c>
      <c r="N649">
        <v>0</v>
      </c>
      <c r="O649">
        <v>23026</v>
      </c>
      <c r="P649" t="s">
        <v>59</v>
      </c>
      <c r="Q649" t="s">
        <v>61</v>
      </c>
    </row>
    <row r="650" spans="1:17" x14ac:dyDescent="0.25">
      <c r="A650" t="s">
        <v>43</v>
      </c>
      <c r="B650" t="s">
        <v>38</v>
      </c>
      <c r="C650" t="s">
        <v>51</v>
      </c>
      <c r="D650" t="s">
        <v>26</v>
      </c>
      <c r="E650">
        <v>8</v>
      </c>
      <c r="F650" t="str">
        <f t="shared" si="10"/>
        <v>Aggregate1-in-10May Monthly System Peak DayAll8</v>
      </c>
      <c r="G650">
        <v>20.08586</v>
      </c>
      <c r="H650">
        <v>20.08586</v>
      </c>
      <c r="I650">
        <v>68.716200000000001</v>
      </c>
      <c r="J650">
        <v>0</v>
      </c>
      <c r="K650">
        <v>0</v>
      </c>
      <c r="L650">
        <v>0</v>
      </c>
      <c r="M650">
        <v>0</v>
      </c>
      <c r="N650">
        <v>0</v>
      </c>
      <c r="O650">
        <v>23026</v>
      </c>
      <c r="P650" t="s">
        <v>59</v>
      </c>
      <c r="Q650" t="s">
        <v>61</v>
      </c>
    </row>
    <row r="651" spans="1:17" x14ac:dyDescent="0.25">
      <c r="A651" t="s">
        <v>30</v>
      </c>
      <c r="B651" t="s">
        <v>38</v>
      </c>
      <c r="C651" t="s">
        <v>52</v>
      </c>
      <c r="D651" t="s">
        <v>58</v>
      </c>
      <c r="E651">
        <v>8</v>
      </c>
      <c r="F651" t="str">
        <f t="shared" si="10"/>
        <v>Average Per Ton1-in-10October Monthly System Peak Day100% Cycling8</v>
      </c>
      <c r="G651">
        <v>0.17811109999999999</v>
      </c>
      <c r="H651">
        <v>0.17811109999999999</v>
      </c>
      <c r="I651">
        <v>67.219700000000003</v>
      </c>
      <c r="J651">
        <v>0</v>
      </c>
      <c r="K651">
        <v>0</v>
      </c>
      <c r="L651">
        <v>0</v>
      </c>
      <c r="M651">
        <v>0</v>
      </c>
      <c r="N651">
        <v>0</v>
      </c>
      <c r="O651">
        <v>10695</v>
      </c>
      <c r="P651" t="s">
        <v>59</v>
      </c>
      <c r="Q651" t="s">
        <v>61</v>
      </c>
    </row>
    <row r="652" spans="1:17" x14ac:dyDescent="0.25">
      <c r="A652" t="s">
        <v>28</v>
      </c>
      <c r="B652" t="s">
        <v>38</v>
      </c>
      <c r="C652" t="s">
        <v>52</v>
      </c>
      <c r="D652" t="s">
        <v>58</v>
      </c>
      <c r="E652">
        <v>8</v>
      </c>
      <c r="F652" t="str">
        <f t="shared" si="10"/>
        <v>Average Per Premise1-in-10October Monthly System Peak Day100% Cycling8</v>
      </c>
      <c r="G652">
        <v>0.79822919999999997</v>
      </c>
      <c r="H652">
        <v>0.79822919999999997</v>
      </c>
      <c r="I652">
        <v>67.219700000000003</v>
      </c>
      <c r="J652">
        <v>0</v>
      </c>
      <c r="K652">
        <v>0</v>
      </c>
      <c r="L652">
        <v>0</v>
      </c>
      <c r="M652">
        <v>0</v>
      </c>
      <c r="N652">
        <v>0</v>
      </c>
      <c r="O652">
        <v>10695</v>
      </c>
      <c r="P652" t="s">
        <v>59</v>
      </c>
      <c r="Q652" t="s">
        <v>61</v>
      </c>
    </row>
    <row r="653" spans="1:17" x14ac:dyDescent="0.25">
      <c r="A653" t="s">
        <v>29</v>
      </c>
      <c r="B653" t="s">
        <v>38</v>
      </c>
      <c r="C653" t="s">
        <v>52</v>
      </c>
      <c r="D653" t="s">
        <v>58</v>
      </c>
      <c r="E653">
        <v>8</v>
      </c>
      <c r="F653" t="str">
        <f t="shared" si="10"/>
        <v>Average Per Device1-in-10October Monthly System Peak Day100% Cycling8</v>
      </c>
      <c r="G653">
        <v>0.64650220000000003</v>
      </c>
      <c r="H653">
        <v>0.64650220000000003</v>
      </c>
      <c r="I653">
        <v>67.219700000000003</v>
      </c>
      <c r="J653">
        <v>0</v>
      </c>
      <c r="K653">
        <v>0</v>
      </c>
      <c r="L653">
        <v>0</v>
      </c>
      <c r="M653">
        <v>0</v>
      </c>
      <c r="N653">
        <v>0</v>
      </c>
      <c r="O653">
        <v>10695</v>
      </c>
      <c r="P653" t="s">
        <v>59</v>
      </c>
      <c r="Q653" t="s">
        <v>61</v>
      </c>
    </row>
    <row r="654" spans="1:17" x14ac:dyDescent="0.25">
      <c r="A654" t="s">
        <v>43</v>
      </c>
      <c r="B654" t="s">
        <v>38</v>
      </c>
      <c r="C654" t="s">
        <v>52</v>
      </c>
      <c r="D654" t="s">
        <v>58</v>
      </c>
      <c r="E654">
        <v>8</v>
      </c>
      <c r="F654" t="str">
        <f t="shared" si="10"/>
        <v>Aggregate1-in-10October Monthly System Peak Day100% Cycling8</v>
      </c>
      <c r="G654">
        <v>8.5370609999999996</v>
      </c>
      <c r="H654">
        <v>8.5370609999999996</v>
      </c>
      <c r="I654">
        <v>67.219700000000003</v>
      </c>
      <c r="J654">
        <v>0</v>
      </c>
      <c r="K654">
        <v>0</v>
      </c>
      <c r="L654">
        <v>0</v>
      </c>
      <c r="M654">
        <v>0</v>
      </c>
      <c r="N654">
        <v>0</v>
      </c>
      <c r="O654">
        <v>10695</v>
      </c>
      <c r="P654" t="s">
        <v>59</v>
      </c>
      <c r="Q654" t="s">
        <v>61</v>
      </c>
    </row>
    <row r="655" spans="1:17" x14ac:dyDescent="0.25">
      <c r="A655" t="s">
        <v>30</v>
      </c>
      <c r="B655" t="s">
        <v>38</v>
      </c>
      <c r="C655" t="s">
        <v>52</v>
      </c>
      <c r="D655" t="s">
        <v>31</v>
      </c>
      <c r="E655">
        <v>8</v>
      </c>
      <c r="F655" t="str">
        <f t="shared" si="10"/>
        <v>Average Per Ton1-in-10October Monthly System Peak Day50% Cycling8</v>
      </c>
      <c r="G655">
        <v>0.23174890000000001</v>
      </c>
      <c r="H655">
        <v>0.23174890000000001</v>
      </c>
      <c r="I655">
        <v>67.367699999999999</v>
      </c>
      <c r="J655">
        <v>0</v>
      </c>
      <c r="K655">
        <v>0</v>
      </c>
      <c r="L655">
        <v>0</v>
      </c>
      <c r="M655">
        <v>0</v>
      </c>
      <c r="N655">
        <v>0</v>
      </c>
      <c r="O655">
        <v>12331</v>
      </c>
      <c r="P655" t="s">
        <v>59</v>
      </c>
      <c r="Q655" t="s">
        <v>61</v>
      </c>
    </row>
    <row r="656" spans="1:17" x14ac:dyDescent="0.25">
      <c r="A656" t="s">
        <v>28</v>
      </c>
      <c r="B656" t="s">
        <v>38</v>
      </c>
      <c r="C656" t="s">
        <v>52</v>
      </c>
      <c r="D656" t="s">
        <v>31</v>
      </c>
      <c r="E656">
        <v>8</v>
      </c>
      <c r="F656" t="str">
        <f t="shared" si="10"/>
        <v>Average Per Premise1-in-10October Monthly System Peak Day50% Cycling8</v>
      </c>
      <c r="G656">
        <v>0.95128509999999999</v>
      </c>
      <c r="H656">
        <v>0.95128520000000005</v>
      </c>
      <c r="I656">
        <v>67.367699999999999</v>
      </c>
      <c r="J656">
        <v>0</v>
      </c>
      <c r="K656">
        <v>0</v>
      </c>
      <c r="L656">
        <v>0</v>
      </c>
      <c r="M656">
        <v>0</v>
      </c>
      <c r="N656">
        <v>0</v>
      </c>
      <c r="O656">
        <v>12331</v>
      </c>
      <c r="P656" t="s">
        <v>59</v>
      </c>
      <c r="Q656" t="s">
        <v>61</v>
      </c>
    </row>
    <row r="657" spans="1:17" x14ac:dyDescent="0.25">
      <c r="A657" t="s">
        <v>29</v>
      </c>
      <c r="B657" t="s">
        <v>38</v>
      </c>
      <c r="C657" t="s">
        <v>52</v>
      </c>
      <c r="D657" t="s">
        <v>31</v>
      </c>
      <c r="E657">
        <v>8</v>
      </c>
      <c r="F657" t="str">
        <f t="shared" si="10"/>
        <v>Average Per Device1-in-10October Monthly System Peak Day50% Cycling8</v>
      </c>
      <c r="G657">
        <v>0.8133049</v>
      </c>
      <c r="H657">
        <v>0.8133049</v>
      </c>
      <c r="I657">
        <v>67.367699999999999</v>
      </c>
      <c r="J657">
        <v>0</v>
      </c>
      <c r="K657">
        <v>0</v>
      </c>
      <c r="L657">
        <v>0</v>
      </c>
      <c r="M657">
        <v>0</v>
      </c>
      <c r="N657">
        <v>0</v>
      </c>
      <c r="O657">
        <v>12331</v>
      </c>
      <c r="P657" t="s">
        <v>59</v>
      </c>
      <c r="Q657" t="s">
        <v>61</v>
      </c>
    </row>
    <row r="658" spans="1:17" x14ac:dyDescent="0.25">
      <c r="A658" t="s">
        <v>43</v>
      </c>
      <c r="B658" t="s">
        <v>38</v>
      </c>
      <c r="C658" t="s">
        <v>52</v>
      </c>
      <c r="D658" t="s">
        <v>31</v>
      </c>
      <c r="E658">
        <v>8</v>
      </c>
      <c r="F658" t="str">
        <f t="shared" si="10"/>
        <v>Aggregate1-in-10October Monthly System Peak Day50% Cycling8</v>
      </c>
      <c r="G658">
        <v>11.7303</v>
      </c>
      <c r="H658">
        <v>11.7303</v>
      </c>
      <c r="I658">
        <v>67.367699999999999</v>
      </c>
      <c r="J658">
        <v>0</v>
      </c>
      <c r="K658">
        <v>0</v>
      </c>
      <c r="L658">
        <v>0</v>
      </c>
      <c r="M658">
        <v>0</v>
      </c>
      <c r="N658">
        <v>0</v>
      </c>
      <c r="O658">
        <v>12331</v>
      </c>
      <c r="P658" t="s">
        <v>59</v>
      </c>
      <c r="Q658" t="s">
        <v>61</v>
      </c>
    </row>
    <row r="659" spans="1:17" x14ac:dyDescent="0.25">
      <c r="A659" t="s">
        <v>30</v>
      </c>
      <c r="B659" t="s">
        <v>38</v>
      </c>
      <c r="C659" t="s">
        <v>52</v>
      </c>
      <c r="D659" t="s">
        <v>26</v>
      </c>
      <c r="E659">
        <v>8</v>
      </c>
      <c r="F659" t="str">
        <f t="shared" si="10"/>
        <v>Average Per Ton1-in-10October Monthly System Peak DayAll8</v>
      </c>
      <c r="G659">
        <v>0.2068342</v>
      </c>
      <c r="H659">
        <v>0.2068342</v>
      </c>
      <c r="I659">
        <v>67.298900000000003</v>
      </c>
      <c r="J659">
        <v>0</v>
      </c>
      <c r="K659">
        <v>0</v>
      </c>
      <c r="L659">
        <v>0</v>
      </c>
      <c r="M659">
        <v>0</v>
      </c>
      <c r="N659">
        <v>0</v>
      </c>
      <c r="O659">
        <v>23026</v>
      </c>
      <c r="P659" t="s">
        <v>59</v>
      </c>
      <c r="Q659" t="s">
        <v>61</v>
      </c>
    </row>
    <row r="660" spans="1:17" x14ac:dyDescent="0.25">
      <c r="A660" t="s">
        <v>28</v>
      </c>
      <c r="B660" t="s">
        <v>38</v>
      </c>
      <c r="C660" t="s">
        <v>52</v>
      </c>
      <c r="D660" t="s">
        <v>26</v>
      </c>
      <c r="E660">
        <v>8</v>
      </c>
      <c r="F660" t="str">
        <f t="shared" si="10"/>
        <v>Average Per Premise1-in-10October Monthly System Peak DayAll8</v>
      </c>
      <c r="G660">
        <v>0.88521629999999996</v>
      </c>
      <c r="H660">
        <v>0.88521629999999996</v>
      </c>
      <c r="I660">
        <v>67.298900000000003</v>
      </c>
      <c r="J660">
        <v>0</v>
      </c>
      <c r="K660">
        <v>0</v>
      </c>
      <c r="L660">
        <v>0</v>
      </c>
      <c r="M660">
        <v>0</v>
      </c>
      <c r="N660">
        <v>0</v>
      </c>
      <c r="O660">
        <v>23026</v>
      </c>
      <c r="P660" t="s">
        <v>59</v>
      </c>
      <c r="Q660" t="s">
        <v>61</v>
      </c>
    </row>
    <row r="661" spans="1:17" x14ac:dyDescent="0.25">
      <c r="A661" t="s">
        <v>29</v>
      </c>
      <c r="B661" t="s">
        <v>38</v>
      </c>
      <c r="C661" t="s">
        <v>52</v>
      </c>
      <c r="D661" t="s">
        <v>26</v>
      </c>
      <c r="E661">
        <v>8</v>
      </c>
      <c r="F661" t="str">
        <f t="shared" si="10"/>
        <v>Average Per Device1-in-10October Monthly System Peak DayAll8</v>
      </c>
      <c r="G661">
        <v>0.73776560000000002</v>
      </c>
      <c r="H661">
        <v>0.73776560000000002</v>
      </c>
      <c r="I661">
        <v>67.298900000000003</v>
      </c>
      <c r="J661">
        <v>0</v>
      </c>
      <c r="K661">
        <v>0</v>
      </c>
      <c r="L661">
        <v>0</v>
      </c>
      <c r="M661">
        <v>0</v>
      </c>
      <c r="N661">
        <v>0</v>
      </c>
      <c r="O661">
        <v>23026</v>
      </c>
      <c r="P661" t="s">
        <v>59</v>
      </c>
      <c r="Q661" t="s">
        <v>61</v>
      </c>
    </row>
    <row r="662" spans="1:17" x14ac:dyDescent="0.25">
      <c r="A662" t="s">
        <v>43</v>
      </c>
      <c r="B662" t="s">
        <v>38</v>
      </c>
      <c r="C662" t="s">
        <v>52</v>
      </c>
      <c r="D662" t="s">
        <v>26</v>
      </c>
      <c r="E662">
        <v>8</v>
      </c>
      <c r="F662" t="str">
        <f t="shared" si="10"/>
        <v>Aggregate1-in-10October Monthly System Peak DayAll8</v>
      </c>
      <c r="G662">
        <v>20.382989999999999</v>
      </c>
      <c r="H662">
        <v>20.382989999999999</v>
      </c>
      <c r="I662">
        <v>67.298900000000003</v>
      </c>
      <c r="J662">
        <v>0</v>
      </c>
      <c r="K662">
        <v>0</v>
      </c>
      <c r="L662">
        <v>0</v>
      </c>
      <c r="M662">
        <v>0</v>
      </c>
      <c r="N662">
        <v>0</v>
      </c>
      <c r="O662">
        <v>23026</v>
      </c>
      <c r="P662" t="s">
        <v>59</v>
      </c>
      <c r="Q662" t="s">
        <v>61</v>
      </c>
    </row>
    <row r="663" spans="1:17" x14ac:dyDescent="0.25">
      <c r="A663" t="s">
        <v>30</v>
      </c>
      <c r="B663" t="s">
        <v>38</v>
      </c>
      <c r="C663" t="s">
        <v>53</v>
      </c>
      <c r="D663" t="s">
        <v>58</v>
      </c>
      <c r="E663">
        <v>8</v>
      </c>
      <c r="F663" t="str">
        <f t="shared" si="10"/>
        <v>Average Per Ton1-in-10September Monthly System Peak Day100% Cycling8</v>
      </c>
      <c r="G663">
        <v>0.2154838</v>
      </c>
      <c r="H663">
        <v>0.2154838</v>
      </c>
      <c r="I663">
        <v>72.830399999999997</v>
      </c>
      <c r="J663">
        <v>0</v>
      </c>
      <c r="K663">
        <v>0</v>
      </c>
      <c r="L663">
        <v>0</v>
      </c>
      <c r="M663">
        <v>0</v>
      </c>
      <c r="N663">
        <v>0</v>
      </c>
      <c r="O663">
        <v>10695</v>
      </c>
      <c r="P663" t="s">
        <v>59</v>
      </c>
      <c r="Q663" t="s">
        <v>61</v>
      </c>
    </row>
    <row r="664" spans="1:17" x14ac:dyDescent="0.25">
      <c r="A664" t="s">
        <v>28</v>
      </c>
      <c r="B664" t="s">
        <v>38</v>
      </c>
      <c r="C664" t="s">
        <v>53</v>
      </c>
      <c r="D664" t="s">
        <v>58</v>
      </c>
      <c r="E664">
        <v>8</v>
      </c>
      <c r="F664" t="str">
        <f t="shared" si="10"/>
        <v>Average Per Premise1-in-10September Monthly System Peak Day100% Cycling8</v>
      </c>
      <c r="G664">
        <v>0.96572020000000003</v>
      </c>
      <c r="H664">
        <v>0.96572020000000003</v>
      </c>
      <c r="I664">
        <v>72.830399999999997</v>
      </c>
      <c r="J664">
        <v>0</v>
      </c>
      <c r="K664">
        <v>0</v>
      </c>
      <c r="L664">
        <v>0</v>
      </c>
      <c r="M664">
        <v>0</v>
      </c>
      <c r="N664">
        <v>0</v>
      </c>
      <c r="O664">
        <v>10695</v>
      </c>
      <c r="P664" t="s">
        <v>59</v>
      </c>
      <c r="Q664" t="s">
        <v>61</v>
      </c>
    </row>
    <row r="665" spans="1:17" x14ac:dyDescent="0.25">
      <c r="A665" t="s">
        <v>29</v>
      </c>
      <c r="B665" t="s">
        <v>38</v>
      </c>
      <c r="C665" t="s">
        <v>53</v>
      </c>
      <c r="D665" t="s">
        <v>58</v>
      </c>
      <c r="E665">
        <v>8</v>
      </c>
      <c r="F665" t="str">
        <f t="shared" si="10"/>
        <v>Average Per Device1-in-10September Monthly System Peak Day100% Cycling8</v>
      </c>
      <c r="G665">
        <v>0.78215650000000003</v>
      </c>
      <c r="H665">
        <v>0.78215650000000003</v>
      </c>
      <c r="I665">
        <v>72.830399999999997</v>
      </c>
      <c r="J665">
        <v>0</v>
      </c>
      <c r="K665">
        <v>0</v>
      </c>
      <c r="L665">
        <v>0</v>
      </c>
      <c r="M665">
        <v>0</v>
      </c>
      <c r="N665">
        <v>0</v>
      </c>
      <c r="O665">
        <v>10695</v>
      </c>
      <c r="P665" t="s">
        <v>59</v>
      </c>
      <c r="Q665" t="s">
        <v>61</v>
      </c>
    </row>
    <row r="666" spans="1:17" x14ac:dyDescent="0.25">
      <c r="A666" t="s">
        <v>43</v>
      </c>
      <c r="B666" t="s">
        <v>38</v>
      </c>
      <c r="C666" t="s">
        <v>53</v>
      </c>
      <c r="D666" t="s">
        <v>58</v>
      </c>
      <c r="E666">
        <v>8</v>
      </c>
      <c r="F666" t="str">
        <f t="shared" si="10"/>
        <v>Aggregate1-in-10September Monthly System Peak Day100% Cycling8</v>
      </c>
      <c r="G666">
        <v>10.328379999999999</v>
      </c>
      <c r="H666">
        <v>10.328379999999999</v>
      </c>
      <c r="I666">
        <v>72.830399999999997</v>
      </c>
      <c r="J666">
        <v>0</v>
      </c>
      <c r="K666">
        <v>0</v>
      </c>
      <c r="L666">
        <v>0</v>
      </c>
      <c r="M666">
        <v>0</v>
      </c>
      <c r="N666">
        <v>0</v>
      </c>
      <c r="O666">
        <v>10695</v>
      </c>
      <c r="P666" t="s">
        <v>59</v>
      </c>
      <c r="Q666" t="s">
        <v>61</v>
      </c>
    </row>
    <row r="667" spans="1:17" x14ac:dyDescent="0.25">
      <c r="A667" t="s">
        <v>30</v>
      </c>
      <c r="B667" t="s">
        <v>38</v>
      </c>
      <c r="C667" t="s">
        <v>53</v>
      </c>
      <c r="D667" t="s">
        <v>31</v>
      </c>
      <c r="E667">
        <v>8</v>
      </c>
      <c r="F667" t="str">
        <f t="shared" si="10"/>
        <v>Average Per Ton1-in-10September Monthly System Peak Day50% Cycling8</v>
      </c>
      <c r="G667">
        <v>0.27844410000000003</v>
      </c>
      <c r="H667">
        <v>0.27844410000000003</v>
      </c>
      <c r="I667">
        <v>72.92</v>
      </c>
      <c r="J667">
        <v>0</v>
      </c>
      <c r="K667">
        <v>0</v>
      </c>
      <c r="L667">
        <v>0</v>
      </c>
      <c r="M667">
        <v>0</v>
      </c>
      <c r="N667">
        <v>0</v>
      </c>
      <c r="O667">
        <v>12331</v>
      </c>
      <c r="P667" t="s">
        <v>59</v>
      </c>
      <c r="Q667" t="s">
        <v>61</v>
      </c>
    </row>
    <row r="668" spans="1:17" x14ac:dyDescent="0.25">
      <c r="A668" t="s">
        <v>28</v>
      </c>
      <c r="B668" t="s">
        <v>38</v>
      </c>
      <c r="C668" t="s">
        <v>53</v>
      </c>
      <c r="D668" t="s">
        <v>31</v>
      </c>
      <c r="E668">
        <v>8</v>
      </c>
      <c r="F668" t="str">
        <f t="shared" si="10"/>
        <v>Average Per Premise1-in-10September Monthly System Peak Day50% Cycling8</v>
      </c>
      <c r="G668">
        <v>1.14296</v>
      </c>
      <c r="H668">
        <v>1.14296</v>
      </c>
      <c r="I668">
        <v>72.92</v>
      </c>
      <c r="J668">
        <v>0</v>
      </c>
      <c r="K668">
        <v>0</v>
      </c>
      <c r="L668">
        <v>0</v>
      </c>
      <c r="M668">
        <v>0</v>
      </c>
      <c r="N668">
        <v>0</v>
      </c>
      <c r="O668">
        <v>12331</v>
      </c>
      <c r="P668" t="s">
        <v>59</v>
      </c>
      <c r="Q668" t="s">
        <v>61</v>
      </c>
    </row>
    <row r="669" spans="1:17" x14ac:dyDescent="0.25">
      <c r="A669" t="s">
        <v>29</v>
      </c>
      <c r="B669" t="s">
        <v>38</v>
      </c>
      <c r="C669" t="s">
        <v>53</v>
      </c>
      <c r="D669" t="s">
        <v>31</v>
      </c>
      <c r="E669">
        <v>8</v>
      </c>
      <c r="F669" t="str">
        <f t="shared" si="10"/>
        <v>Average Per Device1-in-10September Monthly System Peak Day50% Cycling8</v>
      </c>
      <c r="G669">
        <v>0.97717790000000004</v>
      </c>
      <c r="H669">
        <v>0.97717790000000004</v>
      </c>
      <c r="I669">
        <v>72.92</v>
      </c>
      <c r="J669">
        <v>0</v>
      </c>
      <c r="K669">
        <v>0</v>
      </c>
      <c r="L669">
        <v>0</v>
      </c>
      <c r="M669">
        <v>0</v>
      </c>
      <c r="N669">
        <v>0</v>
      </c>
      <c r="O669">
        <v>12331</v>
      </c>
      <c r="P669" t="s">
        <v>59</v>
      </c>
      <c r="Q669" t="s">
        <v>61</v>
      </c>
    </row>
    <row r="670" spans="1:17" x14ac:dyDescent="0.25">
      <c r="A670" t="s">
        <v>43</v>
      </c>
      <c r="B670" t="s">
        <v>38</v>
      </c>
      <c r="C670" t="s">
        <v>53</v>
      </c>
      <c r="D670" t="s">
        <v>31</v>
      </c>
      <c r="E670">
        <v>8</v>
      </c>
      <c r="F670" t="str">
        <f t="shared" si="10"/>
        <v>Aggregate1-in-10September Monthly System Peak Day50% Cycling8</v>
      </c>
      <c r="G670">
        <v>14.09384</v>
      </c>
      <c r="H670">
        <v>14.09384</v>
      </c>
      <c r="I670">
        <v>72.92</v>
      </c>
      <c r="J670">
        <v>0</v>
      </c>
      <c r="K670">
        <v>0</v>
      </c>
      <c r="L670">
        <v>0</v>
      </c>
      <c r="M670">
        <v>0</v>
      </c>
      <c r="N670">
        <v>0</v>
      </c>
      <c r="O670">
        <v>12331</v>
      </c>
      <c r="P670" t="s">
        <v>59</v>
      </c>
      <c r="Q670" t="s">
        <v>61</v>
      </c>
    </row>
    <row r="671" spans="1:17" x14ac:dyDescent="0.25">
      <c r="A671" t="s">
        <v>30</v>
      </c>
      <c r="B671" t="s">
        <v>38</v>
      </c>
      <c r="C671" t="s">
        <v>53</v>
      </c>
      <c r="D671" t="s">
        <v>26</v>
      </c>
      <c r="E671">
        <v>8</v>
      </c>
      <c r="F671" t="str">
        <f t="shared" si="10"/>
        <v>Average Per Ton1-in-10September Monthly System Peak DayAll8</v>
      </c>
      <c r="G671">
        <v>0.249199</v>
      </c>
      <c r="H671">
        <v>0.249199</v>
      </c>
      <c r="I671">
        <v>72.878399999999999</v>
      </c>
      <c r="J671">
        <v>0</v>
      </c>
      <c r="K671">
        <v>0</v>
      </c>
      <c r="L671">
        <v>0</v>
      </c>
      <c r="M671">
        <v>0</v>
      </c>
      <c r="N671">
        <v>0</v>
      </c>
      <c r="O671">
        <v>23026</v>
      </c>
      <c r="P671" t="s">
        <v>59</v>
      </c>
      <c r="Q671" t="s">
        <v>61</v>
      </c>
    </row>
    <row r="672" spans="1:17" x14ac:dyDescent="0.25">
      <c r="A672" t="s">
        <v>28</v>
      </c>
      <c r="B672" t="s">
        <v>38</v>
      </c>
      <c r="C672" t="s">
        <v>53</v>
      </c>
      <c r="D672" t="s">
        <v>26</v>
      </c>
      <c r="E672">
        <v>8</v>
      </c>
      <c r="F672" t="str">
        <f t="shared" si="10"/>
        <v>Average Per Premise1-in-10September Monthly System Peak DayAll8</v>
      </c>
      <c r="G672">
        <v>1.0665309999999999</v>
      </c>
      <c r="H672">
        <v>1.0665309999999999</v>
      </c>
      <c r="I672">
        <v>72.878399999999999</v>
      </c>
      <c r="J672">
        <v>0</v>
      </c>
      <c r="K672">
        <v>0</v>
      </c>
      <c r="L672">
        <v>0</v>
      </c>
      <c r="M672">
        <v>0</v>
      </c>
      <c r="N672">
        <v>0</v>
      </c>
      <c r="O672">
        <v>23026</v>
      </c>
      <c r="P672" t="s">
        <v>59</v>
      </c>
      <c r="Q672" t="s">
        <v>61</v>
      </c>
    </row>
    <row r="673" spans="1:17" x14ac:dyDescent="0.25">
      <c r="A673" t="s">
        <v>29</v>
      </c>
      <c r="B673" t="s">
        <v>38</v>
      </c>
      <c r="C673" t="s">
        <v>53</v>
      </c>
      <c r="D673" t="s">
        <v>26</v>
      </c>
      <c r="E673">
        <v>8</v>
      </c>
      <c r="F673" t="str">
        <f t="shared" si="10"/>
        <v>Average Per Device1-in-10September Monthly System Peak DayAll8</v>
      </c>
      <c r="G673">
        <v>0.88887879999999997</v>
      </c>
      <c r="H673">
        <v>0.88887879999999997</v>
      </c>
      <c r="I673">
        <v>72.878399999999999</v>
      </c>
      <c r="J673">
        <v>0</v>
      </c>
      <c r="K673">
        <v>0</v>
      </c>
      <c r="L673">
        <v>0</v>
      </c>
      <c r="M673">
        <v>0</v>
      </c>
      <c r="N673">
        <v>0</v>
      </c>
      <c r="O673">
        <v>23026</v>
      </c>
      <c r="P673" t="s">
        <v>59</v>
      </c>
      <c r="Q673" t="s">
        <v>61</v>
      </c>
    </row>
    <row r="674" spans="1:17" x14ac:dyDescent="0.25">
      <c r="A674" t="s">
        <v>43</v>
      </c>
      <c r="B674" t="s">
        <v>38</v>
      </c>
      <c r="C674" t="s">
        <v>53</v>
      </c>
      <c r="D674" t="s">
        <v>26</v>
      </c>
      <c r="E674">
        <v>8</v>
      </c>
      <c r="F674" t="str">
        <f t="shared" si="10"/>
        <v>Aggregate1-in-10September Monthly System Peak DayAll8</v>
      </c>
      <c r="G674">
        <v>24.557939999999999</v>
      </c>
      <c r="H674">
        <v>24.557939999999999</v>
      </c>
      <c r="I674">
        <v>72.878399999999999</v>
      </c>
      <c r="J674">
        <v>0</v>
      </c>
      <c r="K674">
        <v>0</v>
      </c>
      <c r="L674">
        <v>0</v>
      </c>
      <c r="M674">
        <v>0</v>
      </c>
      <c r="N674">
        <v>0</v>
      </c>
      <c r="O674">
        <v>23026</v>
      </c>
      <c r="P674" t="s">
        <v>59</v>
      </c>
      <c r="Q674" t="s">
        <v>61</v>
      </c>
    </row>
    <row r="675" spans="1:17" x14ac:dyDescent="0.25">
      <c r="A675" t="s">
        <v>30</v>
      </c>
      <c r="B675" t="s">
        <v>38</v>
      </c>
      <c r="C675" t="s">
        <v>48</v>
      </c>
      <c r="D675" t="s">
        <v>58</v>
      </c>
      <c r="E675">
        <v>9</v>
      </c>
      <c r="F675" t="str">
        <f t="shared" si="10"/>
        <v>Average Per Ton1-in-10August Monthly System Peak Day100% Cycling9</v>
      </c>
      <c r="G675">
        <v>0.21074190000000001</v>
      </c>
      <c r="H675">
        <v>0.21074190000000001</v>
      </c>
      <c r="I675">
        <v>78.222499999999997</v>
      </c>
      <c r="J675">
        <v>0</v>
      </c>
      <c r="K675">
        <v>0</v>
      </c>
      <c r="L675">
        <v>0</v>
      </c>
      <c r="M675">
        <v>0</v>
      </c>
      <c r="N675">
        <v>0</v>
      </c>
      <c r="O675">
        <v>10695</v>
      </c>
      <c r="P675" t="s">
        <v>59</v>
      </c>
      <c r="Q675" t="s">
        <v>61</v>
      </c>
    </row>
    <row r="676" spans="1:17" x14ac:dyDescent="0.25">
      <c r="A676" t="s">
        <v>28</v>
      </c>
      <c r="B676" t="s">
        <v>38</v>
      </c>
      <c r="C676" t="s">
        <v>48</v>
      </c>
      <c r="D676" t="s">
        <v>58</v>
      </c>
      <c r="E676">
        <v>9</v>
      </c>
      <c r="F676" t="str">
        <f t="shared" si="10"/>
        <v>Average Per Premise1-in-10August Monthly System Peak Day100% Cycling9</v>
      </c>
      <c r="G676">
        <v>0.94446870000000005</v>
      </c>
      <c r="H676">
        <v>0.9444688</v>
      </c>
      <c r="I676">
        <v>78.222499999999997</v>
      </c>
      <c r="J676">
        <v>0</v>
      </c>
      <c r="K676">
        <v>0</v>
      </c>
      <c r="L676">
        <v>0</v>
      </c>
      <c r="M676">
        <v>0</v>
      </c>
      <c r="N676">
        <v>0</v>
      </c>
      <c r="O676">
        <v>10695</v>
      </c>
      <c r="P676" t="s">
        <v>59</v>
      </c>
      <c r="Q676" t="s">
        <v>61</v>
      </c>
    </row>
    <row r="677" spans="1:17" x14ac:dyDescent="0.25">
      <c r="A677" t="s">
        <v>29</v>
      </c>
      <c r="B677" t="s">
        <v>38</v>
      </c>
      <c r="C677" t="s">
        <v>48</v>
      </c>
      <c r="D677" t="s">
        <v>58</v>
      </c>
      <c r="E677">
        <v>9</v>
      </c>
      <c r="F677" t="str">
        <f t="shared" si="10"/>
        <v>Average Per Device1-in-10August Monthly System Peak Day100% Cycling9</v>
      </c>
      <c r="G677">
        <v>0.76494459999999997</v>
      </c>
      <c r="H677">
        <v>0.76494459999999997</v>
      </c>
      <c r="I677">
        <v>78.222499999999997</v>
      </c>
      <c r="J677">
        <v>0</v>
      </c>
      <c r="K677">
        <v>0</v>
      </c>
      <c r="L677">
        <v>0</v>
      </c>
      <c r="M677">
        <v>0</v>
      </c>
      <c r="N677">
        <v>0</v>
      </c>
      <c r="O677">
        <v>10695</v>
      </c>
      <c r="P677" t="s">
        <v>59</v>
      </c>
      <c r="Q677" t="s">
        <v>61</v>
      </c>
    </row>
    <row r="678" spans="1:17" x14ac:dyDescent="0.25">
      <c r="A678" t="s">
        <v>43</v>
      </c>
      <c r="B678" t="s">
        <v>38</v>
      </c>
      <c r="C678" t="s">
        <v>48</v>
      </c>
      <c r="D678" t="s">
        <v>58</v>
      </c>
      <c r="E678">
        <v>9</v>
      </c>
      <c r="F678" t="str">
        <f t="shared" si="10"/>
        <v>Aggregate1-in-10August Monthly System Peak Day100% Cycling9</v>
      </c>
      <c r="G678">
        <v>10.101089999999999</v>
      </c>
      <c r="H678">
        <v>10.101089999999999</v>
      </c>
      <c r="I678">
        <v>78.222499999999997</v>
      </c>
      <c r="J678">
        <v>0</v>
      </c>
      <c r="K678">
        <v>0</v>
      </c>
      <c r="L678">
        <v>0</v>
      </c>
      <c r="M678">
        <v>0</v>
      </c>
      <c r="N678">
        <v>0</v>
      </c>
      <c r="O678">
        <v>10695</v>
      </c>
      <c r="P678" t="s">
        <v>59</v>
      </c>
      <c r="Q678" t="s">
        <v>61</v>
      </c>
    </row>
    <row r="679" spans="1:17" x14ac:dyDescent="0.25">
      <c r="A679" t="s">
        <v>30</v>
      </c>
      <c r="B679" t="s">
        <v>38</v>
      </c>
      <c r="C679" t="s">
        <v>48</v>
      </c>
      <c r="D679" t="s">
        <v>31</v>
      </c>
      <c r="E679">
        <v>9</v>
      </c>
      <c r="F679" t="str">
        <f t="shared" si="10"/>
        <v>Average Per Ton1-in-10August Monthly System Peak Day50% Cycling9</v>
      </c>
      <c r="G679">
        <v>0.27492040000000001</v>
      </c>
      <c r="H679">
        <v>0.27492040000000001</v>
      </c>
      <c r="I679">
        <v>78.844099999999997</v>
      </c>
      <c r="J679">
        <v>0</v>
      </c>
      <c r="K679">
        <v>0</v>
      </c>
      <c r="L679">
        <v>0</v>
      </c>
      <c r="M679">
        <v>0</v>
      </c>
      <c r="N679">
        <v>0</v>
      </c>
      <c r="O679">
        <v>12331</v>
      </c>
      <c r="P679" t="s">
        <v>59</v>
      </c>
      <c r="Q679" t="s">
        <v>61</v>
      </c>
    </row>
    <row r="680" spans="1:17" x14ac:dyDescent="0.25">
      <c r="A680" t="s">
        <v>28</v>
      </c>
      <c r="B680" t="s">
        <v>38</v>
      </c>
      <c r="C680" t="s">
        <v>48</v>
      </c>
      <c r="D680" t="s">
        <v>31</v>
      </c>
      <c r="E680">
        <v>9</v>
      </c>
      <c r="F680" t="str">
        <f t="shared" si="10"/>
        <v>Average Per Premise1-in-10August Monthly System Peak Day50% Cycling9</v>
      </c>
      <c r="G680">
        <v>1.1284959999999999</v>
      </c>
      <c r="H680">
        <v>1.1284959999999999</v>
      </c>
      <c r="I680">
        <v>78.844099999999997</v>
      </c>
      <c r="J680">
        <v>0</v>
      </c>
      <c r="K680">
        <v>0</v>
      </c>
      <c r="L680">
        <v>0</v>
      </c>
      <c r="M680">
        <v>0</v>
      </c>
      <c r="N680">
        <v>0</v>
      </c>
      <c r="O680">
        <v>12331</v>
      </c>
      <c r="P680" t="s">
        <v>59</v>
      </c>
      <c r="Q680" t="s">
        <v>61</v>
      </c>
    </row>
    <row r="681" spans="1:17" x14ac:dyDescent="0.25">
      <c r="A681" t="s">
        <v>29</v>
      </c>
      <c r="B681" t="s">
        <v>38</v>
      </c>
      <c r="C681" t="s">
        <v>48</v>
      </c>
      <c r="D681" t="s">
        <v>31</v>
      </c>
      <c r="E681">
        <v>9</v>
      </c>
      <c r="F681" t="str">
        <f t="shared" si="10"/>
        <v>Average Per Device1-in-10August Monthly System Peak Day50% Cycling9</v>
      </c>
      <c r="G681">
        <v>0.964812</v>
      </c>
      <c r="H681">
        <v>0.964812</v>
      </c>
      <c r="I681">
        <v>78.844099999999997</v>
      </c>
      <c r="J681">
        <v>0</v>
      </c>
      <c r="K681">
        <v>0</v>
      </c>
      <c r="L681">
        <v>0</v>
      </c>
      <c r="M681">
        <v>0</v>
      </c>
      <c r="N681">
        <v>0</v>
      </c>
      <c r="O681">
        <v>12331</v>
      </c>
      <c r="P681" t="s">
        <v>59</v>
      </c>
      <c r="Q681" t="s">
        <v>61</v>
      </c>
    </row>
    <row r="682" spans="1:17" x14ac:dyDescent="0.25">
      <c r="A682" t="s">
        <v>43</v>
      </c>
      <c r="B682" t="s">
        <v>38</v>
      </c>
      <c r="C682" t="s">
        <v>48</v>
      </c>
      <c r="D682" t="s">
        <v>31</v>
      </c>
      <c r="E682">
        <v>9</v>
      </c>
      <c r="F682" t="str">
        <f t="shared" si="10"/>
        <v>Aggregate1-in-10August Monthly System Peak Day50% Cycling9</v>
      </c>
      <c r="G682">
        <v>13.915480000000001</v>
      </c>
      <c r="H682">
        <v>13.915480000000001</v>
      </c>
      <c r="I682">
        <v>78.844099999999997</v>
      </c>
      <c r="J682">
        <v>0</v>
      </c>
      <c r="K682">
        <v>0</v>
      </c>
      <c r="L682">
        <v>0</v>
      </c>
      <c r="M682">
        <v>0</v>
      </c>
      <c r="N682">
        <v>0</v>
      </c>
      <c r="O682">
        <v>12331</v>
      </c>
      <c r="P682" t="s">
        <v>59</v>
      </c>
      <c r="Q682" t="s">
        <v>61</v>
      </c>
    </row>
    <row r="683" spans="1:17" x14ac:dyDescent="0.25">
      <c r="A683" t="s">
        <v>30</v>
      </c>
      <c r="B683" t="s">
        <v>38</v>
      </c>
      <c r="C683" t="s">
        <v>48</v>
      </c>
      <c r="D683" t="s">
        <v>26</v>
      </c>
      <c r="E683">
        <v>9</v>
      </c>
      <c r="F683" t="str">
        <f t="shared" si="10"/>
        <v>Average Per Ton1-in-10August Monthly System Peak DayAll9</v>
      </c>
      <c r="G683">
        <v>0.24510950000000001</v>
      </c>
      <c r="H683">
        <v>0.24510950000000001</v>
      </c>
      <c r="I683">
        <v>78.555400000000006</v>
      </c>
      <c r="J683">
        <v>0</v>
      </c>
      <c r="K683">
        <v>0</v>
      </c>
      <c r="L683">
        <v>0</v>
      </c>
      <c r="M683">
        <v>0</v>
      </c>
      <c r="N683">
        <v>0</v>
      </c>
      <c r="O683">
        <v>23026</v>
      </c>
      <c r="P683" t="s">
        <v>59</v>
      </c>
      <c r="Q683" t="s">
        <v>61</v>
      </c>
    </row>
    <row r="684" spans="1:17" x14ac:dyDescent="0.25">
      <c r="A684" t="s">
        <v>28</v>
      </c>
      <c r="B684" t="s">
        <v>38</v>
      </c>
      <c r="C684" t="s">
        <v>48</v>
      </c>
      <c r="D684" t="s">
        <v>26</v>
      </c>
      <c r="E684">
        <v>9</v>
      </c>
      <c r="F684" t="str">
        <f t="shared" si="10"/>
        <v>Average Per Premise1-in-10August Monthly System Peak DayAll9</v>
      </c>
      <c r="G684">
        <v>1.049029</v>
      </c>
      <c r="H684">
        <v>1.049029</v>
      </c>
      <c r="I684">
        <v>78.555400000000006</v>
      </c>
      <c r="J684">
        <v>0</v>
      </c>
      <c r="K684">
        <v>0</v>
      </c>
      <c r="L684">
        <v>0</v>
      </c>
      <c r="M684">
        <v>0</v>
      </c>
      <c r="N684">
        <v>0</v>
      </c>
      <c r="O684">
        <v>23026</v>
      </c>
      <c r="P684" t="s">
        <v>59</v>
      </c>
      <c r="Q684" t="s">
        <v>61</v>
      </c>
    </row>
    <row r="685" spans="1:17" x14ac:dyDescent="0.25">
      <c r="A685" t="s">
        <v>29</v>
      </c>
      <c r="B685" t="s">
        <v>38</v>
      </c>
      <c r="C685" t="s">
        <v>48</v>
      </c>
      <c r="D685" t="s">
        <v>26</v>
      </c>
      <c r="E685">
        <v>9</v>
      </c>
      <c r="F685" t="str">
        <f t="shared" si="10"/>
        <v>Average Per Device1-in-10August Monthly System Peak DayAll9</v>
      </c>
      <c r="G685">
        <v>0.8742917</v>
      </c>
      <c r="H685">
        <v>0.8742917</v>
      </c>
      <c r="I685">
        <v>78.555400000000006</v>
      </c>
      <c r="J685">
        <v>0</v>
      </c>
      <c r="K685">
        <v>0</v>
      </c>
      <c r="L685">
        <v>0</v>
      </c>
      <c r="M685">
        <v>0</v>
      </c>
      <c r="N685">
        <v>0</v>
      </c>
      <c r="O685">
        <v>23026</v>
      </c>
      <c r="P685" t="s">
        <v>59</v>
      </c>
      <c r="Q685" t="s">
        <v>61</v>
      </c>
    </row>
    <row r="686" spans="1:17" x14ac:dyDescent="0.25">
      <c r="A686" t="s">
        <v>43</v>
      </c>
      <c r="B686" t="s">
        <v>38</v>
      </c>
      <c r="C686" t="s">
        <v>48</v>
      </c>
      <c r="D686" t="s">
        <v>26</v>
      </c>
      <c r="E686">
        <v>9</v>
      </c>
      <c r="F686" t="str">
        <f t="shared" si="10"/>
        <v>Aggregate1-in-10August Monthly System Peak DayAll9</v>
      </c>
      <c r="G686">
        <v>24.15493</v>
      </c>
      <c r="H686">
        <v>24.15493</v>
      </c>
      <c r="I686">
        <v>78.555400000000006</v>
      </c>
      <c r="J686">
        <v>0</v>
      </c>
      <c r="K686">
        <v>0</v>
      </c>
      <c r="L686">
        <v>0</v>
      </c>
      <c r="M686">
        <v>0</v>
      </c>
      <c r="N686">
        <v>0</v>
      </c>
      <c r="O686">
        <v>23026</v>
      </c>
      <c r="P686" t="s">
        <v>59</v>
      </c>
      <c r="Q686" t="s">
        <v>61</v>
      </c>
    </row>
    <row r="687" spans="1:17" x14ac:dyDescent="0.25">
      <c r="A687" t="s">
        <v>30</v>
      </c>
      <c r="B687" t="s">
        <v>38</v>
      </c>
      <c r="C687" t="s">
        <v>37</v>
      </c>
      <c r="D687" t="s">
        <v>58</v>
      </c>
      <c r="E687">
        <v>9</v>
      </c>
      <c r="F687" t="str">
        <f t="shared" si="10"/>
        <v>Average Per Ton1-in-10August Typical Event Day100% Cycling9</v>
      </c>
      <c r="G687">
        <v>0.2036395</v>
      </c>
      <c r="H687">
        <v>0.2036395</v>
      </c>
      <c r="I687">
        <v>77.13</v>
      </c>
      <c r="J687">
        <v>0</v>
      </c>
      <c r="K687">
        <v>0</v>
      </c>
      <c r="L687">
        <v>0</v>
      </c>
      <c r="M687">
        <v>0</v>
      </c>
      <c r="N687">
        <v>0</v>
      </c>
      <c r="O687">
        <v>10695</v>
      </c>
      <c r="P687" t="s">
        <v>59</v>
      </c>
      <c r="Q687" t="s">
        <v>61</v>
      </c>
    </row>
    <row r="688" spans="1:17" x14ac:dyDescent="0.25">
      <c r="A688" t="s">
        <v>28</v>
      </c>
      <c r="B688" t="s">
        <v>38</v>
      </c>
      <c r="C688" t="s">
        <v>37</v>
      </c>
      <c r="D688" t="s">
        <v>58</v>
      </c>
      <c r="E688">
        <v>9</v>
      </c>
      <c r="F688" t="str">
        <f t="shared" si="10"/>
        <v>Average Per Premise1-in-10August Typical Event Day100% Cycling9</v>
      </c>
      <c r="G688">
        <v>0.91263799999999995</v>
      </c>
      <c r="H688">
        <v>0.91263799999999995</v>
      </c>
      <c r="I688">
        <v>77.13</v>
      </c>
      <c r="J688">
        <v>0</v>
      </c>
      <c r="K688">
        <v>0</v>
      </c>
      <c r="L688">
        <v>0</v>
      </c>
      <c r="M688">
        <v>0</v>
      </c>
      <c r="N688">
        <v>0</v>
      </c>
      <c r="O688">
        <v>10695</v>
      </c>
      <c r="P688" t="s">
        <v>59</v>
      </c>
      <c r="Q688" t="s">
        <v>61</v>
      </c>
    </row>
    <row r="689" spans="1:17" x14ac:dyDescent="0.25">
      <c r="A689" t="s">
        <v>29</v>
      </c>
      <c r="B689" t="s">
        <v>38</v>
      </c>
      <c r="C689" t="s">
        <v>37</v>
      </c>
      <c r="D689" t="s">
        <v>58</v>
      </c>
      <c r="E689">
        <v>9</v>
      </c>
      <c r="F689" t="str">
        <f t="shared" si="10"/>
        <v>Average Per Device1-in-10August Typical Event Day100% Cycling9</v>
      </c>
      <c r="G689">
        <v>0.73916420000000005</v>
      </c>
      <c r="H689">
        <v>0.73916420000000005</v>
      </c>
      <c r="I689">
        <v>77.13</v>
      </c>
      <c r="J689">
        <v>0</v>
      </c>
      <c r="K689">
        <v>0</v>
      </c>
      <c r="L689">
        <v>0</v>
      </c>
      <c r="M689">
        <v>0</v>
      </c>
      <c r="N689">
        <v>0</v>
      </c>
      <c r="O689">
        <v>10695</v>
      </c>
      <c r="P689" t="s">
        <v>59</v>
      </c>
      <c r="Q689" t="s">
        <v>61</v>
      </c>
    </row>
    <row r="690" spans="1:17" x14ac:dyDescent="0.25">
      <c r="A690" t="s">
        <v>43</v>
      </c>
      <c r="B690" t="s">
        <v>38</v>
      </c>
      <c r="C690" t="s">
        <v>37</v>
      </c>
      <c r="D690" t="s">
        <v>58</v>
      </c>
      <c r="E690">
        <v>9</v>
      </c>
      <c r="F690" t="str">
        <f t="shared" si="10"/>
        <v>Aggregate1-in-10August Typical Event Day100% Cycling9</v>
      </c>
      <c r="G690">
        <v>9.7606640000000002</v>
      </c>
      <c r="H690">
        <v>9.7606629999999992</v>
      </c>
      <c r="I690">
        <v>77.13</v>
      </c>
      <c r="J690">
        <v>0</v>
      </c>
      <c r="K690">
        <v>0</v>
      </c>
      <c r="L690">
        <v>0</v>
      </c>
      <c r="M690">
        <v>0</v>
      </c>
      <c r="N690">
        <v>0</v>
      </c>
      <c r="O690">
        <v>10695</v>
      </c>
      <c r="P690" t="s">
        <v>59</v>
      </c>
      <c r="Q690" t="s">
        <v>61</v>
      </c>
    </row>
    <row r="691" spans="1:17" x14ac:dyDescent="0.25">
      <c r="A691" t="s">
        <v>30</v>
      </c>
      <c r="B691" t="s">
        <v>38</v>
      </c>
      <c r="C691" t="s">
        <v>37</v>
      </c>
      <c r="D691" t="s">
        <v>31</v>
      </c>
      <c r="E691">
        <v>9</v>
      </c>
      <c r="F691" t="str">
        <f t="shared" si="10"/>
        <v>Average Per Ton1-in-10August Typical Event Day50% Cycling9</v>
      </c>
      <c r="G691">
        <v>0.26713130000000002</v>
      </c>
      <c r="H691">
        <v>0.26713130000000002</v>
      </c>
      <c r="I691">
        <v>77.741100000000003</v>
      </c>
      <c r="J691">
        <v>0</v>
      </c>
      <c r="K691">
        <v>0</v>
      </c>
      <c r="L691">
        <v>0</v>
      </c>
      <c r="M691">
        <v>0</v>
      </c>
      <c r="N691">
        <v>0</v>
      </c>
      <c r="O691">
        <v>12331</v>
      </c>
      <c r="P691" t="s">
        <v>59</v>
      </c>
      <c r="Q691" t="s">
        <v>61</v>
      </c>
    </row>
    <row r="692" spans="1:17" x14ac:dyDescent="0.25">
      <c r="A692" t="s">
        <v>28</v>
      </c>
      <c r="B692" t="s">
        <v>38</v>
      </c>
      <c r="C692" t="s">
        <v>37</v>
      </c>
      <c r="D692" t="s">
        <v>31</v>
      </c>
      <c r="E692">
        <v>9</v>
      </c>
      <c r="F692" t="str">
        <f t="shared" si="10"/>
        <v>Average Per Premise1-in-10August Typical Event Day50% Cycling9</v>
      </c>
      <c r="G692">
        <v>1.0965229999999999</v>
      </c>
      <c r="H692">
        <v>1.0965229999999999</v>
      </c>
      <c r="I692">
        <v>77.741100000000003</v>
      </c>
      <c r="J692">
        <v>0</v>
      </c>
      <c r="K692">
        <v>0</v>
      </c>
      <c r="L692">
        <v>0</v>
      </c>
      <c r="M692">
        <v>0</v>
      </c>
      <c r="N692">
        <v>0</v>
      </c>
      <c r="O692">
        <v>12331</v>
      </c>
      <c r="P692" t="s">
        <v>59</v>
      </c>
      <c r="Q692" t="s">
        <v>61</v>
      </c>
    </row>
    <row r="693" spans="1:17" x14ac:dyDescent="0.25">
      <c r="A693" t="s">
        <v>29</v>
      </c>
      <c r="B693" t="s">
        <v>38</v>
      </c>
      <c r="C693" t="s">
        <v>37</v>
      </c>
      <c r="D693" t="s">
        <v>31</v>
      </c>
      <c r="E693">
        <v>9</v>
      </c>
      <c r="F693" t="str">
        <f t="shared" si="10"/>
        <v>Average Per Device1-in-10August Typical Event Day50% Cycling9</v>
      </c>
      <c r="G693">
        <v>0.93747670000000005</v>
      </c>
      <c r="H693">
        <v>0.9374768</v>
      </c>
      <c r="I693">
        <v>77.741100000000003</v>
      </c>
      <c r="J693">
        <v>0</v>
      </c>
      <c r="K693">
        <v>0</v>
      </c>
      <c r="L693">
        <v>0</v>
      </c>
      <c r="M693">
        <v>0</v>
      </c>
      <c r="N693">
        <v>0</v>
      </c>
      <c r="O693">
        <v>12331</v>
      </c>
      <c r="P693" t="s">
        <v>59</v>
      </c>
      <c r="Q693" t="s">
        <v>61</v>
      </c>
    </row>
    <row r="694" spans="1:17" x14ac:dyDescent="0.25">
      <c r="A694" t="s">
        <v>43</v>
      </c>
      <c r="B694" t="s">
        <v>38</v>
      </c>
      <c r="C694" t="s">
        <v>37</v>
      </c>
      <c r="D694" t="s">
        <v>31</v>
      </c>
      <c r="E694">
        <v>9</v>
      </c>
      <c r="F694" t="str">
        <f t="shared" si="10"/>
        <v>Aggregate1-in-10August Typical Event Day50% Cycling9</v>
      </c>
      <c r="G694">
        <v>13.521229999999999</v>
      </c>
      <c r="H694">
        <v>13.521229999999999</v>
      </c>
      <c r="I694">
        <v>77.741100000000003</v>
      </c>
      <c r="J694">
        <v>0</v>
      </c>
      <c r="K694">
        <v>0</v>
      </c>
      <c r="L694">
        <v>0</v>
      </c>
      <c r="M694">
        <v>0</v>
      </c>
      <c r="N694">
        <v>0</v>
      </c>
      <c r="O694">
        <v>12331</v>
      </c>
      <c r="P694" t="s">
        <v>59</v>
      </c>
      <c r="Q694" t="s">
        <v>61</v>
      </c>
    </row>
    <row r="695" spans="1:17" x14ac:dyDescent="0.25">
      <c r="A695" t="s">
        <v>30</v>
      </c>
      <c r="B695" t="s">
        <v>38</v>
      </c>
      <c r="C695" t="s">
        <v>37</v>
      </c>
      <c r="D695" t="s">
        <v>26</v>
      </c>
      <c r="E695">
        <v>9</v>
      </c>
      <c r="F695" t="str">
        <f t="shared" si="10"/>
        <v>Average Per Ton1-in-10August Typical Event DayAll9</v>
      </c>
      <c r="G695">
        <v>0.2376394</v>
      </c>
      <c r="H695">
        <v>0.2376394</v>
      </c>
      <c r="I695">
        <v>77.457300000000004</v>
      </c>
      <c r="J695">
        <v>0</v>
      </c>
      <c r="K695">
        <v>0</v>
      </c>
      <c r="L695">
        <v>0</v>
      </c>
      <c r="M695">
        <v>0</v>
      </c>
      <c r="N695">
        <v>0</v>
      </c>
      <c r="O695">
        <v>23026</v>
      </c>
      <c r="P695" t="s">
        <v>59</v>
      </c>
      <c r="Q695" t="s">
        <v>61</v>
      </c>
    </row>
    <row r="696" spans="1:17" x14ac:dyDescent="0.25">
      <c r="A696" t="s">
        <v>28</v>
      </c>
      <c r="B696" t="s">
        <v>38</v>
      </c>
      <c r="C696" t="s">
        <v>37</v>
      </c>
      <c r="D696" t="s">
        <v>26</v>
      </c>
      <c r="E696">
        <v>9</v>
      </c>
      <c r="F696" t="str">
        <f t="shared" si="10"/>
        <v>Average Per Premise1-in-10August Typical Event DayAll9</v>
      </c>
      <c r="G696">
        <v>1.0170570000000001</v>
      </c>
      <c r="H696">
        <v>1.0170570000000001</v>
      </c>
      <c r="I696">
        <v>77.457300000000004</v>
      </c>
      <c r="J696">
        <v>0</v>
      </c>
      <c r="K696">
        <v>0</v>
      </c>
      <c r="L696">
        <v>0</v>
      </c>
      <c r="M696">
        <v>0</v>
      </c>
      <c r="N696">
        <v>0</v>
      </c>
      <c r="O696">
        <v>23026</v>
      </c>
      <c r="P696" t="s">
        <v>59</v>
      </c>
      <c r="Q696" t="s">
        <v>61</v>
      </c>
    </row>
    <row r="697" spans="1:17" x14ac:dyDescent="0.25">
      <c r="A697" t="s">
        <v>29</v>
      </c>
      <c r="B697" t="s">
        <v>38</v>
      </c>
      <c r="C697" t="s">
        <v>37</v>
      </c>
      <c r="D697" t="s">
        <v>26</v>
      </c>
      <c r="E697">
        <v>9</v>
      </c>
      <c r="F697" t="str">
        <f t="shared" si="10"/>
        <v>Average Per Device1-in-10August Typical Event DayAll9</v>
      </c>
      <c r="G697">
        <v>0.84764600000000001</v>
      </c>
      <c r="H697">
        <v>0.84764600000000001</v>
      </c>
      <c r="I697">
        <v>77.457300000000004</v>
      </c>
      <c r="J697">
        <v>0</v>
      </c>
      <c r="K697">
        <v>0</v>
      </c>
      <c r="L697">
        <v>0</v>
      </c>
      <c r="M697">
        <v>0</v>
      </c>
      <c r="N697">
        <v>0</v>
      </c>
      <c r="O697">
        <v>23026</v>
      </c>
      <c r="P697" t="s">
        <v>59</v>
      </c>
      <c r="Q697" t="s">
        <v>61</v>
      </c>
    </row>
    <row r="698" spans="1:17" x14ac:dyDescent="0.25">
      <c r="A698" t="s">
        <v>43</v>
      </c>
      <c r="B698" t="s">
        <v>38</v>
      </c>
      <c r="C698" t="s">
        <v>37</v>
      </c>
      <c r="D698" t="s">
        <v>26</v>
      </c>
      <c r="E698">
        <v>9</v>
      </c>
      <c r="F698" t="str">
        <f t="shared" si="10"/>
        <v>Aggregate1-in-10August Typical Event DayAll9</v>
      </c>
      <c r="G698">
        <v>23.418759999999999</v>
      </c>
      <c r="H698">
        <v>23.418769999999999</v>
      </c>
      <c r="I698">
        <v>77.457300000000004</v>
      </c>
      <c r="J698">
        <v>0</v>
      </c>
      <c r="K698">
        <v>0</v>
      </c>
      <c r="L698">
        <v>0</v>
      </c>
      <c r="M698">
        <v>0</v>
      </c>
      <c r="N698">
        <v>0</v>
      </c>
      <c r="O698">
        <v>23026</v>
      </c>
      <c r="P698" t="s">
        <v>59</v>
      </c>
      <c r="Q698" t="s">
        <v>61</v>
      </c>
    </row>
    <row r="699" spans="1:17" x14ac:dyDescent="0.25">
      <c r="A699" t="s">
        <v>30</v>
      </c>
      <c r="B699" t="s">
        <v>38</v>
      </c>
      <c r="C699" t="s">
        <v>49</v>
      </c>
      <c r="D699" t="s">
        <v>58</v>
      </c>
      <c r="E699">
        <v>9</v>
      </c>
      <c r="F699" t="str">
        <f t="shared" si="10"/>
        <v>Average Per Ton1-in-10July Monthly System Peak Day100% Cycling9</v>
      </c>
      <c r="G699">
        <v>0.20505000000000001</v>
      </c>
      <c r="H699">
        <v>0.20505000000000001</v>
      </c>
      <c r="I699">
        <v>76.071700000000007</v>
      </c>
      <c r="J699">
        <v>0</v>
      </c>
      <c r="K699">
        <v>0</v>
      </c>
      <c r="L699">
        <v>0</v>
      </c>
      <c r="M699">
        <v>0</v>
      </c>
      <c r="N699">
        <v>0</v>
      </c>
      <c r="O699">
        <v>10695</v>
      </c>
      <c r="P699" t="s">
        <v>59</v>
      </c>
      <c r="Q699" t="s">
        <v>61</v>
      </c>
    </row>
    <row r="700" spans="1:17" x14ac:dyDescent="0.25">
      <c r="A700" t="s">
        <v>28</v>
      </c>
      <c r="B700" t="s">
        <v>38</v>
      </c>
      <c r="C700" t="s">
        <v>49</v>
      </c>
      <c r="D700" t="s">
        <v>58</v>
      </c>
      <c r="E700">
        <v>9</v>
      </c>
      <c r="F700" t="str">
        <f t="shared" si="10"/>
        <v>Average Per Premise1-in-10July Monthly System Peak Day100% Cycling9</v>
      </c>
      <c r="G700">
        <v>0.91895959999999999</v>
      </c>
      <c r="H700">
        <v>0.91895959999999999</v>
      </c>
      <c r="I700">
        <v>76.071700000000007</v>
      </c>
      <c r="J700">
        <v>0</v>
      </c>
      <c r="K700">
        <v>0</v>
      </c>
      <c r="L700">
        <v>0</v>
      </c>
      <c r="M700">
        <v>0</v>
      </c>
      <c r="N700">
        <v>0</v>
      </c>
      <c r="O700">
        <v>10695</v>
      </c>
      <c r="P700" t="s">
        <v>59</v>
      </c>
      <c r="Q700" t="s">
        <v>61</v>
      </c>
    </row>
    <row r="701" spans="1:17" x14ac:dyDescent="0.25">
      <c r="A701" t="s">
        <v>29</v>
      </c>
      <c r="B701" t="s">
        <v>38</v>
      </c>
      <c r="C701" t="s">
        <v>49</v>
      </c>
      <c r="D701" t="s">
        <v>58</v>
      </c>
      <c r="E701">
        <v>9</v>
      </c>
      <c r="F701" t="str">
        <f t="shared" si="10"/>
        <v>Average Per Device1-in-10July Monthly System Peak Day100% Cycling9</v>
      </c>
      <c r="G701">
        <v>0.74428419999999995</v>
      </c>
      <c r="H701">
        <v>0.74428419999999995</v>
      </c>
      <c r="I701">
        <v>76.071700000000007</v>
      </c>
      <c r="J701">
        <v>0</v>
      </c>
      <c r="K701">
        <v>0</v>
      </c>
      <c r="L701">
        <v>0</v>
      </c>
      <c r="M701">
        <v>0</v>
      </c>
      <c r="N701">
        <v>0</v>
      </c>
      <c r="O701">
        <v>10695</v>
      </c>
      <c r="P701" t="s">
        <v>59</v>
      </c>
      <c r="Q701" t="s">
        <v>61</v>
      </c>
    </row>
    <row r="702" spans="1:17" x14ac:dyDescent="0.25">
      <c r="A702" t="s">
        <v>43</v>
      </c>
      <c r="B702" t="s">
        <v>38</v>
      </c>
      <c r="C702" t="s">
        <v>49</v>
      </c>
      <c r="D702" t="s">
        <v>58</v>
      </c>
      <c r="E702">
        <v>9</v>
      </c>
      <c r="F702" t="str">
        <f t="shared" si="10"/>
        <v>Aggregate1-in-10July Monthly System Peak Day100% Cycling9</v>
      </c>
      <c r="G702">
        <v>9.8282729999999994</v>
      </c>
      <c r="H702">
        <v>9.8282729999999994</v>
      </c>
      <c r="I702">
        <v>76.071700000000007</v>
      </c>
      <c r="J702">
        <v>0</v>
      </c>
      <c r="K702">
        <v>0</v>
      </c>
      <c r="L702">
        <v>0</v>
      </c>
      <c r="M702">
        <v>0</v>
      </c>
      <c r="N702">
        <v>0</v>
      </c>
      <c r="O702">
        <v>10695</v>
      </c>
      <c r="P702" t="s">
        <v>59</v>
      </c>
      <c r="Q702" t="s">
        <v>61</v>
      </c>
    </row>
    <row r="703" spans="1:17" x14ac:dyDescent="0.25">
      <c r="A703" t="s">
        <v>30</v>
      </c>
      <c r="B703" t="s">
        <v>38</v>
      </c>
      <c r="C703" t="s">
        <v>49</v>
      </c>
      <c r="D703" t="s">
        <v>31</v>
      </c>
      <c r="E703">
        <v>9</v>
      </c>
      <c r="F703" t="str">
        <f t="shared" si="10"/>
        <v>Average Per Ton1-in-10July Monthly System Peak Day50% Cycling9</v>
      </c>
      <c r="G703">
        <v>0.26809680000000002</v>
      </c>
      <c r="H703">
        <v>0.26809680000000002</v>
      </c>
      <c r="I703">
        <v>76.4298</v>
      </c>
      <c r="J703">
        <v>0</v>
      </c>
      <c r="K703">
        <v>0</v>
      </c>
      <c r="L703">
        <v>0</v>
      </c>
      <c r="M703">
        <v>0</v>
      </c>
      <c r="N703">
        <v>0</v>
      </c>
      <c r="O703">
        <v>12331</v>
      </c>
      <c r="P703" t="s">
        <v>59</v>
      </c>
      <c r="Q703" t="s">
        <v>61</v>
      </c>
    </row>
    <row r="704" spans="1:17" x14ac:dyDescent="0.25">
      <c r="A704" t="s">
        <v>28</v>
      </c>
      <c r="B704" t="s">
        <v>38</v>
      </c>
      <c r="C704" t="s">
        <v>49</v>
      </c>
      <c r="D704" t="s">
        <v>31</v>
      </c>
      <c r="E704">
        <v>9</v>
      </c>
      <c r="F704" t="str">
        <f t="shared" si="10"/>
        <v>Average Per Premise1-in-10July Monthly System Peak Day50% Cycling9</v>
      </c>
      <c r="G704">
        <v>1.1004860000000001</v>
      </c>
      <c r="H704">
        <v>1.1004860000000001</v>
      </c>
      <c r="I704">
        <v>76.4298</v>
      </c>
      <c r="J704">
        <v>0</v>
      </c>
      <c r="K704">
        <v>0</v>
      </c>
      <c r="L704">
        <v>0</v>
      </c>
      <c r="M704">
        <v>0</v>
      </c>
      <c r="N704">
        <v>0</v>
      </c>
      <c r="O704">
        <v>12331</v>
      </c>
      <c r="P704" t="s">
        <v>59</v>
      </c>
      <c r="Q704" t="s">
        <v>61</v>
      </c>
    </row>
    <row r="705" spans="1:17" x14ac:dyDescent="0.25">
      <c r="A705" t="s">
        <v>29</v>
      </c>
      <c r="B705" t="s">
        <v>38</v>
      </c>
      <c r="C705" t="s">
        <v>49</v>
      </c>
      <c r="D705" t="s">
        <v>31</v>
      </c>
      <c r="E705">
        <v>9</v>
      </c>
      <c r="F705" t="str">
        <f t="shared" si="10"/>
        <v>Average Per Device1-in-10July Monthly System Peak Day50% Cycling9</v>
      </c>
      <c r="G705">
        <v>0.94086510000000001</v>
      </c>
      <c r="H705">
        <v>0.94086499999999995</v>
      </c>
      <c r="I705">
        <v>76.4298</v>
      </c>
      <c r="J705">
        <v>0</v>
      </c>
      <c r="K705">
        <v>0</v>
      </c>
      <c r="L705">
        <v>0</v>
      </c>
      <c r="M705">
        <v>0</v>
      </c>
      <c r="N705">
        <v>0</v>
      </c>
      <c r="O705">
        <v>12331</v>
      </c>
      <c r="P705" t="s">
        <v>59</v>
      </c>
      <c r="Q705" t="s">
        <v>61</v>
      </c>
    </row>
    <row r="706" spans="1:17" x14ac:dyDescent="0.25">
      <c r="A706" t="s">
        <v>43</v>
      </c>
      <c r="B706" t="s">
        <v>38</v>
      </c>
      <c r="C706" t="s">
        <v>49</v>
      </c>
      <c r="D706" t="s">
        <v>31</v>
      </c>
      <c r="E706">
        <v>9</v>
      </c>
      <c r="F706" t="str">
        <f t="shared" si="10"/>
        <v>Aggregate1-in-10July Monthly System Peak Day50% Cycling9</v>
      </c>
      <c r="G706">
        <v>13.5701</v>
      </c>
      <c r="H706">
        <v>13.5701</v>
      </c>
      <c r="I706">
        <v>76.4298</v>
      </c>
      <c r="J706">
        <v>0</v>
      </c>
      <c r="K706">
        <v>0</v>
      </c>
      <c r="L706">
        <v>0</v>
      </c>
      <c r="M706">
        <v>0</v>
      </c>
      <c r="N706">
        <v>0</v>
      </c>
      <c r="O706">
        <v>12331</v>
      </c>
      <c r="P706" t="s">
        <v>59</v>
      </c>
      <c r="Q706" t="s">
        <v>61</v>
      </c>
    </row>
    <row r="707" spans="1:17" x14ac:dyDescent="0.25">
      <c r="A707" t="s">
        <v>30</v>
      </c>
      <c r="B707" t="s">
        <v>38</v>
      </c>
      <c r="C707" t="s">
        <v>49</v>
      </c>
      <c r="D707" t="s">
        <v>26</v>
      </c>
      <c r="E707">
        <v>9</v>
      </c>
      <c r="F707" t="str">
        <f t="shared" ref="F707:F770" si="11">CONCATENATE(A707,B707,C707,D707,E707)</f>
        <v>Average Per Ton1-in-10July Monthly System Peak DayAll9</v>
      </c>
      <c r="G707">
        <v>0.23881160000000001</v>
      </c>
      <c r="H707">
        <v>0.23881160000000001</v>
      </c>
      <c r="I707">
        <v>76.263499999999993</v>
      </c>
      <c r="J707">
        <v>0</v>
      </c>
      <c r="K707">
        <v>0</v>
      </c>
      <c r="L707">
        <v>0</v>
      </c>
      <c r="M707">
        <v>0</v>
      </c>
      <c r="N707">
        <v>0</v>
      </c>
      <c r="O707">
        <v>23026</v>
      </c>
      <c r="P707" t="s">
        <v>59</v>
      </c>
      <c r="Q707" t="s">
        <v>61</v>
      </c>
    </row>
    <row r="708" spans="1:17" x14ac:dyDescent="0.25">
      <c r="A708" t="s">
        <v>28</v>
      </c>
      <c r="B708" t="s">
        <v>38</v>
      </c>
      <c r="C708" t="s">
        <v>49</v>
      </c>
      <c r="D708" t="s">
        <v>26</v>
      </c>
      <c r="E708">
        <v>9</v>
      </c>
      <c r="F708" t="str">
        <f t="shared" si="11"/>
        <v>Average Per Premise1-in-10July Monthly System Peak DayAll9</v>
      </c>
      <c r="G708">
        <v>1.0220739999999999</v>
      </c>
      <c r="H708">
        <v>1.0220739999999999</v>
      </c>
      <c r="I708">
        <v>76.263499999999993</v>
      </c>
      <c r="J708">
        <v>0</v>
      </c>
      <c r="K708">
        <v>0</v>
      </c>
      <c r="L708">
        <v>0</v>
      </c>
      <c r="M708">
        <v>0</v>
      </c>
      <c r="N708">
        <v>0</v>
      </c>
      <c r="O708">
        <v>23026</v>
      </c>
      <c r="P708" t="s">
        <v>59</v>
      </c>
      <c r="Q708" t="s">
        <v>61</v>
      </c>
    </row>
    <row r="709" spans="1:17" x14ac:dyDescent="0.25">
      <c r="A709" t="s">
        <v>29</v>
      </c>
      <c r="B709" t="s">
        <v>38</v>
      </c>
      <c r="C709" t="s">
        <v>49</v>
      </c>
      <c r="D709" t="s">
        <v>26</v>
      </c>
      <c r="E709">
        <v>9</v>
      </c>
      <c r="F709" t="str">
        <f t="shared" si="11"/>
        <v>Average Per Device1-in-10July Monthly System Peak DayAll9</v>
      </c>
      <c r="G709">
        <v>0.85182729999999995</v>
      </c>
      <c r="H709">
        <v>0.85182729999999995</v>
      </c>
      <c r="I709">
        <v>76.263499999999993</v>
      </c>
      <c r="J709">
        <v>0</v>
      </c>
      <c r="K709">
        <v>0</v>
      </c>
      <c r="L709">
        <v>0</v>
      </c>
      <c r="M709">
        <v>0</v>
      </c>
      <c r="N709">
        <v>0</v>
      </c>
      <c r="O709">
        <v>23026</v>
      </c>
      <c r="P709" t="s">
        <v>59</v>
      </c>
      <c r="Q709" t="s">
        <v>61</v>
      </c>
    </row>
    <row r="710" spans="1:17" x14ac:dyDescent="0.25">
      <c r="A710" t="s">
        <v>43</v>
      </c>
      <c r="B710" t="s">
        <v>38</v>
      </c>
      <c r="C710" t="s">
        <v>49</v>
      </c>
      <c r="D710" t="s">
        <v>26</v>
      </c>
      <c r="E710">
        <v>9</v>
      </c>
      <c r="F710" t="str">
        <f t="shared" si="11"/>
        <v>Aggregate1-in-10July Monthly System Peak DayAll9</v>
      </c>
      <c r="G710">
        <v>23.534279999999999</v>
      </c>
      <c r="H710">
        <v>23.534279999999999</v>
      </c>
      <c r="I710">
        <v>76.263499999999993</v>
      </c>
      <c r="J710">
        <v>0</v>
      </c>
      <c r="K710">
        <v>0</v>
      </c>
      <c r="L710">
        <v>0</v>
      </c>
      <c r="M710">
        <v>0</v>
      </c>
      <c r="N710">
        <v>0</v>
      </c>
      <c r="O710">
        <v>23026</v>
      </c>
      <c r="P710" t="s">
        <v>59</v>
      </c>
      <c r="Q710" t="s">
        <v>61</v>
      </c>
    </row>
    <row r="711" spans="1:17" x14ac:dyDescent="0.25">
      <c r="A711" t="s">
        <v>30</v>
      </c>
      <c r="B711" t="s">
        <v>38</v>
      </c>
      <c r="C711" t="s">
        <v>50</v>
      </c>
      <c r="D711" t="s">
        <v>58</v>
      </c>
      <c r="E711">
        <v>9</v>
      </c>
      <c r="F711" t="str">
        <f t="shared" si="11"/>
        <v>Average Per Ton1-in-10June Monthly System Peak Day100% Cycling9</v>
      </c>
      <c r="G711">
        <v>0.16802590000000001</v>
      </c>
      <c r="H711">
        <v>0.16802590000000001</v>
      </c>
      <c r="I711">
        <v>74.775899999999993</v>
      </c>
      <c r="J711">
        <v>0</v>
      </c>
      <c r="K711">
        <v>0</v>
      </c>
      <c r="L711">
        <v>0</v>
      </c>
      <c r="M711">
        <v>0</v>
      </c>
      <c r="N711">
        <v>0</v>
      </c>
      <c r="O711">
        <v>10695</v>
      </c>
      <c r="P711" t="s">
        <v>59</v>
      </c>
      <c r="Q711" t="s">
        <v>61</v>
      </c>
    </row>
    <row r="712" spans="1:17" x14ac:dyDescent="0.25">
      <c r="A712" t="s">
        <v>28</v>
      </c>
      <c r="B712" t="s">
        <v>38</v>
      </c>
      <c r="C712" t="s">
        <v>50</v>
      </c>
      <c r="D712" t="s">
        <v>58</v>
      </c>
      <c r="E712">
        <v>9</v>
      </c>
      <c r="F712" t="str">
        <f t="shared" si="11"/>
        <v>Average Per Premise1-in-10June Monthly System Peak Day100% Cycling9</v>
      </c>
      <c r="G712">
        <v>0.75303089999999995</v>
      </c>
      <c r="H712">
        <v>0.75303089999999995</v>
      </c>
      <c r="I712">
        <v>74.775899999999993</v>
      </c>
      <c r="J712">
        <v>0</v>
      </c>
      <c r="K712">
        <v>0</v>
      </c>
      <c r="L712">
        <v>0</v>
      </c>
      <c r="M712">
        <v>0</v>
      </c>
      <c r="N712">
        <v>0</v>
      </c>
      <c r="O712">
        <v>10695</v>
      </c>
      <c r="P712" t="s">
        <v>59</v>
      </c>
      <c r="Q712" t="s">
        <v>61</v>
      </c>
    </row>
    <row r="713" spans="1:17" x14ac:dyDescent="0.25">
      <c r="A713" t="s">
        <v>29</v>
      </c>
      <c r="B713" t="s">
        <v>38</v>
      </c>
      <c r="C713" t="s">
        <v>50</v>
      </c>
      <c r="D713" t="s">
        <v>58</v>
      </c>
      <c r="E713">
        <v>9</v>
      </c>
      <c r="F713" t="str">
        <f t="shared" si="11"/>
        <v>Average Per Device1-in-10June Monthly System Peak Day100% Cycling9</v>
      </c>
      <c r="G713">
        <v>0.60989510000000002</v>
      </c>
      <c r="H713">
        <v>0.60989510000000002</v>
      </c>
      <c r="I713">
        <v>74.775899999999993</v>
      </c>
      <c r="J713">
        <v>0</v>
      </c>
      <c r="K713">
        <v>0</v>
      </c>
      <c r="L713">
        <v>0</v>
      </c>
      <c r="M713">
        <v>0</v>
      </c>
      <c r="N713">
        <v>0</v>
      </c>
      <c r="O713">
        <v>10695</v>
      </c>
      <c r="P713" t="s">
        <v>59</v>
      </c>
      <c r="Q713" t="s">
        <v>61</v>
      </c>
    </row>
    <row r="714" spans="1:17" x14ac:dyDescent="0.25">
      <c r="A714" t="s">
        <v>43</v>
      </c>
      <c r="B714" t="s">
        <v>38</v>
      </c>
      <c r="C714" t="s">
        <v>50</v>
      </c>
      <c r="D714" t="s">
        <v>58</v>
      </c>
      <c r="E714">
        <v>9</v>
      </c>
      <c r="F714" t="str">
        <f t="shared" si="11"/>
        <v>Aggregate1-in-10June Monthly System Peak Day100% Cycling9</v>
      </c>
      <c r="G714">
        <v>8.0536659999999998</v>
      </c>
      <c r="H714">
        <v>8.0536650000000005</v>
      </c>
      <c r="I714">
        <v>74.775899999999993</v>
      </c>
      <c r="J714">
        <v>0</v>
      </c>
      <c r="K714">
        <v>0</v>
      </c>
      <c r="L714">
        <v>0</v>
      </c>
      <c r="M714">
        <v>0</v>
      </c>
      <c r="N714">
        <v>0</v>
      </c>
      <c r="O714">
        <v>10695</v>
      </c>
      <c r="P714" t="s">
        <v>59</v>
      </c>
      <c r="Q714" t="s">
        <v>61</v>
      </c>
    </row>
    <row r="715" spans="1:17" x14ac:dyDescent="0.25">
      <c r="A715" t="s">
        <v>30</v>
      </c>
      <c r="B715" t="s">
        <v>38</v>
      </c>
      <c r="C715" t="s">
        <v>50</v>
      </c>
      <c r="D715" t="s">
        <v>31</v>
      </c>
      <c r="E715">
        <v>9</v>
      </c>
      <c r="F715" t="str">
        <f t="shared" si="11"/>
        <v>Average Per Ton1-in-10June Monthly System Peak Day50% Cycling9</v>
      </c>
      <c r="G715">
        <v>0.22378509999999999</v>
      </c>
      <c r="H715">
        <v>0.22378509999999999</v>
      </c>
      <c r="I715">
        <v>75.554100000000005</v>
      </c>
      <c r="J715">
        <v>0</v>
      </c>
      <c r="K715">
        <v>0</v>
      </c>
      <c r="L715">
        <v>0</v>
      </c>
      <c r="M715">
        <v>0</v>
      </c>
      <c r="N715">
        <v>0</v>
      </c>
      <c r="O715">
        <v>12331</v>
      </c>
      <c r="P715" t="s">
        <v>59</v>
      </c>
      <c r="Q715" t="s">
        <v>61</v>
      </c>
    </row>
    <row r="716" spans="1:17" x14ac:dyDescent="0.25">
      <c r="A716" t="s">
        <v>28</v>
      </c>
      <c r="B716" t="s">
        <v>38</v>
      </c>
      <c r="C716" t="s">
        <v>50</v>
      </c>
      <c r="D716" t="s">
        <v>31</v>
      </c>
      <c r="E716">
        <v>9</v>
      </c>
      <c r="F716" t="str">
        <f t="shared" si="11"/>
        <v>Average Per Premise1-in-10June Monthly System Peak Day50% Cycling9</v>
      </c>
      <c r="G716">
        <v>0.91859500000000005</v>
      </c>
      <c r="H716">
        <v>0.91859500000000005</v>
      </c>
      <c r="I716">
        <v>75.554100000000005</v>
      </c>
      <c r="J716">
        <v>0</v>
      </c>
      <c r="K716">
        <v>0</v>
      </c>
      <c r="L716">
        <v>0</v>
      </c>
      <c r="M716">
        <v>0</v>
      </c>
      <c r="N716">
        <v>0</v>
      </c>
      <c r="O716">
        <v>12331</v>
      </c>
      <c r="P716" t="s">
        <v>59</v>
      </c>
      <c r="Q716" t="s">
        <v>61</v>
      </c>
    </row>
    <row r="717" spans="1:17" x14ac:dyDescent="0.25">
      <c r="A717" t="s">
        <v>29</v>
      </c>
      <c r="B717" t="s">
        <v>38</v>
      </c>
      <c r="C717" t="s">
        <v>50</v>
      </c>
      <c r="D717" t="s">
        <v>31</v>
      </c>
      <c r="E717">
        <v>9</v>
      </c>
      <c r="F717" t="str">
        <f t="shared" si="11"/>
        <v>Average Per Device1-in-10June Monthly System Peak Day50% Cycling9</v>
      </c>
      <c r="G717">
        <v>0.78535630000000001</v>
      </c>
      <c r="H717">
        <v>0.78535630000000001</v>
      </c>
      <c r="I717">
        <v>75.554100000000005</v>
      </c>
      <c r="J717">
        <v>0</v>
      </c>
      <c r="K717">
        <v>0</v>
      </c>
      <c r="L717">
        <v>0</v>
      </c>
      <c r="M717">
        <v>0</v>
      </c>
      <c r="N717">
        <v>0</v>
      </c>
      <c r="O717">
        <v>12331</v>
      </c>
      <c r="P717" t="s">
        <v>59</v>
      </c>
      <c r="Q717" t="s">
        <v>61</v>
      </c>
    </row>
    <row r="718" spans="1:17" x14ac:dyDescent="0.25">
      <c r="A718" t="s">
        <v>43</v>
      </c>
      <c r="B718" t="s">
        <v>38</v>
      </c>
      <c r="C718" t="s">
        <v>50</v>
      </c>
      <c r="D718" t="s">
        <v>31</v>
      </c>
      <c r="E718">
        <v>9</v>
      </c>
      <c r="F718" t="str">
        <f t="shared" si="11"/>
        <v>Aggregate1-in-10June Monthly System Peak Day50% Cycling9</v>
      </c>
      <c r="G718">
        <v>11.32719</v>
      </c>
      <c r="H718">
        <v>11.32719</v>
      </c>
      <c r="I718">
        <v>75.554100000000005</v>
      </c>
      <c r="J718">
        <v>0</v>
      </c>
      <c r="K718">
        <v>0</v>
      </c>
      <c r="L718">
        <v>0</v>
      </c>
      <c r="M718">
        <v>0</v>
      </c>
      <c r="N718">
        <v>0</v>
      </c>
      <c r="O718">
        <v>12331</v>
      </c>
      <c r="P718" t="s">
        <v>59</v>
      </c>
      <c r="Q718" t="s">
        <v>61</v>
      </c>
    </row>
    <row r="719" spans="1:17" x14ac:dyDescent="0.25">
      <c r="A719" t="s">
        <v>30</v>
      </c>
      <c r="B719" t="s">
        <v>38</v>
      </c>
      <c r="C719" t="s">
        <v>50</v>
      </c>
      <c r="D719" t="s">
        <v>26</v>
      </c>
      <c r="E719">
        <v>9</v>
      </c>
      <c r="F719" t="str">
        <f t="shared" si="11"/>
        <v>Average Per Ton1-in-10June Monthly System Peak DayAll9</v>
      </c>
      <c r="G719">
        <v>0.1978849</v>
      </c>
      <c r="H719">
        <v>0.1978849</v>
      </c>
      <c r="I719">
        <v>75.192599999999999</v>
      </c>
      <c r="J719">
        <v>0</v>
      </c>
      <c r="K719">
        <v>0</v>
      </c>
      <c r="L719">
        <v>0</v>
      </c>
      <c r="M719">
        <v>0</v>
      </c>
      <c r="N719">
        <v>0</v>
      </c>
      <c r="O719">
        <v>23026</v>
      </c>
      <c r="P719" t="s">
        <v>59</v>
      </c>
      <c r="Q719" t="s">
        <v>61</v>
      </c>
    </row>
    <row r="720" spans="1:17" x14ac:dyDescent="0.25">
      <c r="A720" t="s">
        <v>28</v>
      </c>
      <c r="B720" t="s">
        <v>38</v>
      </c>
      <c r="C720" t="s">
        <v>50</v>
      </c>
      <c r="D720" t="s">
        <v>26</v>
      </c>
      <c r="E720">
        <v>9</v>
      </c>
      <c r="F720" t="str">
        <f t="shared" si="11"/>
        <v>Average Per Premise1-in-10June Monthly System Peak DayAll9</v>
      </c>
      <c r="G720">
        <v>0.84691499999999997</v>
      </c>
      <c r="H720">
        <v>0.84691499999999997</v>
      </c>
      <c r="I720">
        <v>75.192599999999999</v>
      </c>
      <c r="J720">
        <v>0</v>
      </c>
      <c r="K720">
        <v>0</v>
      </c>
      <c r="L720">
        <v>0</v>
      </c>
      <c r="M720">
        <v>0</v>
      </c>
      <c r="N720">
        <v>0</v>
      </c>
      <c r="O720">
        <v>23026</v>
      </c>
      <c r="P720" t="s">
        <v>59</v>
      </c>
      <c r="Q720" t="s">
        <v>61</v>
      </c>
    </row>
    <row r="721" spans="1:17" x14ac:dyDescent="0.25">
      <c r="A721" t="s">
        <v>29</v>
      </c>
      <c r="B721" t="s">
        <v>38</v>
      </c>
      <c r="C721" t="s">
        <v>50</v>
      </c>
      <c r="D721" t="s">
        <v>26</v>
      </c>
      <c r="E721">
        <v>9</v>
      </c>
      <c r="F721" t="str">
        <f t="shared" si="11"/>
        <v>Average Per Device1-in-10June Monthly System Peak DayAll9</v>
      </c>
      <c r="G721">
        <v>0.70584420000000003</v>
      </c>
      <c r="H721">
        <v>0.70584420000000003</v>
      </c>
      <c r="I721">
        <v>75.192599999999999</v>
      </c>
      <c r="J721">
        <v>0</v>
      </c>
      <c r="K721">
        <v>0</v>
      </c>
      <c r="L721">
        <v>0</v>
      </c>
      <c r="M721">
        <v>0</v>
      </c>
      <c r="N721">
        <v>0</v>
      </c>
      <c r="O721">
        <v>23026</v>
      </c>
      <c r="P721" t="s">
        <v>59</v>
      </c>
      <c r="Q721" t="s">
        <v>61</v>
      </c>
    </row>
    <row r="722" spans="1:17" x14ac:dyDescent="0.25">
      <c r="A722" t="s">
        <v>43</v>
      </c>
      <c r="B722" t="s">
        <v>38</v>
      </c>
      <c r="C722" t="s">
        <v>50</v>
      </c>
      <c r="D722" t="s">
        <v>26</v>
      </c>
      <c r="E722">
        <v>9</v>
      </c>
      <c r="F722" t="str">
        <f t="shared" si="11"/>
        <v>Aggregate1-in-10June Monthly System Peak DayAll9</v>
      </c>
      <c r="G722">
        <v>19.501059999999999</v>
      </c>
      <c r="H722">
        <v>19.501059999999999</v>
      </c>
      <c r="I722">
        <v>75.192599999999999</v>
      </c>
      <c r="J722">
        <v>0</v>
      </c>
      <c r="K722">
        <v>0</v>
      </c>
      <c r="L722">
        <v>0</v>
      </c>
      <c r="M722">
        <v>0</v>
      </c>
      <c r="N722">
        <v>0</v>
      </c>
      <c r="O722">
        <v>23026</v>
      </c>
      <c r="P722" t="s">
        <v>59</v>
      </c>
      <c r="Q722" t="s">
        <v>61</v>
      </c>
    </row>
    <row r="723" spans="1:17" x14ac:dyDescent="0.25">
      <c r="A723" t="s">
        <v>30</v>
      </c>
      <c r="B723" t="s">
        <v>38</v>
      </c>
      <c r="C723" t="s">
        <v>51</v>
      </c>
      <c r="D723" t="s">
        <v>58</v>
      </c>
      <c r="E723">
        <v>9</v>
      </c>
      <c r="F723" t="str">
        <f t="shared" si="11"/>
        <v>Average Per Ton1-in-10May Monthly System Peak Day100% Cycling9</v>
      </c>
      <c r="G723">
        <v>0.18805749999999999</v>
      </c>
      <c r="H723">
        <v>0.18805749999999999</v>
      </c>
      <c r="I723">
        <v>78.191299999999998</v>
      </c>
      <c r="J723">
        <v>0</v>
      </c>
      <c r="K723">
        <v>0</v>
      </c>
      <c r="L723">
        <v>0</v>
      </c>
      <c r="M723">
        <v>0</v>
      </c>
      <c r="N723">
        <v>0</v>
      </c>
      <c r="O723">
        <v>10695</v>
      </c>
      <c r="P723" t="s">
        <v>59</v>
      </c>
      <c r="Q723" t="s">
        <v>61</v>
      </c>
    </row>
    <row r="724" spans="1:17" x14ac:dyDescent="0.25">
      <c r="A724" t="s">
        <v>28</v>
      </c>
      <c r="B724" t="s">
        <v>38</v>
      </c>
      <c r="C724" t="s">
        <v>51</v>
      </c>
      <c r="D724" t="s">
        <v>58</v>
      </c>
      <c r="E724">
        <v>9</v>
      </c>
      <c r="F724" t="str">
        <f t="shared" si="11"/>
        <v>Average Per Premise1-in-10May Monthly System Peak Day100% Cycling9</v>
      </c>
      <c r="G724">
        <v>0.84280529999999998</v>
      </c>
      <c r="H724">
        <v>0.84280529999999998</v>
      </c>
      <c r="I724">
        <v>78.191299999999998</v>
      </c>
      <c r="J724">
        <v>0</v>
      </c>
      <c r="K724">
        <v>0</v>
      </c>
      <c r="L724">
        <v>0</v>
      </c>
      <c r="M724">
        <v>0</v>
      </c>
      <c r="N724">
        <v>0</v>
      </c>
      <c r="O724">
        <v>10695</v>
      </c>
      <c r="P724" t="s">
        <v>59</v>
      </c>
      <c r="Q724" t="s">
        <v>61</v>
      </c>
    </row>
    <row r="725" spans="1:17" x14ac:dyDescent="0.25">
      <c r="A725" t="s">
        <v>29</v>
      </c>
      <c r="B725" t="s">
        <v>38</v>
      </c>
      <c r="C725" t="s">
        <v>51</v>
      </c>
      <c r="D725" t="s">
        <v>58</v>
      </c>
      <c r="E725">
        <v>9</v>
      </c>
      <c r="F725" t="str">
        <f t="shared" si="11"/>
        <v>Average Per Device1-in-10May Monthly System Peak Day100% Cycling9</v>
      </c>
      <c r="G725">
        <v>0.68260529999999997</v>
      </c>
      <c r="H725">
        <v>0.68260529999999997</v>
      </c>
      <c r="I725">
        <v>78.191299999999998</v>
      </c>
      <c r="J725">
        <v>0</v>
      </c>
      <c r="K725">
        <v>0</v>
      </c>
      <c r="L725">
        <v>0</v>
      </c>
      <c r="M725">
        <v>0</v>
      </c>
      <c r="N725">
        <v>0</v>
      </c>
      <c r="O725">
        <v>10695</v>
      </c>
      <c r="P725" t="s">
        <v>59</v>
      </c>
      <c r="Q725" t="s">
        <v>61</v>
      </c>
    </row>
    <row r="726" spans="1:17" x14ac:dyDescent="0.25">
      <c r="A726" t="s">
        <v>43</v>
      </c>
      <c r="B726" t="s">
        <v>38</v>
      </c>
      <c r="C726" t="s">
        <v>51</v>
      </c>
      <c r="D726" t="s">
        <v>58</v>
      </c>
      <c r="E726">
        <v>9</v>
      </c>
      <c r="F726" t="str">
        <f t="shared" si="11"/>
        <v>Aggregate1-in-10May Monthly System Peak Day100% Cycling9</v>
      </c>
      <c r="G726">
        <v>9.0138029999999993</v>
      </c>
      <c r="H726">
        <v>9.0138029999999993</v>
      </c>
      <c r="I726">
        <v>78.191299999999998</v>
      </c>
      <c r="J726">
        <v>0</v>
      </c>
      <c r="K726">
        <v>0</v>
      </c>
      <c r="L726">
        <v>0</v>
      </c>
      <c r="M726">
        <v>0</v>
      </c>
      <c r="N726">
        <v>0</v>
      </c>
      <c r="O726">
        <v>10695</v>
      </c>
      <c r="P726" t="s">
        <v>59</v>
      </c>
      <c r="Q726" t="s">
        <v>61</v>
      </c>
    </row>
    <row r="727" spans="1:17" x14ac:dyDescent="0.25">
      <c r="A727" t="s">
        <v>30</v>
      </c>
      <c r="B727" t="s">
        <v>38</v>
      </c>
      <c r="C727" t="s">
        <v>51</v>
      </c>
      <c r="D727" t="s">
        <v>31</v>
      </c>
      <c r="E727">
        <v>9</v>
      </c>
      <c r="F727" t="str">
        <f t="shared" si="11"/>
        <v>Average Per Ton1-in-10May Monthly System Peak Day50% Cycling9</v>
      </c>
      <c r="G727">
        <v>0.24736089999999999</v>
      </c>
      <c r="H727">
        <v>0.24736089999999999</v>
      </c>
      <c r="I727">
        <v>79.146100000000004</v>
      </c>
      <c r="J727">
        <v>0</v>
      </c>
      <c r="K727">
        <v>0</v>
      </c>
      <c r="L727">
        <v>0</v>
      </c>
      <c r="M727">
        <v>0</v>
      </c>
      <c r="N727">
        <v>0</v>
      </c>
      <c r="O727">
        <v>12331</v>
      </c>
      <c r="P727" t="s">
        <v>59</v>
      </c>
      <c r="Q727" t="s">
        <v>61</v>
      </c>
    </row>
    <row r="728" spans="1:17" x14ac:dyDescent="0.25">
      <c r="A728" t="s">
        <v>28</v>
      </c>
      <c r="B728" t="s">
        <v>38</v>
      </c>
      <c r="C728" t="s">
        <v>51</v>
      </c>
      <c r="D728" t="s">
        <v>31</v>
      </c>
      <c r="E728">
        <v>9</v>
      </c>
      <c r="F728" t="str">
        <f t="shared" si="11"/>
        <v>Average Per Premise1-in-10May Monthly System Peak Day50% Cycling9</v>
      </c>
      <c r="G728">
        <v>1.015369</v>
      </c>
      <c r="H728">
        <v>1.015369</v>
      </c>
      <c r="I728">
        <v>79.146100000000004</v>
      </c>
      <c r="J728">
        <v>0</v>
      </c>
      <c r="K728">
        <v>0</v>
      </c>
      <c r="L728">
        <v>0</v>
      </c>
      <c r="M728">
        <v>0</v>
      </c>
      <c r="N728">
        <v>0</v>
      </c>
      <c r="O728">
        <v>12331</v>
      </c>
      <c r="P728" t="s">
        <v>59</v>
      </c>
      <c r="Q728" t="s">
        <v>61</v>
      </c>
    </row>
    <row r="729" spans="1:17" x14ac:dyDescent="0.25">
      <c r="A729" t="s">
        <v>29</v>
      </c>
      <c r="B729" t="s">
        <v>38</v>
      </c>
      <c r="C729" t="s">
        <v>51</v>
      </c>
      <c r="D729" t="s">
        <v>31</v>
      </c>
      <c r="E729">
        <v>9</v>
      </c>
      <c r="F729" t="str">
        <f t="shared" si="11"/>
        <v>Average Per Device1-in-10May Monthly System Peak Day50% Cycling9</v>
      </c>
      <c r="G729">
        <v>0.86809400000000003</v>
      </c>
      <c r="H729">
        <v>0.86809400000000003</v>
      </c>
      <c r="I729">
        <v>79.146100000000004</v>
      </c>
      <c r="J729">
        <v>0</v>
      </c>
      <c r="K729">
        <v>0</v>
      </c>
      <c r="L729">
        <v>0</v>
      </c>
      <c r="M729">
        <v>0</v>
      </c>
      <c r="N729">
        <v>0</v>
      </c>
      <c r="O729">
        <v>12331</v>
      </c>
      <c r="P729" t="s">
        <v>59</v>
      </c>
      <c r="Q729" t="s">
        <v>61</v>
      </c>
    </row>
    <row r="730" spans="1:17" x14ac:dyDescent="0.25">
      <c r="A730" t="s">
        <v>43</v>
      </c>
      <c r="B730" t="s">
        <v>38</v>
      </c>
      <c r="C730" t="s">
        <v>51</v>
      </c>
      <c r="D730" t="s">
        <v>31</v>
      </c>
      <c r="E730">
        <v>9</v>
      </c>
      <c r="F730" t="str">
        <f t="shared" si="11"/>
        <v>Aggregate1-in-10May Monthly System Peak Day50% Cycling9</v>
      </c>
      <c r="G730">
        <v>12.520519999999999</v>
      </c>
      <c r="H730">
        <v>12.520519999999999</v>
      </c>
      <c r="I730">
        <v>79.146100000000004</v>
      </c>
      <c r="J730">
        <v>0</v>
      </c>
      <c r="K730">
        <v>0</v>
      </c>
      <c r="L730">
        <v>0</v>
      </c>
      <c r="M730">
        <v>0</v>
      </c>
      <c r="N730">
        <v>0</v>
      </c>
      <c r="O730">
        <v>12331</v>
      </c>
      <c r="P730" t="s">
        <v>59</v>
      </c>
      <c r="Q730" t="s">
        <v>61</v>
      </c>
    </row>
    <row r="731" spans="1:17" x14ac:dyDescent="0.25">
      <c r="A731" t="s">
        <v>30</v>
      </c>
      <c r="B731" t="s">
        <v>38</v>
      </c>
      <c r="C731" t="s">
        <v>51</v>
      </c>
      <c r="D731" t="s">
        <v>26</v>
      </c>
      <c r="E731">
        <v>9</v>
      </c>
      <c r="F731" t="str">
        <f t="shared" si="11"/>
        <v>Average Per Ton1-in-10May Monthly System Peak DayAll9</v>
      </c>
      <c r="G731">
        <v>0.2198145</v>
      </c>
      <c r="H731">
        <v>0.2198145</v>
      </c>
      <c r="I731">
        <v>78.702600000000004</v>
      </c>
      <c r="J731">
        <v>0</v>
      </c>
      <c r="K731">
        <v>0</v>
      </c>
      <c r="L731">
        <v>0</v>
      </c>
      <c r="M731">
        <v>0</v>
      </c>
      <c r="N731">
        <v>0</v>
      </c>
      <c r="O731">
        <v>23026</v>
      </c>
      <c r="P731" t="s">
        <v>59</v>
      </c>
      <c r="Q731" t="s">
        <v>61</v>
      </c>
    </row>
    <row r="732" spans="1:17" x14ac:dyDescent="0.25">
      <c r="A732" t="s">
        <v>28</v>
      </c>
      <c r="B732" t="s">
        <v>38</v>
      </c>
      <c r="C732" t="s">
        <v>51</v>
      </c>
      <c r="D732" t="s">
        <v>26</v>
      </c>
      <c r="E732">
        <v>9</v>
      </c>
      <c r="F732" t="str">
        <f t="shared" si="11"/>
        <v>Average Per Premise1-in-10May Monthly System Peak DayAll9</v>
      </c>
      <c r="G732">
        <v>0.94076990000000005</v>
      </c>
      <c r="H732">
        <v>0.94076990000000005</v>
      </c>
      <c r="I732">
        <v>78.702600000000004</v>
      </c>
      <c r="J732">
        <v>0</v>
      </c>
      <c r="K732">
        <v>0</v>
      </c>
      <c r="L732">
        <v>0</v>
      </c>
      <c r="M732">
        <v>0</v>
      </c>
      <c r="N732">
        <v>0</v>
      </c>
      <c r="O732">
        <v>23026</v>
      </c>
      <c r="P732" t="s">
        <v>59</v>
      </c>
      <c r="Q732" t="s">
        <v>61</v>
      </c>
    </row>
    <row r="733" spans="1:17" x14ac:dyDescent="0.25">
      <c r="A733" t="s">
        <v>29</v>
      </c>
      <c r="B733" t="s">
        <v>38</v>
      </c>
      <c r="C733" t="s">
        <v>51</v>
      </c>
      <c r="D733" t="s">
        <v>26</v>
      </c>
      <c r="E733">
        <v>9</v>
      </c>
      <c r="F733" t="str">
        <f t="shared" si="11"/>
        <v>Average Per Device1-in-10May Monthly System Peak DayAll9</v>
      </c>
      <c r="G733">
        <v>0.78406569999999998</v>
      </c>
      <c r="H733">
        <v>0.78406569999999998</v>
      </c>
      <c r="I733">
        <v>78.702600000000004</v>
      </c>
      <c r="J733">
        <v>0</v>
      </c>
      <c r="K733">
        <v>0</v>
      </c>
      <c r="L733">
        <v>0</v>
      </c>
      <c r="M733">
        <v>0</v>
      </c>
      <c r="N733">
        <v>0</v>
      </c>
      <c r="O733">
        <v>23026</v>
      </c>
      <c r="P733" t="s">
        <v>59</v>
      </c>
      <c r="Q733" t="s">
        <v>61</v>
      </c>
    </row>
    <row r="734" spans="1:17" x14ac:dyDescent="0.25">
      <c r="A734" t="s">
        <v>43</v>
      </c>
      <c r="B734" t="s">
        <v>38</v>
      </c>
      <c r="C734" t="s">
        <v>51</v>
      </c>
      <c r="D734" t="s">
        <v>26</v>
      </c>
      <c r="E734">
        <v>9</v>
      </c>
      <c r="F734" t="str">
        <f t="shared" si="11"/>
        <v>Aggregate1-in-10May Monthly System Peak DayAll9</v>
      </c>
      <c r="G734">
        <v>21.66217</v>
      </c>
      <c r="H734">
        <v>21.66217</v>
      </c>
      <c r="I734">
        <v>78.702600000000004</v>
      </c>
      <c r="J734">
        <v>0</v>
      </c>
      <c r="K734">
        <v>0</v>
      </c>
      <c r="L734">
        <v>0</v>
      </c>
      <c r="M734">
        <v>0</v>
      </c>
      <c r="N734">
        <v>0</v>
      </c>
      <c r="O734">
        <v>23026</v>
      </c>
      <c r="P734" t="s">
        <v>59</v>
      </c>
      <c r="Q734" t="s">
        <v>61</v>
      </c>
    </row>
    <row r="735" spans="1:17" x14ac:dyDescent="0.25">
      <c r="A735" t="s">
        <v>30</v>
      </c>
      <c r="B735" t="s">
        <v>38</v>
      </c>
      <c r="C735" t="s">
        <v>52</v>
      </c>
      <c r="D735" t="s">
        <v>58</v>
      </c>
      <c r="E735">
        <v>9</v>
      </c>
      <c r="F735" t="str">
        <f t="shared" si="11"/>
        <v>Average Per Ton1-in-10October Monthly System Peak Day100% Cycling9</v>
      </c>
      <c r="G735">
        <v>0.19072130000000001</v>
      </c>
      <c r="H735">
        <v>0.19072130000000001</v>
      </c>
      <c r="I735">
        <v>74.496700000000004</v>
      </c>
      <c r="J735">
        <v>0</v>
      </c>
      <c r="K735">
        <v>0</v>
      </c>
      <c r="L735">
        <v>0</v>
      </c>
      <c r="M735">
        <v>0</v>
      </c>
      <c r="N735">
        <v>0</v>
      </c>
      <c r="O735">
        <v>10695</v>
      </c>
      <c r="P735" t="s">
        <v>59</v>
      </c>
      <c r="Q735" t="s">
        <v>61</v>
      </c>
    </row>
    <row r="736" spans="1:17" x14ac:dyDescent="0.25">
      <c r="A736" t="s">
        <v>28</v>
      </c>
      <c r="B736" t="s">
        <v>38</v>
      </c>
      <c r="C736" t="s">
        <v>52</v>
      </c>
      <c r="D736" t="s">
        <v>58</v>
      </c>
      <c r="E736">
        <v>9</v>
      </c>
      <c r="F736" t="str">
        <f t="shared" si="11"/>
        <v>Average Per Premise1-in-10October Monthly System Peak Day100% Cycling9</v>
      </c>
      <c r="G736">
        <v>0.85474329999999998</v>
      </c>
      <c r="H736">
        <v>0.85474329999999998</v>
      </c>
      <c r="I736">
        <v>74.496700000000004</v>
      </c>
      <c r="J736">
        <v>0</v>
      </c>
      <c r="K736">
        <v>0</v>
      </c>
      <c r="L736">
        <v>0</v>
      </c>
      <c r="M736">
        <v>0</v>
      </c>
      <c r="N736">
        <v>0</v>
      </c>
      <c r="O736">
        <v>10695</v>
      </c>
      <c r="P736" t="s">
        <v>59</v>
      </c>
      <c r="Q736" t="s">
        <v>61</v>
      </c>
    </row>
    <row r="737" spans="1:17" x14ac:dyDescent="0.25">
      <c r="A737" t="s">
        <v>29</v>
      </c>
      <c r="B737" t="s">
        <v>38</v>
      </c>
      <c r="C737" t="s">
        <v>52</v>
      </c>
      <c r="D737" t="s">
        <v>58</v>
      </c>
      <c r="E737">
        <v>9</v>
      </c>
      <c r="F737" t="str">
        <f t="shared" si="11"/>
        <v>Average Per Device1-in-10October Monthly System Peak Day100% Cycling9</v>
      </c>
      <c r="G737">
        <v>0.6922741</v>
      </c>
      <c r="H737">
        <v>0.6922741</v>
      </c>
      <c r="I737">
        <v>74.496700000000004</v>
      </c>
      <c r="J737">
        <v>0</v>
      </c>
      <c r="K737">
        <v>0</v>
      </c>
      <c r="L737">
        <v>0</v>
      </c>
      <c r="M737">
        <v>0</v>
      </c>
      <c r="N737">
        <v>0</v>
      </c>
      <c r="O737">
        <v>10695</v>
      </c>
      <c r="P737" t="s">
        <v>59</v>
      </c>
      <c r="Q737" t="s">
        <v>61</v>
      </c>
    </row>
    <row r="738" spans="1:17" x14ac:dyDescent="0.25">
      <c r="A738" t="s">
        <v>43</v>
      </c>
      <c r="B738" t="s">
        <v>38</v>
      </c>
      <c r="C738" t="s">
        <v>52</v>
      </c>
      <c r="D738" t="s">
        <v>58</v>
      </c>
      <c r="E738">
        <v>9</v>
      </c>
      <c r="F738" t="str">
        <f t="shared" si="11"/>
        <v>Aggregate1-in-10October Monthly System Peak Day100% Cycling9</v>
      </c>
      <c r="G738">
        <v>9.1414799999999996</v>
      </c>
      <c r="H738">
        <v>9.1414799999999996</v>
      </c>
      <c r="I738">
        <v>74.496700000000004</v>
      </c>
      <c r="J738">
        <v>0</v>
      </c>
      <c r="K738">
        <v>0</v>
      </c>
      <c r="L738">
        <v>0</v>
      </c>
      <c r="M738">
        <v>0</v>
      </c>
      <c r="N738">
        <v>0</v>
      </c>
      <c r="O738">
        <v>10695</v>
      </c>
      <c r="P738" t="s">
        <v>59</v>
      </c>
      <c r="Q738" t="s">
        <v>61</v>
      </c>
    </row>
    <row r="739" spans="1:17" x14ac:dyDescent="0.25">
      <c r="A739" t="s">
        <v>30</v>
      </c>
      <c r="B739" t="s">
        <v>38</v>
      </c>
      <c r="C739" t="s">
        <v>52</v>
      </c>
      <c r="D739" t="s">
        <v>31</v>
      </c>
      <c r="E739">
        <v>9</v>
      </c>
      <c r="F739" t="str">
        <f t="shared" si="11"/>
        <v>Average Per Ton1-in-10October Monthly System Peak Day50% Cycling9</v>
      </c>
      <c r="G739">
        <v>0.25112400000000001</v>
      </c>
      <c r="H739">
        <v>0.25112400000000001</v>
      </c>
      <c r="I739">
        <v>75.422300000000007</v>
      </c>
      <c r="J739">
        <v>0</v>
      </c>
      <c r="K739">
        <v>0</v>
      </c>
      <c r="L739">
        <v>0</v>
      </c>
      <c r="M739">
        <v>0</v>
      </c>
      <c r="N739">
        <v>0</v>
      </c>
      <c r="O739">
        <v>12331</v>
      </c>
      <c r="P739" t="s">
        <v>59</v>
      </c>
      <c r="Q739" t="s">
        <v>61</v>
      </c>
    </row>
    <row r="740" spans="1:17" x14ac:dyDescent="0.25">
      <c r="A740" t="s">
        <v>28</v>
      </c>
      <c r="B740" t="s">
        <v>38</v>
      </c>
      <c r="C740" t="s">
        <v>52</v>
      </c>
      <c r="D740" t="s">
        <v>31</v>
      </c>
      <c r="E740">
        <v>9</v>
      </c>
      <c r="F740" t="str">
        <f t="shared" si="11"/>
        <v>Average Per Premise1-in-10October Monthly System Peak Day50% Cycling9</v>
      </c>
      <c r="G740">
        <v>1.030816</v>
      </c>
      <c r="H740">
        <v>1.030816</v>
      </c>
      <c r="I740">
        <v>75.422300000000007</v>
      </c>
      <c r="J740">
        <v>0</v>
      </c>
      <c r="K740">
        <v>0</v>
      </c>
      <c r="L740">
        <v>0</v>
      </c>
      <c r="M740">
        <v>0</v>
      </c>
      <c r="N740">
        <v>0</v>
      </c>
      <c r="O740">
        <v>12331</v>
      </c>
      <c r="P740" t="s">
        <v>59</v>
      </c>
      <c r="Q740" t="s">
        <v>61</v>
      </c>
    </row>
    <row r="741" spans="1:17" x14ac:dyDescent="0.25">
      <c r="A741" t="s">
        <v>29</v>
      </c>
      <c r="B741" t="s">
        <v>38</v>
      </c>
      <c r="C741" t="s">
        <v>52</v>
      </c>
      <c r="D741" t="s">
        <v>31</v>
      </c>
      <c r="E741">
        <v>9</v>
      </c>
      <c r="F741" t="str">
        <f t="shared" si="11"/>
        <v>Average Per Device1-in-10October Monthly System Peak Day50% Cycling9</v>
      </c>
      <c r="G741">
        <v>0.88130010000000003</v>
      </c>
      <c r="H741">
        <v>0.88130010000000003</v>
      </c>
      <c r="I741">
        <v>75.422300000000007</v>
      </c>
      <c r="J741">
        <v>0</v>
      </c>
      <c r="K741">
        <v>0</v>
      </c>
      <c r="L741">
        <v>0</v>
      </c>
      <c r="M741">
        <v>0</v>
      </c>
      <c r="N741">
        <v>0</v>
      </c>
      <c r="O741">
        <v>12331</v>
      </c>
      <c r="P741" t="s">
        <v>59</v>
      </c>
      <c r="Q741" t="s">
        <v>61</v>
      </c>
    </row>
    <row r="742" spans="1:17" x14ac:dyDescent="0.25">
      <c r="A742" t="s">
        <v>43</v>
      </c>
      <c r="B742" t="s">
        <v>38</v>
      </c>
      <c r="C742" t="s">
        <v>52</v>
      </c>
      <c r="D742" t="s">
        <v>31</v>
      </c>
      <c r="E742">
        <v>9</v>
      </c>
      <c r="F742" t="str">
        <f t="shared" si="11"/>
        <v>Aggregate1-in-10October Monthly System Peak Day50% Cycling9</v>
      </c>
      <c r="G742">
        <v>12.710990000000001</v>
      </c>
      <c r="H742">
        <v>12.710990000000001</v>
      </c>
      <c r="I742">
        <v>75.422300000000007</v>
      </c>
      <c r="J742">
        <v>0</v>
      </c>
      <c r="K742">
        <v>0</v>
      </c>
      <c r="L742">
        <v>0</v>
      </c>
      <c r="M742">
        <v>0</v>
      </c>
      <c r="N742">
        <v>0</v>
      </c>
      <c r="O742">
        <v>12331</v>
      </c>
      <c r="P742" t="s">
        <v>59</v>
      </c>
      <c r="Q742" t="s">
        <v>61</v>
      </c>
    </row>
    <row r="743" spans="1:17" x14ac:dyDescent="0.25">
      <c r="A743" t="s">
        <v>30</v>
      </c>
      <c r="B743" t="s">
        <v>38</v>
      </c>
      <c r="C743" t="s">
        <v>52</v>
      </c>
      <c r="D743" t="s">
        <v>26</v>
      </c>
      <c r="E743">
        <v>9</v>
      </c>
      <c r="F743" t="str">
        <f t="shared" si="11"/>
        <v>Average Per Ton1-in-10October Monthly System Peak DayAll9</v>
      </c>
      <c r="G743">
        <v>0.22306690000000001</v>
      </c>
      <c r="H743">
        <v>0.22306690000000001</v>
      </c>
      <c r="I743">
        <v>74.992400000000004</v>
      </c>
      <c r="J743">
        <v>0</v>
      </c>
      <c r="K743">
        <v>0</v>
      </c>
      <c r="L743">
        <v>0</v>
      </c>
      <c r="M743">
        <v>0</v>
      </c>
      <c r="N743">
        <v>0</v>
      </c>
      <c r="O743">
        <v>23026</v>
      </c>
      <c r="P743" t="s">
        <v>59</v>
      </c>
      <c r="Q743" t="s">
        <v>61</v>
      </c>
    </row>
    <row r="744" spans="1:17" x14ac:dyDescent="0.25">
      <c r="A744" t="s">
        <v>28</v>
      </c>
      <c r="B744" t="s">
        <v>38</v>
      </c>
      <c r="C744" t="s">
        <v>52</v>
      </c>
      <c r="D744" t="s">
        <v>26</v>
      </c>
      <c r="E744">
        <v>9</v>
      </c>
      <c r="F744" t="str">
        <f t="shared" si="11"/>
        <v>Average Per Premise1-in-10October Monthly System Peak DayAll9</v>
      </c>
      <c r="G744">
        <v>0.95468980000000003</v>
      </c>
      <c r="H744">
        <v>0.95468969999999997</v>
      </c>
      <c r="I744">
        <v>74.992400000000004</v>
      </c>
      <c r="J744">
        <v>0</v>
      </c>
      <c r="K744">
        <v>0</v>
      </c>
      <c r="L744">
        <v>0</v>
      </c>
      <c r="M744">
        <v>0</v>
      </c>
      <c r="N744">
        <v>0</v>
      </c>
      <c r="O744">
        <v>23026</v>
      </c>
      <c r="P744" t="s">
        <v>59</v>
      </c>
      <c r="Q744" t="s">
        <v>61</v>
      </c>
    </row>
    <row r="745" spans="1:17" x14ac:dyDescent="0.25">
      <c r="A745" t="s">
        <v>29</v>
      </c>
      <c r="B745" t="s">
        <v>38</v>
      </c>
      <c r="C745" t="s">
        <v>52</v>
      </c>
      <c r="D745" t="s">
        <v>26</v>
      </c>
      <c r="E745">
        <v>9</v>
      </c>
      <c r="F745" t="str">
        <f t="shared" si="11"/>
        <v>Average Per Device1-in-10October Monthly System Peak DayAll9</v>
      </c>
      <c r="G745">
        <v>0.79566689999999995</v>
      </c>
      <c r="H745">
        <v>0.79566689999999995</v>
      </c>
      <c r="I745">
        <v>74.992400000000004</v>
      </c>
      <c r="J745">
        <v>0</v>
      </c>
      <c r="K745">
        <v>0</v>
      </c>
      <c r="L745">
        <v>0</v>
      </c>
      <c r="M745">
        <v>0</v>
      </c>
      <c r="N745">
        <v>0</v>
      </c>
      <c r="O745">
        <v>23026</v>
      </c>
      <c r="P745" t="s">
        <v>59</v>
      </c>
      <c r="Q745" t="s">
        <v>61</v>
      </c>
    </row>
    <row r="746" spans="1:17" x14ac:dyDescent="0.25">
      <c r="A746" t="s">
        <v>43</v>
      </c>
      <c r="B746" t="s">
        <v>38</v>
      </c>
      <c r="C746" t="s">
        <v>52</v>
      </c>
      <c r="D746" t="s">
        <v>26</v>
      </c>
      <c r="E746">
        <v>9</v>
      </c>
      <c r="F746" t="str">
        <f t="shared" si="11"/>
        <v>Aggregate1-in-10October Monthly System Peak DayAll9</v>
      </c>
      <c r="G746">
        <v>21.982690000000002</v>
      </c>
      <c r="H746">
        <v>21.982690000000002</v>
      </c>
      <c r="I746">
        <v>74.992400000000004</v>
      </c>
      <c r="J746">
        <v>0</v>
      </c>
      <c r="K746">
        <v>0</v>
      </c>
      <c r="L746">
        <v>0</v>
      </c>
      <c r="M746">
        <v>0</v>
      </c>
      <c r="N746">
        <v>0</v>
      </c>
      <c r="O746">
        <v>23026</v>
      </c>
      <c r="P746" t="s">
        <v>59</v>
      </c>
      <c r="Q746" t="s">
        <v>61</v>
      </c>
    </row>
    <row r="747" spans="1:17" x14ac:dyDescent="0.25">
      <c r="A747" t="s">
        <v>30</v>
      </c>
      <c r="B747" t="s">
        <v>38</v>
      </c>
      <c r="C747" t="s">
        <v>53</v>
      </c>
      <c r="D747" t="s">
        <v>58</v>
      </c>
      <c r="E747">
        <v>9</v>
      </c>
      <c r="F747" t="str">
        <f t="shared" si="11"/>
        <v>Average Per Ton1-in-10September Monthly System Peak Day100% Cycling9</v>
      </c>
      <c r="G747">
        <v>0.23074</v>
      </c>
      <c r="H747">
        <v>0.2307399</v>
      </c>
      <c r="I747">
        <v>79.45</v>
      </c>
      <c r="J747">
        <v>0</v>
      </c>
      <c r="K747">
        <v>0</v>
      </c>
      <c r="L747">
        <v>0</v>
      </c>
      <c r="M747">
        <v>0</v>
      </c>
      <c r="N747">
        <v>0</v>
      </c>
      <c r="O747">
        <v>10695</v>
      </c>
      <c r="P747" t="s">
        <v>59</v>
      </c>
      <c r="Q747" t="s">
        <v>61</v>
      </c>
    </row>
    <row r="748" spans="1:17" x14ac:dyDescent="0.25">
      <c r="A748" t="s">
        <v>28</v>
      </c>
      <c r="B748" t="s">
        <v>38</v>
      </c>
      <c r="C748" t="s">
        <v>53</v>
      </c>
      <c r="D748" t="s">
        <v>58</v>
      </c>
      <c r="E748">
        <v>9</v>
      </c>
      <c r="F748" t="str">
        <f t="shared" si="11"/>
        <v>Average Per Premise1-in-10September Monthly System Peak Day100% Cycling9</v>
      </c>
      <c r="G748">
        <v>1.0340929999999999</v>
      </c>
      <c r="H748">
        <v>1.0340929999999999</v>
      </c>
      <c r="I748">
        <v>79.45</v>
      </c>
      <c r="J748">
        <v>0</v>
      </c>
      <c r="K748">
        <v>0</v>
      </c>
      <c r="L748">
        <v>0</v>
      </c>
      <c r="M748">
        <v>0</v>
      </c>
      <c r="N748">
        <v>0</v>
      </c>
      <c r="O748">
        <v>10695</v>
      </c>
      <c r="P748" t="s">
        <v>59</v>
      </c>
      <c r="Q748" t="s">
        <v>61</v>
      </c>
    </row>
    <row r="749" spans="1:17" x14ac:dyDescent="0.25">
      <c r="A749" t="s">
        <v>29</v>
      </c>
      <c r="B749" t="s">
        <v>38</v>
      </c>
      <c r="C749" t="s">
        <v>53</v>
      </c>
      <c r="D749" t="s">
        <v>58</v>
      </c>
      <c r="E749">
        <v>9</v>
      </c>
      <c r="F749" t="str">
        <f t="shared" si="11"/>
        <v>Average Per Device1-in-10September Monthly System Peak Day100% Cycling9</v>
      </c>
      <c r="G749">
        <v>0.83753270000000002</v>
      </c>
      <c r="H749">
        <v>0.83753270000000002</v>
      </c>
      <c r="I749">
        <v>79.45</v>
      </c>
      <c r="J749">
        <v>0</v>
      </c>
      <c r="K749">
        <v>0</v>
      </c>
      <c r="L749">
        <v>0</v>
      </c>
      <c r="M749">
        <v>0</v>
      </c>
      <c r="N749">
        <v>0</v>
      </c>
      <c r="O749">
        <v>10695</v>
      </c>
      <c r="P749" t="s">
        <v>59</v>
      </c>
      <c r="Q749" t="s">
        <v>61</v>
      </c>
    </row>
    <row r="750" spans="1:17" x14ac:dyDescent="0.25">
      <c r="A750" t="s">
        <v>43</v>
      </c>
      <c r="B750" t="s">
        <v>38</v>
      </c>
      <c r="C750" t="s">
        <v>53</v>
      </c>
      <c r="D750" t="s">
        <v>58</v>
      </c>
      <c r="E750">
        <v>9</v>
      </c>
      <c r="F750" t="str">
        <f t="shared" si="11"/>
        <v>Aggregate1-in-10September Monthly System Peak Day100% Cycling9</v>
      </c>
      <c r="G750">
        <v>11.059620000000001</v>
      </c>
      <c r="H750">
        <v>11.059620000000001</v>
      </c>
      <c r="I750">
        <v>79.45</v>
      </c>
      <c r="J750">
        <v>0</v>
      </c>
      <c r="K750">
        <v>0</v>
      </c>
      <c r="L750">
        <v>0</v>
      </c>
      <c r="M750">
        <v>0</v>
      </c>
      <c r="N750">
        <v>0</v>
      </c>
      <c r="O750">
        <v>10695</v>
      </c>
      <c r="P750" t="s">
        <v>59</v>
      </c>
      <c r="Q750" t="s">
        <v>61</v>
      </c>
    </row>
    <row r="751" spans="1:17" x14ac:dyDescent="0.25">
      <c r="A751" t="s">
        <v>30</v>
      </c>
      <c r="B751" t="s">
        <v>38</v>
      </c>
      <c r="C751" t="s">
        <v>53</v>
      </c>
      <c r="D751" t="s">
        <v>31</v>
      </c>
      <c r="E751">
        <v>9</v>
      </c>
      <c r="F751" t="str">
        <f t="shared" si="11"/>
        <v>Average Per Ton1-in-10September Monthly System Peak Day50% Cycling9</v>
      </c>
      <c r="G751">
        <v>0.30172300000000002</v>
      </c>
      <c r="H751">
        <v>0.30172300000000002</v>
      </c>
      <c r="I751">
        <v>80.136300000000006</v>
      </c>
      <c r="J751">
        <v>0</v>
      </c>
      <c r="K751">
        <v>0</v>
      </c>
      <c r="L751">
        <v>0</v>
      </c>
      <c r="M751">
        <v>0</v>
      </c>
      <c r="N751">
        <v>0</v>
      </c>
      <c r="O751">
        <v>12331</v>
      </c>
      <c r="P751" t="s">
        <v>59</v>
      </c>
      <c r="Q751" t="s">
        <v>61</v>
      </c>
    </row>
    <row r="752" spans="1:17" x14ac:dyDescent="0.25">
      <c r="A752" t="s">
        <v>28</v>
      </c>
      <c r="B752" t="s">
        <v>38</v>
      </c>
      <c r="C752" t="s">
        <v>53</v>
      </c>
      <c r="D752" t="s">
        <v>31</v>
      </c>
      <c r="E752">
        <v>9</v>
      </c>
      <c r="F752" t="str">
        <f t="shared" si="11"/>
        <v>Average Per Premise1-in-10September Monthly System Peak Day50% Cycling9</v>
      </c>
      <c r="G752">
        <v>1.238515</v>
      </c>
      <c r="H752">
        <v>1.238515</v>
      </c>
      <c r="I752">
        <v>80.136300000000006</v>
      </c>
      <c r="J752">
        <v>0</v>
      </c>
      <c r="K752">
        <v>0</v>
      </c>
      <c r="L752">
        <v>0</v>
      </c>
      <c r="M752">
        <v>0</v>
      </c>
      <c r="N752">
        <v>0</v>
      </c>
      <c r="O752">
        <v>12331</v>
      </c>
      <c r="P752" t="s">
        <v>59</v>
      </c>
      <c r="Q752" t="s">
        <v>61</v>
      </c>
    </row>
    <row r="753" spans="1:17" x14ac:dyDescent="0.25">
      <c r="A753" t="s">
        <v>29</v>
      </c>
      <c r="B753" t="s">
        <v>38</v>
      </c>
      <c r="C753" t="s">
        <v>53</v>
      </c>
      <c r="D753" t="s">
        <v>31</v>
      </c>
      <c r="E753">
        <v>9</v>
      </c>
      <c r="F753" t="str">
        <f t="shared" si="11"/>
        <v>Average Per Device1-in-10September Monthly System Peak Day50% Cycling9</v>
      </c>
      <c r="G753">
        <v>1.058873</v>
      </c>
      <c r="H753">
        <v>1.058873</v>
      </c>
      <c r="I753">
        <v>80.136300000000006</v>
      </c>
      <c r="J753">
        <v>0</v>
      </c>
      <c r="K753">
        <v>0</v>
      </c>
      <c r="L753">
        <v>0</v>
      </c>
      <c r="M753">
        <v>0</v>
      </c>
      <c r="N753">
        <v>0</v>
      </c>
      <c r="O753">
        <v>12331</v>
      </c>
      <c r="P753" t="s">
        <v>59</v>
      </c>
      <c r="Q753" t="s">
        <v>61</v>
      </c>
    </row>
    <row r="754" spans="1:17" x14ac:dyDescent="0.25">
      <c r="A754" t="s">
        <v>43</v>
      </c>
      <c r="B754" t="s">
        <v>38</v>
      </c>
      <c r="C754" t="s">
        <v>53</v>
      </c>
      <c r="D754" t="s">
        <v>31</v>
      </c>
      <c r="E754">
        <v>9</v>
      </c>
      <c r="F754" t="str">
        <f t="shared" si="11"/>
        <v>Aggregate1-in-10September Monthly System Peak Day50% Cycling9</v>
      </c>
      <c r="G754">
        <v>15.272130000000001</v>
      </c>
      <c r="H754">
        <v>15.272130000000001</v>
      </c>
      <c r="I754">
        <v>80.136300000000006</v>
      </c>
      <c r="J754">
        <v>0</v>
      </c>
      <c r="K754">
        <v>0</v>
      </c>
      <c r="L754">
        <v>0</v>
      </c>
      <c r="M754">
        <v>0</v>
      </c>
      <c r="N754">
        <v>0</v>
      </c>
      <c r="O754">
        <v>12331</v>
      </c>
      <c r="P754" t="s">
        <v>59</v>
      </c>
      <c r="Q754" t="s">
        <v>61</v>
      </c>
    </row>
    <row r="755" spans="1:17" x14ac:dyDescent="0.25">
      <c r="A755" t="s">
        <v>30</v>
      </c>
      <c r="B755" t="s">
        <v>38</v>
      </c>
      <c r="C755" t="s">
        <v>53</v>
      </c>
      <c r="D755" t="s">
        <v>26</v>
      </c>
      <c r="E755">
        <v>9</v>
      </c>
      <c r="F755" t="str">
        <f t="shared" si="11"/>
        <v>Average Per Ton1-in-10September Monthly System Peak DayAll9</v>
      </c>
      <c r="G755">
        <v>0.26875139999999997</v>
      </c>
      <c r="H755">
        <v>0.26875139999999997</v>
      </c>
      <c r="I755">
        <v>79.817499999999995</v>
      </c>
      <c r="J755">
        <v>0</v>
      </c>
      <c r="K755">
        <v>0</v>
      </c>
      <c r="L755">
        <v>0</v>
      </c>
      <c r="M755">
        <v>0</v>
      </c>
      <c r="N755">
        <v>0</v>
      </c>
      <c r="O755">
        <v>23026</v>
      </c>
      <c r="P755" t="s">
        <v>59</v>
      </c>
      <c r="Q755" t="s">
        <v>61</v>
      </c>
    </row>
    <row r="756" spans="1:17" x14ac:dyDescent="0.25">
      <c r="A756" t="s">
        <v>28</v>
      </c>
      <c r="B756" t="s">
        <v>38</v>
      </c>
      <c r="C756" t="s">
        <v>53</v>
      </c>
      <c r="D756" t="s">
        <v>26</v>
      </c>
      <c r="E756">
        <v>9</v>
      </c>
      <c r="F756" t="str">
        <f t="shared" si="11"/>
        <v>Average Per Premise1-in-10September Monthly System Peak DayAll9</v>
      </c>
      <c r="G756">
        <v>1.150212</v>
      </c>
      <c r="H756">
        <v>1.150212</v>
      </c>
      <c r="I756">
        <v>79.817499999999995</v>
      </c>
      <c r="J756">
        <v>0</v>
      </c>
      <c r="K756">
        <v>0</v>
      </c>
      <c r="L756">
        <v>0</v>
      </c>
      <c r="M756">
        <v>0</v>
      </c>
      <c r="N756">
        <v>0</v>
      </c>
      <c r="O756">
        <v>23026</v>
      </c>
      <c r="P756" t="s">
        <v>59</v>
      </c>
      <c r="Q756" t="s">
        <v>61</v>
      </c>
    </row>
    <row r="757" spans="1:17" x14ac:dyDescent="0.25">
      <c r="A757" t="s">
        <v>29</v>
      </c>
      <c r="B757" t="s">
        <v>38</v>
      </c>
      <c r="C757" t="s">
        <v>53</v>
      </c>
      <c r="D757" t="s">
        <v>26</v>
      </c>
      <c r="E757">
        <v>9</v>
      </c>
      <c r="F757" t="str">
        <f t="shared" si="11"/>
        <v>Average Per Device1-in-10September Monthly System Peak DayAll9</v>
      </c>
      <c r="G757">
        <v>0.95862080000000005</v>
      </c>
      <c r="H757">
        <v>0.95862080000000005</v>
      </c>
      <c r="I757">
        <v>79.817499999999995</v>
      </c>
      <c r="J757">
        <v>0</v>
      </c>
      <c r="K757">
        <v>0</v>
      </c>
      <c r="L757">
        <v>0</v>
      </c>
      <c r="M757">
        <v>0</v>
      </c>
      <c r="N757">
        <v>0</v>
      </c>
      <c r="O757">
        <v>23026</v>
      </c>
      <c r="P757" t="s">
        <v>59</v>
      </c>
      <c r="Q757" t="s">
        <v>61</v>
      </c>
    </row>
    <row r="758" spans="1:17" x14ac:dyDescent="0.25">
      <c r="A758" t="s">
        <v>43</v>
      </c>
      <c r="B758" t="s">
        <v>38</v>
      </c>
      <c r="C758" t="s">
        <v>53</v>
      </c>
      <c r="D758" t="s">
        <v>26</v>
      </c>
      <c r="E758">
        <v>9</v>
      </c>
      <c r="F758" t="str">
        <f t="shared" si="11"/>
        <v>Aggregate1-in-10September Monthly System Peak DayAll9</v>
      </c>
      <c r="G758">
        <v>26.484780000000001</v>
      </c>
      <c r="H758">
        <v>26.484770000000001</v>
      </c>
      <c r="I758">
        <v>79.817499999999995</v>
      </c>
      <c r="J758">
        <v>0</v>
      </c>
      <c r="K758">
        <v>0</v>
      </c>
      <c r="L758">
        <v>0</v>
      </c>
      <c r="M758">
        <v>0</v>
      </c>
      <c r="N758">
        <v>0</v>
      </c>
      <c r="O758">
        <v>23026</v>
      </c>
      <c r="P758" t="s">
        <v>59</v>
      </c>
      <c r="Q758" t="s">
        <v>61</v>
      </c>
    </row>
    <row r="759" spans="1:17" x14ac:dyDescent="0.25">
      <c r="A759" t="s">
        <v>30</v>
      </c>
      <c r="B759" t="s">
        <v>38</v>
      </c>
      <c r="C759" t="s">
        <v>48</v>
      </c>
      <c r="D759" t="s">
        <v>58</v>
      </c>
      <c r="E759">
        <v>10</v>
      </c>
      <c r="F759" t="str">
        <f t="shared" si="11"/>
        <v>Average Per Ton1-in-10August Monthly System Peak Day100% Cycling10</v>
      </c>
      <c r="G759">
        <v>0.23043959999999999</v>
      </c>
      <c r="H759">
        <v>0.23043959999999999</v>
      </c>
      <c r="I759">
        <v>82.549400000000006</v>
      </c>
      <c r="J759">
        <v>0</v>
      </c>
      <c r="K759">
        <v>0</v>
      </c>
      <c r="L759">
        <v>0</v>
      </c>
      <c r="M759">
        <v>0</v>
      </c>
      <c r="N759">
        <v>0</v>
      </c>
      <c r="O759">
        <v>10695</v>
      </c>
      <c r="P759" t="s">
        <v>59</v>
      </c>
      <c r="Q759" t="s">
        <v>61</v>
      </c>
    </row>
    <row r="760" spans="1:17" x14ac:dyDescent="0.25">
      <c r="A760" t="s">
        <v>28</v>
      </c>
      <c r="B760" t="s">
        <v>38</v>
      </c>
      <c r="C760" t="s">
        <v>48</v>
      </c>
      <c r="D760" t="s">
        <v>58</v>
      </c>
      <c r="E760">
        <v>10</v>
      </c>
      <c r="F760" t="str">
        <f t="shared" si="11"/>
        <v>Average Per Premise1-in-10August Monthly System Peak Day100% Cycling10</v>
      </c>
      <c r="G760">
        <v>1.0327459999999999</v>
      </c>
      <c r="H760">
        <v>1.0327459999999999</v>
      </c>
      <c r="I760">
        <v>82.549400000000006</v>
      </c>
      <c r="J760">
        <v>0</v>
      </c>
      <c r="K760">
        <v>0</v>
      </c>
      <c r="L760">
        <v>0</v>
      </c>
      <c r="M760">
        <v>0</v>
      </c>
      <c r="N760">
        <v>0</v>
      </c>
      <c r="O760">
        <v>10695</v>
      </c>
      <c r="P760" t="s">
        <v>59</v>
      </c>
      <c r="Q760" t="s">
        <v>61</v>
      </c>
    </row>
    <row r="761" spans="1:17" x14ac:dyDescent="0.25">
      <c r="A761" t="s">
        <v>29</v>
      </c>
      <c r="B761" t="s">
        <v>38</v>
      </c>
      <c r="C761" t="s">
        <v>48</v>
      </c>
      <c r="D761" t="s">
        <v>58</v>
      </c>
      <c r="E761">
        <v>10</v>
      </c>
      <c r="F761" t="str">
        <f t="shared" si="11"/>
        <v>Average Per Device1-in-10August Monthly System Peak Day100% Cycling10</v>
      </c>
      <c r="G761">
        <v>0.83644240000000003</v>
      </c>
      <c r="H761">
        <v>0.83644240000000003</v>
      </c>
      <c r="I761">
        <v>82.549400000000006</v>
      </c>
      <c r="J761">
        <v>0</v>
      </c>
      <c r="K761">
        <v>0</v>
      </c>
      <c r="L761">
        <v>0</v>
      </c>
      <c r="M761">
        <v>0</v>
      </c>
      <c r="N761">
        <v>0</v>
      </c>
      <c r="O761">
        <v>10695</v>
      </c>
      <c r="P761" t="s">
        <v>59</v>
      </c>
      <c r="Q761" t="s">
        <v>61</v>
      </c>
    </row>
    <row r="762" spans="1:17" x14ac:dyDescent="0.25">
      <c r="A762" t="s">
        <v>43</v>
      </c>
      <c r="B762" t="s">
        <v>38</v>
      </c>
      <c r="C762" t="s">
        <v>48</v>
      </c>
      <c r="D762" t="s">
        <v>58</v>
      </c>
      <c r="E762">
        <v>10</v>
      </c>
      <c r="F762" t="str">
        <f t="shared" si="11"/>
        <v>Aggregate1-in-10August Monthly System Peak Day100% Cycling10</v>
      </c>
      <c r="G762">
        <v>11.04522</v>
      </c>
      <c r="H762">
        <v>11.04522</v>
      </c>
      <c r="I762">
        <v>82.549400000000006</v>
      </c>
      <c r="J762">
        <v>0</v>
      </c>
      <c r="K762">
        <v>0</v>
      </c>
      <c r="L762">
        <v>0</v>
      </c>
      <c r="M762">
        <v>0</v>
      </c>
      <c r="N762">
        <v>0</v>
      </c>
      <c r="O762">
        <v>10695</v>
      </c>
      <c r="P762" t="s">
        <v>59</v>
      </c>
      <c r="Q762" t="s">
        <v>61</v>
      </c>
    </row>
    <row r="763" spans="1:17" x14ac:dyDescent="0.25">
      <c r="A763" t="s">
        <v>30</v>
      </c>
      <c r="B763" t="s">
        <v>38</v>
      </c>
      <c r="C763" t="s">
        <v>48</v>
      </c>
      <c r="D763" t="s">
        <v>31</v>
      </c>
      <c r="E763">
        <v>10</v>
      </c>
      <c r="F763" t="str">
        <f t="shared" si="11"/>
        <v>Average Per Ton1-in-10August Monthly System Peak Day50% Cycling10</v>
      </c>
      <c r="G763">
        <v>0.30818970000000001</v>
      </c>
      <c r="H763">
        <v>0.30818970000000001</v>
      </c>
      <c r="I763">
        <v>83.315200000000004</v>
      </c>
      <c r="J763">
        <v>0</v>
      </c>
      <c r="K763">
        <v>0</v>
      </c>
      <c r="L763">
        <v>0</v>
      </c>
      <c r="M763">
        <v>0</v>
      </c>
      <c r="N763">
        <v>0</v>
      </c>
      <c r="O763">
        <v>12331</v>
      </c>
      <c r="P763" t="s">
        <v>59</v>
      </c>
      <c r="Q763" t="s">
        <v>61</v>
      </c>
    </row>
    <row r="764" spans="1:17" x14ac:dyDescent="0.25">
      <c r="A764" t="s">
        <v>28</v>
      </c>
      <c r="B764" t="s">
        <v>38</v>
      </c>
      <c r="C764" t="s">
        <v>48</v>
      </c>
      <c r="D764" t="s">
        <v>31</v>
      </c>
      <c r="E764">
        <v>10</v>
      </c>
      <c r="F764" t="str">
        <f t="shared" si="11"/>
        <v>Average Per Premise1-in-10August Monthly System Peak Day50% Cycling10</v>
      </c>
      <c r="G764">
        <v>1.2650600000000001</v>
      </c>
      <c r="H764">
        <v>1.2650600000000001</v>
      </c>
      <c r="I764">
        <v>83.315200000000004</v>
      </c>
      <c r="J764">
        <v>0</v>
      </c>
      <c r="K764">
        <v>0</v>
      </c>
      <c r="L764">
        <v>0</v>
      </c>
      <c r="M764">
        <v>0</v>
      </c>
      <c r="N764">
        <v>0</v>
      </c>
      <c r="O764">
        <v>12331</v>
      </c>
      <c r="P764" t="s">
        <v>59</v>
      </c>
      <c r="Q764" t="s">
        <v>61</v>
      </c>
    </row>
    <row r="765" spans="1:17" x14ac:dyDescent="0.25">
      <c r="A765" t="s">
        <v>29</v>
      </c>
      <c r="B765" t="s">
        <v>38</v>
      </c>
      <c r="C765" t="s">
        <v>48</v>
      </c>
      <c r="D765" t="s">
        <v>31</v>
      </c>
      <c r="E765">
        <v>10</v>
      </c>
      <c r="F765" t="str">
        <f t="shared" si="11"/>
        <v>Average Per Device1-in-10August Monthly System Peak Day50% Cycling10</v>
      </c>
      <c r="G765">
        <v>1.0815680000000001</v>
      </c>
      <c r="H765">
        <v>1.0815680000000001</v>
      </c>
      <c r="I765">
        <v>83.315200000000004</v>
      </c>
      <c r="J765">
        <v>0</v>
      </c>
      <c r="K765">
        <v>0</v>
      </c>
      <c r="L765">
        <v>0</v>
      </c>
      <c r="M765">
        <v>0</v>
      </c>
      <c r="N765">
        <v>0</v>
      </c>
      <c r="O765">
        <v>12331</v>
      </c>
      <c r="P765" t="s">
        <v>59</v>
      </c>
      <c r="Q765" t="s">
        <v>61</v>
      </c>
    </row>
    <row r="766" spans="1:17" x14ac:dyDescent="0.25">
      <c r="A766" t="s">
        <v>43</v>
      </c>
      <c r="B766" t="s">
        <v>38</v>
      </c>
      <c r="C766" t="s">
        <v>48</v>
      </c>
      <c r="D766" t="s">
        <v>31</v>
      </c>
      <c r="E766">
        <v>10</v>
      </c>
      <c r="F766" t="str">
        <f t="shared" si="11"/>
        <v>Aggregate1-in-10August Monthly System Peak Day50% Cycling10</v>
      </c>
      <c r="G766">
        <v>15.599460000000001</v>
      </c>
      <c r="H766">
        <v>15.599460000000001</v>
      </c>
      <c r="I766">
        <v>83.315200000000004</v>
      </c>
      <c r="J766">
        <v>0</v>
      </c>
      <c r="K766">
        <v>0</v>
      </c>
      <c r="L766">
        <v>0</v>
      </c>
      <c r="M766">
        <v>0</v>
      </c>
      <c r="N766">
        <v>0</v>
      </c>
      <c r="O766">
        <v>12331</v>
      </c>
      <c r="P766" t="s">
        <v>59</v>
      </c>
      <c r="Q766" t="s">
        <v>61</v>
      </c>
    </row>
    <row r="767" spans="1:17" x14ac:dyDescent="0.25">
      <c r="A767" t="s">
        <v>30</v>
      </c>
      <c r="B767" t="s">
        <v>38</v>
      </c>
      <c r="C767" t="s">
        <v>48</v>
      </c>
      <c r="D767" t="s">
        <v>26</v>
      </c>
      <c r="E767">
        <v>10</v>
      </c>
      <c r="F767" t="str">
        <f t="shared" si="11"/>
        <v>Average Per Ton1-in-10August Monthly System Peak DayAll10</v>
      </c>
      <c r="G767">
        <v>0.27207480000000001</v>
      </c>
      <c r="H767">
        <v>0.27207480000000001</v>
      </c>
      <c r="I767">
        <v>82.959500000000006</v>
      </c>
      <c r="J767">
        <v>0</v>
      </c>
      <c r="K767">
        <v>0</v>
      </c>
      <c r="L767">
        <v>0</v>
      </c>
      <c r="M767">
        <v>0</v>
      </c>
      <c r="N767">
        <v>0</v>
      </c>
      <c r="O767">
        <v>23026</v>
      </c>
      <c r="P767" t="s">
        <v>59</v>
      </c>
      <c r="Q767" t="s">
        <v>61</v>
      </c>
    </row>
    <row r="768" spans="1:17" x14ac:dyDescent="0.25">
      <c r="A768" t="s">
        <v>28</v>
      </c>
      <c r="B768" t="s">
        <v>38</v>
      </c>
      <c r="C768" t="s">
        <v>48</v>
      </c>
      <c r="D768" t="s">
        <v>26</v>
      </c>
      <c r="E768">
        <v>10</v>
      </c>
      <c r="F768" t="str">
        <f t="shared" si="11"/>
        <v>Average Per Premise1-in-10August Monthly System Peak DayAll10</v>
      </c>
      <c r="G768">
        <v>1.1644350000000001</v>
      </c>
      <c r="H768">
        <v>1.1644350000000001</v>
      </c>
      <c r="I768">
        <v>82.959500000000006</v>
      </c>
      <c r="J768">
        <v>0</v>
      </c>
      <c r="K768">
        <v>0</v>
      </c>
      <c r="L768">
        <v>0</v>
      </c>
      <c r="M768">
        <v>0</v>
      </c>
      <c r="N768">
        <v>0</v>
      </c>
      <c r="O768">
        <v>23026</v>
      </c>
      <c r="P768" t="s">
        <v>59</v>
      </c>
      <c r="Q768" t="s">
        <v>61</v>
      </c>
    </row>
    <row r="769" spans="1:17" x14ac:dyDescent="0.25">
      <c r="A769" t="s">
        <v>29</v>
      </c>
      <c r="B769" t="s">
        <v>38</v>
      </c>
      <c r="C769" t="s">
        <v>48</v>
      </c>
      <c r="D769" t="s">
        <v>26</v>
      </c>
      <c r="E769">
        <v>10</v>
      </c>
      <c r="F769" t="str">
        <f t="shared" si="11"/>
        <v>Average Per Device1-in-10August Monthly System Peak DayAll10</v>
      </c>
      <c r="G769">
        <v>0.97047519999999998</v>
      </c>
      <c r="H769">
        <v>0.97047519999999998</v>
      </c>
      <c r="I769">
        <v>82.959500000000006</v>
      </c>
      <c r="J769">
        <v>0</v>
      </c>
      <c r="K769">
        <v>0</v>
      </c>
      <c r="L769">
        <v>0</v>
      </c>
      <c r="M769">
        <v>0</v>
      </c>
      <c r="N769">
        <v>0</v>
      </c>
      <c r="O769">
        <v>23026</v>
      </c>
      <c r="P769" t="s">
        <v>59</v>
      </c>
      <c r="Q769" t="s">
        <v>61</v>
      </c>
    </row>
    <row r="770" spans="1:17" x14ac:dyDescent="0.25">
      <c r="A770" t="s">
        <v>43</v>
      </c>
      <c r="B770" t="s">
        <v>38</v>
      </c>
      <c r="C770" t="s">
        <v>48</v>
      </c>
      <c r="D770" t="s">
        <v>26</v>
      </c>
      <c r="E770">
        <v>10</v>
      </c>
      <c r="F770" t="str">
        <f t="shared" si="11"/>
        <v>Aggregate1-in-10August Monthly System Peak DayAll10</v>
      </c>
      <c r="G770">
        <v>26.812290000000001</v>
      </c>
      <c r="H770">
        <v>26.812290000000001</v>
      </c>
      <c r="I770">
        <v>82.959500000000006</v>
      </c>
      <c r="J770">
        <v>0</v>
      </c>
      <c r="K770">
        <v>0</v>
      </c>
      <c r="L770">
        <v>0</v>
      </c>
      <c r="M770">
        <v>0</v>
      </c>
      <c r="N770">
        <v>0</v>
      </c>
      <c r="O770">
        <v>23026</v>
      </c>
      <c r="P770" t="s">
        <v>59</v>
      </c>
      <c r="Q770" t="s">
        <v>61</v>
      </c>
    </row>
    <row r="771" spans="1:17" x14ac:dyDescent="0.25">
      <c r="A771" t="s">
        <v>30</v>
      </c>
      <c r="B771" t="s">
        <v>38</v>
      </c>
      <c r="C771" t="s">
        <v>37</v>
      </c>
      <c r="D771" t="s">
        <v>58</v>
      </c>
      <c r="E771">
        <v>10</v>
      </c>
      <c r="F771" t="str">
        <f t="shared" ref="F771:F834" si="12">CONCATENATE(A771,B771,C771,D771,E771)</f>
        <v>Average Per Ton1-in-10August Typical Event Day100% Cycling10</v>
      </c>
      <c r="G771">
        <v>0.22267319999999999</v>
      </c>
      <c r="H771">
        <v>0.22267319999999999</v>
      </c>
      <c r="I771">
        <v>81.778899999999993</v>
      </c>
      <c r="J771">
        <v>0</v>
      </c>
      <c r="K771">
        <v>0</v>
      </c>
      <c r="L771">
        <v>0</v>
      </c>
      <c r="M771">
        <v>0</v>
      </c>
      <c r="N771">
        <v>0</v>
      </c>
      <c r="O771">
        <v>10695</v>
      </c>
      <c r="P771" t="s">
        <v>59</v>
      </c>
      <c r="Q771" t="s">
        <v>61</v>
      </c>
    </row>
    <row r="772" spans="1:17" x14ac:dyDescent="0.25">
      <c r="A772" t="s">
        <v>28</v>
      </c>
      <c r="B772" t="s">
        <v>38</v>
      </c>
      <c r="C772" t="s">
        <v>37</v>
      </c>
      <c r="D772" t="s">
        <v>58</v>
      </c>
      <c r="E772">
        <v>10</v>
      </c>
      <c r="F772" t="str">
        <f t="shared" si="12"/>
        <v>Average Per Premise1-in-10August Typical Event Day100% Cycling10</v>
      </c>
      <c r="G772">
        <v>0.99794039999999995</v>
      </c>
      <c r="H772">
        <v>0.99794039999999995</v>
      </c>
      <c r="I772">
        <v>81.778899999999993</v>
      </c>
      <c r="J772">
        <v>0</v>
      </c>
      <c r="K772">
        <v>0</v>
      </c>
      <c r="L772">
        <v>0</v>
      </c>
      <c r="M772">
        <v>0</v>
      </c>
      <c r="N772">
        <v>0</v>
      </c>
      <c r="O772">
        <v>10695</v>
      </c>
      <c r="P772" t="s">
        <v>59</v>
      </c>
      <c r="Q772" t="s">
        <v>61</v>
      </c>
    </row>
    <row r="773" spans="1:17" x14ac:dyDescent="0.25">
      <c r="A773" t="s">
        <v>29</v>
      </c>
      <c r="B773" t="s">
        <v>38</v>
      </c>
      <c r="C773" t="s">
        <v>37</v>
      </c>
      <c r="D773" t="s">
        <v>58</v>
      </c>
      <c r="E773">
        <v>10</v>
      </c>
      <c r="F773" t="str">
        <f t="shared" si="12"/>
        <v>Average Per Device1-in-10August Typical Event Day100% Cycling10</v>
      </c>
      <c r="G773">
        <v>0.80825239999999998</v>
      </c>
      <c r="H773">
        <v>0.80825239999999998</v>
      </c>
      <c r="I773">
        <v>81.778899999999993</v>
      </c>
      <c r="J773">
        <v>0</v>
      </c>
      <c r="K773">
        <v>0</v>
      </c>
      <c r="L773">
        <v>0</v>
      </c>
      <c r="M773">
        <v>0</v>
      </c>
      <c r="N773">
        <v>0</v>
      </c>
      <c r="O773">
        <v>10695</v>
      </c>
      <c r="P773" t="s">
        <v>59</v>
      </c>
      <c r="Q773" t="s">
        <v>61</v>
      </c>
    </row>
    <row r="774" spans="1:17" x14ac:dyDescent="0.25">
      <c r="A774" t="s">
        <v>43</v>
      </c>
      <c r="B774" t="s">
        <v>38</v>
      </c>
      <c r="C774" t="s">
        <v>37</v>
      </c>
      <c r="D774" t="s">
        <v>58</v>
      </c>
      <c r="E774">
        <v>10</v>
      </c>
      <c r="F774" t="str">
        <f t="shared" si="12"/>
        <v>Aggregate1-in-10August Typical Event Day100% Cycling10</v>
      </c>
      <c r="G774">
        <v>10.672969999999999</v>
      </c>
      <c r="H774">
        <v>10.672969999999999</v>
      </c>
      <c r="I774">
        <v>81.778899999999993</v>
      </c>
      <c r="J774">
        <v>0</v>
      </c>
      <c r="K774">
        <v>0</v>
      </c>
      <c r="L774">
        <v>0</v>
      </c>
      <c r="M774">
        <v>0</v>
      </c>
      <c r="N774">
        <v>0</v>
      </c>
      <c r="O774">
        <v>10695</v>
      </c>
      <c r="P774" t="s">
        <v>59</v>
      </c>
      <c r="Q774" t="s">
        <v>61</v>
      </c>
    </row>
    <row r="775" spans="1:17" x14ac:dyDescent="0.25">
      <c r="A775" t="s">
        <v>30</v>
      </c>
      <c r="B775" t="s">
        <v>38</v>
      </c>
      <c r="C775" t="s">
        <v>37</v>
      </c>
      <c r="D775" t="s">
        <v>31</v>
      </c>
      <c r="E775">
        <v>10</v>
      </c>
      <c r="F775" t="str">
        <f t="shared" si="12"/>
        <v>Average Per Ton1-in-10August Typical Event Day50% Cycling10</v>
      </c>
      <c r="G775">
        <v>0.2994581</v>
      </c>
      <c r="H775">
        <v>0.299458</v>
      </c>
      <c r="I775">
        <v>82.522499999999994</v>
      </c>
      <c r="J775">
        <v>0</v>
      </c>
      <c r="K775">
        <v>0</v>
      </c>
      <c r="L775">
        <v>0</v>
      </c>
      <c r="M775">
        <v>0</v>
      </c>
      <c r="N775">
        <v>0</v>
      </c>
      <c r="O775">
        <v>12331</v>
      </c>
      <c r="P775" t="s">
        <v>59</v>
      </c>
      <c r="Q775" t="s">
        <v>61</v>
      </c>
    </row>
    <row r="776" spans="1:17" x14ac:dyDescent="0.25">
      <c r="A776" t="s">
        <v>28</v>
      </c>
      <c r="B776" t="s">
        <v>38</v>
      </c>
      <c r="C776" t="s">
        <v>37</v>
      </c>
      <c r="D776" t="s">
        <v>31</v>
      </c>
      <c r="E776">
        <v>10</v>
      </c>
      <c r="F776" t="str">
        <f t="shared" si="12"/>
        <v>Average Per Premise1-in-10August Typical Event Day50% Cycling10</v>
      </c>
      <c r="G776">
        <v>1.2292179999999999</v>
      </c>
      <c r="H776">
        <v>1.2292179999999999</v>
      </c>
      <c r="I776">
        <v>82.522499999999994</v>
      </c>
      <c r="J776">
        <v>0</v>
      </c>
      <c r="K776">
        <v>0</v>
      </c>
      <c r="L776">
        <v>0</v>
      </c>
      <c r="M776">
        <v>0</v>
      </c>
      <c r="N776">
        <v>0</v>
      </c>
      <c r="O776">
        <v>12331</v>
      </c>
      <c r="P776" t="s">
        <v>59</v>
      </c>
      <c r="Q776" t="s">
        <v>61</v>
      </c>
    </row>
    <row r="777" spans="1:17" x14ac:dyDescent="0.25">
      <c r="A777" t="s">
        <v>29</v>
      </c>
      <c r="B777" t="s">
        <v>38</v>
      </c>
      <c r="C777" t="s">
        <v>37</v>
      </c>
      <c r="D777" t="s">
        <v>31</v>
      </c>
      <c r="E777">
        <v>10</v>
      </c>
      <c r="F777" t="str">
        <f t="shared" si="12"/>
        <v>Average Per Device1-in-10August Typical Event Day50% Cycling10</v>
      </c>
      <c r="G777">
        <v>1.0509250000000001</v>
      </c>
      <c r="H777">
        <v>1.0509250000000001</v>
      </c>
      <c r="I777">
        <v>82.522499999999994</v>
      </c>
      <c r="J777">
        <v>0</v>
      </c>
      <c r="K777">
        <v>0</v>
      </c>
      <c r="L777">
        <v>0</v>
      </c>
      <c r="M777">
        <v>0</v>
      </c>
      <c r="N777">
        <v>0</v>
      </c>
      <c r="O777">
        <v>12331</v>
      </c>
      <c r="P777" t="s">
        <v>59</v>
      </c>
      <c r="Q777" t="s">
        <v>61</v>
      </c>
    </row>
    <row r="778" spans="1:17" x14ac:dyDescent="0.25">
      <c r="A778" t="s">
        <v>43</v>
      </c>
      <c r="B778" t="s">
        <v>38</v>
      </c>
      <c r="C778" t="s">
        <v>37</v>
      </c>
      <c r="D778" t="s">
        <v>31</v>
      </c>
      <c r="E778">
        <v>10</v>
      </c>
      <c r="F778" t="str">
        <f t="shared" si="12"/>
        <v>Aggregate1-in-10August Typical Event Day50% Cycling10</v>
      </c>
      <c r="G778">
        <v>15.157489999999999</v>
      </c>
      <c r="H778">
        <v>15.157489999999999</v>
      </c>
      <c r="I778">
        <v>82.522499999999994</v>
      </c>
      <c r="J778">
        <v>0</v>
      </c>
      <c r="K778">
        <v>0</v>
      </c>
      <c r="L778">
        <v>0</v>
      </c>
      <c r="M778">
        <v>0</v>
      </c>
      <c r="N778">
        <v>0</v>
      </c>
      <c r="O778">
        <v>12331</v>
      </c>
      <c r="P778" t="s">
        <v>59</v>
      </c>
      <c r="Q778" t="s">
        <v>61</v>
      </c>
    </row>
    <row r="779" spans="1:17" x14ac:dyDescent="0.25">
      <c r="A779" t="s">
        <v>30</v>
      </c>
      <c r="B779" t="s">
        <v>38</v>
      </c>
      <c r="C779" t="s">
        <v>37</v>
      </c>
      <c r="D779" t="s">
        <v>26</v>
      </c>
      <c r="E779">
        <v>10</v>
      </c>
      <c r="F779" t="str">
        <f t="shared" si="12"/>
        <v>Average Per Ton1-in-10August Typical Event DayAll10</v>
      </c>
      <c r="G779">
        <v>0.26379150000000001</v>
      </c>
      <c r="H779">
        <v>0.26379150000000001</v>
      </c>
      <c r="I779">
        <v>82.177099999999996</v>
      </c>
      <c r="J779">
        <v>0</v>
      </c>
      <c r="K779">
        <v>0</v>
      </c>
      <c r="L779">
        <v>0</v>
      </c>
      <c r="M779">
        <v>0</v>
      </c>
      <c r="N779">
        <v>0</v>
      </c>
      <c r="O779">
        <v>23026</v>
      </c>
      <c r="P779" t="s">
        <v>59</v>
      </c>
      <c r="Q779" t="s">
        <v>61</v>
      </c>
    </row>
    <row r="780" spans="1:17" x14ac:dyDescent="0.25">
      <c r="A780" t="s">
        <v>28</v>
      </c>
      <c r="B780" t="s">
        <v>38</v>
      </c>
      <c r="C780" t="s">
        <v>37</v>
      </c>
      <c r="D780" t="s">
        <v>26</v>
      </c>
      <c r="E780">
        <v>10</v>
      </c>
      <c r="F780" t="str">
        <f t="shared" si="12"/>
        <v>Average Per Premise1-in-10August Typical Event DayAll10</v>
      </c>
      <c r="G780">
        <v>1.128984</v>
      </c>
      <c r="H780">
        <v>1.128984</v>
      </c>
      <c r="I780">
        <v>82.177099999999996</v>
      </c>
      <c r="J780">
        <v>0</v>
      </c>
      <c r="K780">
        <v>0</v>
      </c>
      <c r="L780">
        <v>0</v>
      </c>
      <c r="M780">
        <v>0</v>
      </c>
      <c r="N780">
        <v>0</v>
      </c>
      <c r="O780">
        <v>23026</v>
      </c>
      <c r="P780" t="s">
        <v>59</v>
      </c>
      <c r="Q780" t="s">
        <v>61</v>
      </c>
    </row>
    <row r="781" spans="1:17" x14ac:dyDescent="0.25">
      <c r="A781" t="s">
        <v>29</v>
      </c>
      <c r="B781" t="s">
        <v>38</v>
      </c>
      <c r="C781" t="s">
        <v>37</v>
      </c>
      <c r="D781" t="s">
        <v>26</v>
      </c>
      <c r="E781">
        <v>10</v>
      </c>
      <c r="F781" t="str">
        <f t="shared" si="12"/>
        <v>Average Per Device1-in-10August Typical Event DayAll10</v>
      </c>
      <c r="G781">
        <v>0.94092920000000002</v>
      </c>
      <c r="H781">
        <v>0.94092920000000002</v>
      </c>
      <c r="I781">
        <v>82.177099999999996</v>
      </c>
      <c r="J781">
        <v>0</v>
      </c>
      <c r="K781">
        <v>0</v>
      </c>
      <c r="L781">
        <v>0</v>
      </c>
      <c r="M781">
        <v>0</v>
      </c>
      <c r="N781">
        <v>0</v>
      </c>
      <c r="O781">
        <v>23026</v>
      </c>
      <c r="P781" t="s">
        <v>59</v>
      </c>
      <c r="Q781" t="s">
        <v>61</v>
      </c>
    </row>
    <row r="782" spans="1:17" x14ac:dyDescent="0.25">
      <c r="A782" t="s">
        <v>43</v>
      </c>
      <c r="B782" t="s">
        <v>38</v>
      </c>
      <c r="C782" t="s">
        <v>37</v>
      </c>
      <c r="D782" t="s">
        <v>26</v>
      </c>
      <c r="E782">
        <v>10</v>
      </c>
      <c r="F782" t="str">
        <f t="shared" si="12"/>
        <v>Aggregate1-in-10August Typical Event DayAll10</v>
      </c>
      <c r="G782">
        <v>25.995989999999999</v>
      </c>
      <c r="H782">
        <v>25.995989999999999</v>
      </c>
      <c r="I782">
        <v>82.177099999999996</v>
      </c>
      <c r="J782">
        <v>0</v>
      </c>
      <c r="K782">
        <v>0</v>
      </c>
      <c r="L782">
        <v>0</v>
      </c>
      <c r="M782">
        <v>0</v>
      </c>
      <c r="N782">
        <v>0</v>
      </c>
      <c r="O782">
        <v>23026</v>
      </c>
      <c r="P782" t="s">
        <v>59</v>
      </c>
      <c r="Q782" t="s">
        <v>61</v>
      </c>
    </row>
    <row r="783" spans="1:17" x14ac:dyDescent="0.25">
      <c r="A783" t="s">
        <v>30</v>
      </c>
      <c r="B783" t="s">
        <v>38</v>
      </c>
      <c r="C783" t="s">
        <v>49</v>
      </c>
      <c r="D783" t="s">
        <v>58</v>
      </c>
      <c r="E783">
        <v>10</v>
      </c>
      <c r="F783" t="str">
        <f t="shared" si="12"/>
        <v>Average Per Ton1-in-10July Monthly System Peak Day100% Cycling10</v>
      </c>
      <c r="G783">
        <v>0.22421559999999999</v>
      </c>
      <c r="H783">
        <v>0.22421559999999999</v>
      </c>
      <c r="I783">
        <v>80.345600000000005</v>
      </c>
      <c r="J783">
        <v>0</v>
      </c>
      <c r="K783">
        <v>0</v>
      </c>
      <c r="L783">
        <v>0</v>
      </c>
      <c r="M783">
        <v>0</v>
      </c>
      <c r="N783">
        <v>0</v>
      </c>
      <c r="O783">
        <v>10695</v>
      </c>
      <c r="P783" t="s">
        <v>59</v>
      </c>
      <c r="Q783" t="s">
        <v>61</v>
      </c>
    </row>
    <row r="784" spans="1:17" x14ac:dyDescent="0.25">
      <c r="A784" t="s">
        <v>28</v>
      </c>
      <c r="B784" t="s">
        <v>38</v>
      </c>
      <c r="C784" t="s">
        <v>49</v>
      </c>
      <c r="D784" t="s">
        <v>58</v>
      </c>
      <c r="E784">
        <v>10</v>
      </c>
      <c r="F784" t="str">
        <f t="shared" si="12"/>
        <v>Average Per Premise1-in-10July Monthly System Peak Day100% Cycling10</v>
      </c>
      <c r="G784">
        <v>1.004853</v>
      </c>
      <c r="H784">
        <v>1.004853</v>
      </c>
      <c r="I784">
        <v>80.345600000000005</v>
      </c>
      <c r="J784">
        <v>0</v>
      </c>
      <c r="K784">
        <v>0</v>
      </c>
      <c r="L784">
        <v>0</v>
      </c>
      <c r="M784">
        <v>0</v>
      </c>
      <c r="N784">
        <v>0</v>
      </c>
      <c r="O784">
        <v>10695</v>
      </c>
      <c r="P784" t="s">
        <v>59</v>
      </c>
      <c r="Q784" t="s">
        <v>61</v>
      </c>
    </row>
    <row r="785" spans="1:17" x14ac:dyDescent="0.25">
      <c r="A785" t="s">
        <v>29</v>
      </c>
      <c r="B785" t="s">
        <v>38</v>
      </c>
      <c r="C785" t="s">
        <v>49</v>
      </c>
      <c r="D785" t="s">
        <v>58</v>
      </c>
      <c r="E785">
        <v>10</v>
      </c>
      <c r="F785" t="str">
        <f t="shared" si="12"/>
        <v>Average Per Device1-in-10July Monthly System Peak Day100% Cycling10</v>
      </c>
      <c r="G785">
        <v>0.81385090000000004</v>
      </c>
      <c r="H785">
        <v>0.81385090000000004</v>
      </c>
      <c r="I785">
        <v>80.345600000000005</v>
      </c>
      <c r="J785">
        <v>0</v>
      </c>
      <c r="K785">
        <v>0</v>
      </c>
      <c r="L785">
        <v>0</v>
      </c>
      <c r="M785">
        <v>0</v>
      </c>
      <c r="N785">
        <v>0</v>
      </c>
      <c r="O785">
        <v>10695</v>
      </c>
      <c r="P785" t="s">
        <v>59</v>
      </c>
      <c r="Q785" t="s">
        <v>61</v>
      </c>
    </row>
    <row r="786" spans="1:17" x14ac:dyDescent="0.25">
      <c r="A786" t="s">
        <v>43</v>
      </c>
      <c r="B786" t="s">
        <v>38</v>
      </c>
      <c r="C786" t="s">
        <v>49</v>
      </c>
      <c r="D786" t="s">
        <v>58</v>
      </c>
      <c r="E786">
        <v>10</v>
      </c>
      <c r="F786" t="str">
        <f t="shared" si="12"/>
        <v>Aggregate1-in-10July Monthly System Peak Day100% Cycling10</v>
      </c>
      <c r="G786">
        <v>10.7469</v>
      </c>
      <c r="H786">
        <v>10.7469</v>
      </c>
      <c r="I786">
        <v>80.345600000000005</v>
      </c>
      <c r="J786">
        <v>0</v>
      </c>
      <c r="K786">
        <v>0</v>
      </c>
      <c r="L786">
        <v>0</v>
      </c>
      <c r="M786">
        <v>0</v>
      </c>
      <c r="N786">
        <v>0</v>
      </c>
      <c r="O786">
        <v>10695</v>
      </c>
      <c r="P786" t="s">
        <v>59</v>
      </c>
      <c r="Q786" t="s">
        <v>61</v>
      </c>
    </row>
    <row r="787" spans="1:17" x14ac:dyDescent="0.25">
      <c r="A787" t="s">
        <v>30</v>
      </c>
      <c r="B787" t="s">
        <v>38</v>
      </c>
      <c r="C787" t="s">
        <v>49</v>
      </c>
      <c r="D787" t="s">
        <v>31</v>
      </c>
      <c r="E787">
        <v>10</v>
      </c>
      <c r="F787" t="str">
        <f t="shared" si="12"/>
        <v>Average Per Ton1-in-10July Monthly System Peak Day50% Cycling10</v>
      </c>
      <c r="G787">
        <v>0.30054039999999999</v>
      </c>
      <c r="H787">
        <v>0.30054039999999999</v>
      </c>
      <c r="I787">
        <v>80.823099999999997</v>
      </c>
      <c r="J787">
        <v>0</v>
      </c>
      <c r="K787">
        <v>0</v>
      </c>
      <c r="L787">
        <v>0</v>
      </c>
      <c r="M787">
        <v>0</v>
      </c>
      <c r="N787">
        <v>0</v>
      </c>
      <c r="O787">
        <v>12331</v>
      </c>
      <c r="P787" t="s">
        <v>59</v>
      </c>
      <c r="Q787" t="s">
        <v>61</v>
      </c>
    </row>
    <row r="788" spans="1:17" x14ac:dyDescent="0.25">
      <c r="A788" t="s">
        <v>28</v>
      </c>
      <c r="B788" t="s">
        <v>38</v>
      </c>
      <c r="C788" t="s">
        <v>49</v>
      </c>
      <c r="D788" t="s">
        <v>31</v>
      </c>
      <c r="E788">
        <v>10</v>
      </c>
      <c r="F788" t="str">
        <f t="shared" si="12"/>
        <v>Average Per Premise1-in-10July Monthly System Peak Day50% Cycling10</v>
      </c>
      <c r="G788">
        <v>1.2336609999999999</v>
      </c>
      <c r="H788">
        <v>1.2336609999999999</v>
      </c>
      <c r="I788">
        <v>80.823099999999997</v>
      </c>
      <c r="J788">
        <v>0</v>
      </c>
      <c r="K788">
        <v>0</v>
      </c>
      <c r="L788">
        <v>0</v>
      </c>
      <c r="M788">
        <v>0</v>
      </c>
      <c r="N788">
        <v>0</v>
      </c>
      <c r="O788">
        <v>12331</v>
      </c>
      <c r="P788" t="s">
        <v>59</v>
      </c>
      <c r="Q788" t="s">
        <v>61</v>
      </c>
    </row>
    <row r="789" spans="1:17" x14ac:dyDescent="0.25">
      <c r="A789" t="s">
        <v>29</v>
      </c>
      <c r="B789" t="s">
        <v>38</v>
      </c>
      <c r="C789" t="s">
        <v>49</v>
      </c>
      <c r="D789" t="s">
        <v>31</v>
      </c>
      <c r="E789">
        <v>10</v>
      </c>
      <c r="F789" t="str">
        <f t="shared" si="12"/>
        <v>Average Per Device1-in-10July Monthly System Peak Day50% Cycling10</v>
      </c>
      <c r="G789">
        <v>1.0547230000000001</v>
      </c>
      <c r="H789">
        <v>1.0547230000000001</v>
      </c>
      <c r="I789">
        <v>80.823099999999997</v>
      </c>
      <c r="J789">
        <v>0</v>
      </c>
      <c r="K789">
        <v>0</v>
      </c>
      <c r="L789">
        <v>0</v>
      </c>
      <c r="M789">
        <v>0</v>
      </c>
      <c r="N789">
        <v>0</v>
      </c>
      <c r="O789">
        <v>12331</v>
      </c>
      <c r="P789" t="s">
        <v>59</v>
      </c>
      <c r="Q789" t="s">
        <v>61</v>
      </c>
    </row>
    <row r="790" spans="1:17" x14ac:dyDescent="0.25">
      <c r="A790" t="s">
        <v>43</v>
      </c>
      <c r="B790" t="s">
        <v>38</v>
      </c>
      <c r="C790" t="s">
        <v>49</v>
      </c>
      <c r="D790" t="s">
        <v>31</v>
      </c>
      <c r="E790">
        <v>10</v>
      </c>
      <c r="F790" t="str">
        <f t="shared" si="12"/>
        <v>Aggregate1-in-10July Monthly System Peak Day50% Cycling10</v>
      </c>
      <c r="G790">
        <v>15.21227</v>
      </c>
      <c r="H790">
        <v>15.21227</v>
      </c>
      <c r="I790">
        <v>80.823099999999997</v>
      </c>
      <c r="J790">
        <v>0</v>
      </c>
      <c r="K790">
        <v>0</v>
      </c>
      <c r="L790">
        <v>0</v>
      </c>
      <c r="M790">
        <v>0</v>
      </c>
      <c r="N790">
        <v>0</v>
      </c>
      <c r="O790">
        <v>12331</v>
      </c>
      <c r="P790" t="s">
        <v>59</v>
      </c>
      <c r="Q790" t="s">
        <v>61</v>
      </c>
    </row>
    <row r="791" spans="1:17" x14ac:dyDescent="0.25">
      <c r="A791" t="s">
        <v>30</v>
      </c>
      <c r="B791" t="s">
        <v>38</v>
      </c>
      <c r="C791" t="s">
        <v>49</v>
      </c>
      <c r="D791" t="s">
        <v>26</v>
      </c>
      <c r="E791">
        <v>10</v>
      </c>
      <c r="F791" t="str">
        <f t="shared" si="12"/>
        <v>Average Per Ton1-in-10July Monthly System Peak DayAll10</v>
      </c>
      <c r="G791">
        <v>0.26508749999999998</v>
      </c>
      <c r="H791">
        <v>0.26508749999999998</v>
      </c>
      <c r="I791">
        <v>80.601299999999995</v>
      </c>
      <c r="J791">
        <v>0</v>
      </c>
      <c r="K791">
        <v>0</v>
      </c>
      <c r="L791">
        <v>0</v>
      </c>
      <c r="M791">
        <v>0</v>
      </c>
      <c r="N791">
        <v>0</v>
      </c>
      <c r="O791">
        <v>23026</v>
      </c>
      <c r="P791" t="s">
        <v>59</v>
      </c>
      <c r="Q791" t="s">
        <v>61</v>
      </c>
    </row>
    <row r="792" spans="1:17" x14ac:dyDescent="0.25">
      <c r="A792" t="s">
        <v>28</v>
      </c>
      <c r="B792" t="s">
        <v>38</v>
      </c>
      <c r="C792" t="s">
        <v>49</v>
      </c>
      <c r="D792" t="s">
        <v>26</v>
      </c>
      <c r="E792">
        <v>10</v>
      </c>
      <c r="F792" t="str">
        <f t="shared" si="12"/>
        <v>Average Per Premise1-in-10July Monthly System Peak DayAll10</v>
      </c>
      <c r="G792">
        <v>1.134531</v>
      </c>
      <c r="H792">
        <v>1.134531</v>
      </c>
      <c r="I792">
        <v>80.601299999999995</v>
      </c>
      <c r="J792">
        <v>0</v>
      </c>
      <c r="K792">
        <v>0</v>
      </c>
      <c r="L792">
        <v>0</v>
      </c>
      <c r="M792">
        <v>0</v>
      </c>
      <c r="N792">
        <v>0</v>
      </c>
      <c r="O792">
        <v>23026</v>
      </c>
      <c r="P792" t="s">
        <v>59</v>
      </c>
      <c r="Q792" t="s">
        <v>61</v>
      </c>
    </row>
    <row r="793" spans="1:17" x14ac:dyDescent="0.25">
      <c r="A793" t="s">
        <v>29</v>
      </c>
      <c r="B793" t="s">
        <v>38</v>
      </c>
      <c r="C793" t="s">
        <v>49</v>
      </c>
      <c r="D793" t="s">
        <v>26</v>
      </c>
      <c r="E793">
        <v>10</v>
      </c>
      <c r="F793" t="str">
        <f t="shared" si="12"/>
        <v>Average Per Device1-in-10July Monthly System Peak DayAll10</v>
      </c>
      <c r="G793">
        <v>0.94555199999999995</v>
      </c>
      <c r="H793">
        <v>0.94555210000000001</v>
      </c>
      <c r="I793">
        <v>80.601299999999995</v>
      </c>
      <c r="J793">
        <v>0</v>
      </c>
      <c r="K793">
        <v>0</v>
      </c>
      <c r="L793">
        <v>0</v>
      </c>
      <c r="M793">
        <v>0</v>
      </c>
      <c r="N793">
        <v>0</v>
      </c>
      <c r="O793">
        <v>23026</v>
      </c>
      <c r="P793" t="s">
        <v>59</v>
      </c>
      <c r="Q793" t="s">
        <v>61</v>
      </c>
    </row>
    <row r="794" spans="1:17" x14ac:dyDescent="0.25">
      <c r="A794" t="s">
        <v>43</v>
      </c>
      <c r="B794" t="s">
        <v>38</v>
      </c>
      <c r="C794" t="s">
        <v>49</v>
      </c>
      <c r="D794" t="s">
        <v>26</v>
      </c>
      <c r="E794">
        <v>10</v>
      </c>
      <c r="F794" t="str">
        <f t="shared" si="12"/>
        <v>Aggregate1-in-10July Monthly System Peak DayAll10</v>
      </c>
      <c r="G794">
        <v>26.123709999999999</v>
      </c>
      <c r="H794">
        <v>26.123709999999999</v>
      </c>
      <c r="I794">
        <v>80.601299999999995</v>
      </c>
      <c r="J794">
        <v>0</v>
      </c>
      <c r="K794">
        <v>0</v>
      </c>
      <c r="L794">
        <v>0</v>
      </c>
      <c r="M794">
        <v>0</v>
      </c>
      <c r="N794">
        <v>0</v>
      </c>
      <c r="O794">
        <v>23026</v>
      </c>
      <c r="P794" t="s">
        <v>59</v>
      </c>
      <c r="Q794" t="s">
        <v>61</v>
      </c>
    </row>
    <row r="795" spans="1:17" x14ac:dyDescent="0.25">
      <c r="A795" t="s">
        <v>30</v>
      </c>
      <c r="B795" t="s">
        <v>38</v>
      </c>
      <c r="C795" t="s">
        <v>50</v>
      </c>
      <c r="D795" t="s">
        <v>58</v>
      </c>
      <c r="E795">
        <v>10</v>
      </c>
      <c r="F795" t="str">
        <f t="shared" si="12"/>
        <v>Average Per Ton1-in-10June Monthly System Peak Day100% Cycling10</v>
      </c>
      <c r="G795">
        <v>0.1837309</v>
      </c>
      <c r="H795">
        <v>0.1837309</v>
      </c>
      <c r="I795">
        <v>78.359700000000004</v>
      </c>
      <c r="J795">
        <v>0</v>
      </c>
      <c r="K795">
        <v>0</v>
      </c>
      <c r="L795">
        <v>0</v>
      </c>
      <c r="M795">
        <v>0</v>
      </c>
      <c r="N795">
        <v>0</v>
      </c>
      <c r="O795">
        <v>10695</v>
      </c>
      <c r="P795" t="s">
        <v>59</v>
      </c>
      <c r="Q795" t="s">
        <v>61</v>
      </c>
    </row>
    <row r="796" spans="1:17" x14ac:dyDescent="0.25">
      <c r="A796" t="s">
        <v>28</v>
      </c>
      <c r="B796" t="s">
        <v>38</v>
      </c>
      <c r="C796" t="s">
        <v>50</v>
      </c>
      <c r="D796" t="s">
        <v>58</v>
      </c>
      <c r="E796">
        <v>10</v>
      </c>
      <c r="F796" t="str">
        <f t="shared" si="12"/>
        <v>Average Per Premise1-in-10June Monthly System Peak Day100% Cycling10</v>
      </c>
      <c r="G796">
        <v>0.82341520000000001</v>
      </c>
      <c r="H796">
        <v>0.82341509999999996</v>
      </c>
      <c r="I796">
        <v>78.359700000000004</v>
      </c>
      <c r="J796">
        <v>0</v>
      </c>
      <c r="K796">
        <v>0</v>
      </c>
      <c r="L796">
        <v>0</v>
      </c>
      <c r="M796">
        <v>0</v>
      </c>
      <c r="N796">
        <v>0</v>
      </c>
      <c r="O796">
        <v>10695</v>
      </c>
      <c r="P796" t="s">
        <v>59</v>
      </c>
      <c r="Q796" t="s">
        <v>61</v>
      </c>
    </row>
    <row r="797" spans="1:17" x14ac:dyDescent="0.25">
      <c r="A797" t="s">
        <v>29</v>
      </c>
      <c r="B797" t="s">
        <v>38</v>
      </c>
      <c r="C797" t="s">
        <v>50</v>
      </c>
      <c r="D797" t="s">
        <v>58</v>
      </c>
      <c r="E797">
        <v>10</v>
      </c>
      <c r="F797" t="str">
        <f t="shared" si="12"/>
        <v>Average Per Device1-in-10June Monthly System Peak Day100% Cycling10</v>
      </c>
      <c r="G797">
        <v>0.66690079999999996</v>
      </c>
      <c r="H797">
        <v>0.66690079999999996</v>
      </c>
      <c r="I797">
        <v>78.359700000000004</v>
      </c>
      <c r="J797">
        <v>0</v>
      </c>
      <c r="K797">
        <v>0</v>
      </c>
      <c r="L797">
        <v>0</v>
      </c>
      <c r="M797">
        <v>0</v>
      </c>
      <c r="N797">
        <v>0</v>
      </c>
      <c r="O797">
        <v>10695</v>
      </c>
      <c r="P797" t="s">
        <v>59</v>
      </c>
      <c r="Q797" t="s">
        <v>61</v>
      </c>
    </row>
    <row r="798" spans="1:17" x14ac:dyDescent="0.25">
      <c r="A798" t="s">
        <v>43</v>
      </c>
      <c r="B798" t="s">
        <v>38</v>
      </c>
      <c r="C798" t="s">
        <v>50</v>
      </c>
      <c r="D798" t="s">
        <v>58</v>
      </c>
      <c r="E798">
        <v>10</v>
      </c>
      <c r="F798" t="str">
        <f t="shared" si="12"/>
        <v>Aggregate1-in-10June Monthly System Peak Day100% Cycling10</v>
      </c>
      <c r="G798">
        <v>8.8064250000000008</v>
      </c>
      <c r="H798">
        <v>8.8064250000000008</v>
      </c>
      <c r="I798">
        <v>78.359700000000004</v>
      </c>
      <c r="J798">
        <v>0</v>
      </c>
      <c r="K798">
        <v>0</v>
      </c>
      <c r="L798">
        <v>0</v>
      </c>
      <c r="M798">
        <v>0</v>
      </c>
      <c r="N798">
        <v>0</v>
      </c>
      <c r="O798">
        <v>10695</v>
      </c>
      <c r="P798" t="s">
        <v>59</v>
      </c>
      <c r="Q798" t="s">
        <v>61</v>
      </c>
    </row>
    <row r="799" spans="1:17" x14ac:dyDescent="0.25">
      <c r="A799" t="s">
        <v>30</v>
      </c>
      <c r="B799" t="s">
        <v>38</v>
      </c>
      <c r="C799" t="s">
        <v>50</v>
      </c>
      <c r="D799" t="s">
        <v>31</v>
      </c>
      <c r="E799">
        <v>10</v>
      </c>
      <c r="F799" t="str">
        <f t="shared" si="12"/>
        <v>Average Per Ton1-in-10June Monthly System Peak Day50% Cycling10</v>
      </c>
      <c r="G799">
        <v>0.25086619999999998</v>
      </c>
      <c r="H799">
        <v>0.25086619999999998</v>
      </c>
      <c r="I799">
        <v>79.225700000000003</v>
      </c>
      <c r="J799">
        <v>0</v>
      </c>
      <c r="K799">
        <v>0</v>
      </c>
      <c r="L799">
        <v>0</v>
      </c>
      <c r="M799">
        <v>0</v>
      </c>
      <c r="N799">
        <v>0</v>
      </c>
      <c r="O799">
        <v>12331</v>
      </c>
      <c r="P799" t="s">
        <v>59</v>
      </c>
      <c r="Q799" t="s">
        <v>61</v>
      </c>
    </row>
    <row r="800" spans="1:17" x14ac:dyDescent="0.25">
      <c r="A800" t="s">
        <v>28</v>
      </c>
      <c r="B800" t="s">
        <v>38</v>
      </c>
      <c r="C800" t="s">
        <v>50</v>
      </c>
      <c r="D800" t="s">
        <v>31</v>
      </c>
      <c r="E800">
        <v>10</v>
      </c>
      <c r="F800" t="str">
        <f t="shared" si="12"/>
        <v>Average Per Premise1-in-10June Monthly System Peak Day50% Cycling10</v>
      </c>
      <c r="G800">
        <v>1.029758</v>
      </c>
      <c r="H800">
        <v>1.029758</v>
      </c>
      <c r="I800">
        <v>79.225700000000003</v>
      </c>
      <c r="J800">
        <v>0</v>
      </c>
      <c r="K800">
        <v>0</v>
      </c>
      <c r="L800">
        <v>0</v>
      </c>
      <c r="M800">
        <v>0</v>
      </c>
      <c r="N800">
        <v>0</v>
      </c>
      <c r="O800">
        <v>12331</v>
      </c>
      <c r="P800" t="s">
        <v>59</v>
      </c>
      <c r="Q800" t="s">
        <v>61</v>
      </c>
    </row>
    <row r="801" spans="1:17" x14ac:dyDescent="0.25">
      <c r="A801" t="s">
        <v>29</v>
      </c>
      <c r="B801" t="s">
        <v>38</v>
      </c>
      <c r="C801" t="s">
        <v>50</v>
      </c>
      <c r="D801" t="s">
        <v>31</v>
      </c>
      <c r="E801">
        <v>10</v>
      </c>
      <c r="F801" t="str">
        <f t="shared" si="12"/>
        <v>Average Per Device1-in-10June Monthly System Peak Day50% Cycling10</v>
      </c>
      <c r="G801">
        <v>0.88039559999999994</v>
      </c>
      <c r="H801">
        <v>0.88039559999999994</v>
      </c>
      <c r="I801">
        <v>79.225700000000003</v>
      </c>
      <c r="J801">
        <v>0</v>
      </c>
      <c r="K801">
        <v>0</v>
      </c>
      <c r="L801">
        <v>0</v>
      </c>
      <c r="M801">
        <v>0</v>
      </c>
      <c r="N801">
        <v>0</v>
      </c>
      <c r="O801">
        <v>12331</v>
      </c>
      <c r="P801" t="s">
        <v>59</v>
      </c>
      <c r="Q801" t="s">
        <v>61</v>
      </c>
    </row>
    <row r="802" spans="1:17" x14ac:dyDescent="0.25">
      <c r="A802" t="s">
        <v>43</v>
      </c>
      <c r="B802" t="s">
        <v>38</v>
      </c>
      <c r="C802" t="s">
        <v>50</v>
      </c>
      <c r="D802" t="s">
        <v>31</v>
      </c>
      <c r="E802">
        <v>10</v>
      </c>
      <c r="F802" t="str">
        <f t="shared" si="12"/>
        <v>Aggregate1-in-10June Monthly System Peak Day50% Cycling10</v>
      </c>
      <c r="G802">
        <v>12.697950000000001</v>
      </c>
      <c r="H802">
        <v>12.697950000000001</v>
      </c>
      <c r="I802">
        <v>79.225700000000003</v>
      </c>
      <c r="J802">
        <v>0</v>
      </c>
      <c r="K802">
        <v>0</v>
      </c>
      <c r="L802">
        <v>0</v>
      </c>
      <c r="M802">
        <v>0</v>
      </c>
      <c r="N802">
        <v>0</v>
      </c>
      <c r="O802">
        <v>12331</v>
      </c>
      <c r="P802" t="s">
        <v>59</v>
      </c>
      <c r="Q802" t="s">
        <v>61</v>
      </c>
    </row>
    <row r="803" spans="1:17" x14ac:dyDescent="0.25">
      <c r="A803" t="s">
        <v>30</v>
      </c>
      <c r="B803" t="s">
        <v>38</v>
      </c>
      <c r="C803" t="s">
        <v>50</v>
      </c>
      <c r="D803" t="s">
        <v>26</v>
      </c>
      <c r="E803">
        <v>10</v>
      </c>
      <c r="F803" t="str">
        <f t="shared" si="12"/>
        <v>Average Per Ton1-in-10June Monthly System Peak DayAll10</v>
      </c>
      <c r="G803">
        <v>0.21968190000000001</v>
      </c>
      <c r="H803">
        <v>0.21968190000000001</v>
      </c>
      <c r="I803">
        <v>78.823400000000007</v>
      </c>
      <c r="J803">
        <v>0</v>
      </c>
      <c r="K803">
        <v>0</v>
      </c>
      <c r="L803">
        <v>0</v>
      </c>
      <c r="M803">
        <v>0</v>
      </c>
      <c r="N803">
        <v>0</v>
      </c>
      <c r="O803">
        <v>23026</v>
      </c>
      <c r="P803" t="s">
        <v>59</v>
      </c>
      <c r="Q803" t="s">
        <v>61</v>
      </c>
    </row>
    <row r="804" spans="1:17" x14ac:dyDescent="0.25">
      <c r="A804" t="s">
        <v>28</v>
      </c>
      <c r="B804" t="s">
        <v>38</v>
      </c>
      <c r="C804" t="s">
        <v>50</v>
      </c>
      <c r="D804" t="s">
        <v>26</v>
      </c>
      <c r="E804">
        <v>10</v>
      </c>
      <c r="F804" t="str">
        <f t="shared" si="12"/>
        <v>Average Per Premise1-in-10June Monthly System Peak DayAll10</v>
      </c>
      <c r="G804">
        <v>0.94020239999999999</v>
      </c>
      <c r="H804">
        <v>0.94020239999999999</v>
      </c>
      <c r="I804">
        <v>78.823400000000007</v>
      </c>
      <c r="J804">
        <v>0</v>
      </c>
      <c r="K804">
        <v>0</v>
      </c>
      <c r="L804">
        <v>0</v>
      </c>
      <c r="M804">
        <v>0</v>
      </c>
      <c r="N804">
        <v>0</v>
      </c>
      <c r="O804">
        <v>23026</v>
      </c>
      <c r="P804" t="s">
        <v>59</v>
      </c>
      <c r="Q804" t="s">
        <v>61</v>
      </c>
    </row>
    <row r="805" spans="1:17" x14ac:dyDescent="0.25">
      <c r="A805" t="s">
        <v>29</v>
      </c>
      <c r="B805" t="s">
        <v>38</v>
      </c>
      <c r="C805" t="s">
        <v>50</v>
      </c>
      <c r="D805" t="s">
        <v>26</v>
      </c>
      <c r="E805">
        <v>10</v>
      </c>
      <c r="F805" t="str">
        <f t="shared" si="12"/>
        <v>Average Per Device1-in-10June Monthly System Peak DayAll10</v>
      </c>
      <c r="G805">
        <v>0.78359270000000003</v>
      </c>
      <c r="H805">
        <v>0.78359270000000003</v>
      </c>
      <c r="I805">
        <v>78.823400000000007</v>
      </c>
      <c r="J805">
        <v>0</v>
      </c>
      <c r="K805">
        <v>0</v>
      </c>
      <c r="L805">
        <v>0</v>
      </c>
      <c r="M805">
        <v>0</v>
      </c>
      <c r="N805">
        <v>0</v>
      </c>
      <c r="O805">
        <v>23026</v>
      </c>
      <c r="P805" t="s">
        <v>59</v>
      </c>
      <c r="Q805" t="s">
        <v>61</v>
      </c>
    </row>
    <row r="806" spans="1:17" x14ac:dyDescent="0.25">
      <c r="A806" t="s">
        <v>43</v>
      </c>
      <c r="B806" t="s">
        <v>38</v>
      </c>
      <c r="C806" t="s">
        <v>50</v>
      </c>
      <c r="D806" t="s">
        <v>26</v>
      </c>
      <c r="E806">
        <v>10</v>
      </c>
      <c r="F806" t="str">
        <f t="shared" si="12"/>
        <v>Aggregate1-in-10June Monthly System Peak DayAll10</v>
      </c>
      <c r="G806">
        <v>21.649100000000001</v>
      </c>
      <c r="H806">
        <v>21.649100000000001</v>
      </c>
      <c r="I806">
        <v>78.823400000000007</v>
      </c>
      <c r="J806">
        <v>0</v>
      </c>
      <c r="K806">
        <v>0</v>
      </c>
      <c r="L806">
        <v>0</v>
      </c>
      <c r="M806">
        <v>0</v>
      </c>
      <c r="N806">
        <v>0</v>
      </c>
      <c r="O806">
        <v>23026</v>
      </c>
      <c r="P806" t="s">
        <v>59</v>
      </c>
      <c r="Q806" t="s">
        <v>61</v>
      </c>
    </row>
    <row r="807" spans="1:17" x14ac:dyDescent="0.25">
      <c r="A807" t="s">
        <v>30</v>
      </c>
      <c r="B807" t="s">
        <v>38</v>
      </c>
      <c r="C807" t="s">
        <v>51</v>
      </c>
      <c r="D807" t="s">
        <v>58</v>
      </c>
      <c r="E807">
        <v>10</v>
      </c>
      <c r="F807" t="str">
        <f t="shared" si="12"/>
        <v>Average Per Ton1-in-10May Monthly System Peak Day100% Cycling10</v>
      </c>
      <c r="G807">
        <v>0.20563480000000001</v>
      </c>
      <c r="H807">
        <v>0.20563490000000001</v>
      </c>
      <c r="I807">
        <v>83.521699999999996</v>
      </c>
      <c r="J807">
        <v>0</v>
      </c>
      <c r="K807">
        <v>0</v>
      </c>
      <c r="L807">
        <v>0</v>
      </c>
      <c r="M807">
        <v>0</v>
      </c>
      <c r="N807">
        <v>0</v>
      </c>
      <c r="O807">
        <v>10695</v>
      </c>
      <c r="P807" t="s">
        <v>59</v>
      </c>
      <c r="Q807" t="s">
        <v>61</v>
      </c>
    </row>
    <row r="808" spans="1:17" x14ac:dyDescent="0.25">
      <c r="A808" t="s">
        <v>28</v>
      </c>
      <c r="B808" t="s">
        <v>38</v>
      </c>
      <c r="C808" t="s">
        <v>51</v>
      </c>
      <c r="D808" t="s">
        <v>58</v>
      </c>
      <c r="E808">
        <v>10</v>
      </c>
      <c r="F808" t="str">
        <f t="shared" si="12"/>
        <v>Average Per Premise1-in-10May Monthly System Peak Day100% Cycling10</v>
      </c>
      <c r="G808">
        <v>0.92158059999999997</v>
      </c>
      <c r="H808">
        <v>0.92158059999999997</v>
      </c>
      <c r="I808">
        <v>83.521699999999996</v>
      </c>
      <c r="J808">
        <v>0</v>
      </c>
      <c r="K808">
        <v>0</v>
      </c>
      <c r="L808">
        <v>0</v>
      </c>
      <c r="M808">
        <v>0</v>
      </c>
      <c r="N808">
        <v>0</v>
      </c>
      <c r="O808">
        <v>10695</v>
      </c>
      <c r="P808" t="s">
        <v>59</v>
      </c>
      <c r="Q808" t="s">
        <v>61</v>
      </c>
    </row>
    <row r="809" spans="1:17" x14ac:dyDescent="0.25">
      <c r="A809" t="s">
        <v>29</v>
      </c>
      <c r="B809" t="s">
        <v>38</v>
      </c>
      <c r="C809" t="s">
        <v>51</v>
      </c>
      <c r="D809" t="s">
        <v>58</v>
      </c>
      <c r="E809">
        <v>10</v>
      </c>
      <c r="F809" t="str">
        <f t="shared" si="12"/>
        <v>Average Per Device1-in-10May Monthly System Peak Day100% Cycling10</v>
      </c>
      <c r="G809">
        <v>0.74640700000000004</v>
      </c>
      <c r="H809">
        <v>0.74640700000000004</v>
      </c>
      <c r="I809">
        <v>83.521699999999996</v>
      </c>
      <c r="J809">
        <v>0</v>
      </c>
      <c r="K809">
        <v>0</v>
      </c>
      <c r="L809">
        <v>0</v>
      </c>
      <c r="M809">
        <v>0</v>
      </c>
      <c r="N809">
        <v>0</v>
      </c>
      <c r="O809">
        <v>10695</v>
      </c>
      <c r="P809" t="s">
        <v>59</v>
      </c>
      <c r="Q809" t="s">
        <v>61</v>
      </c>
    </row>
    <row r="810" spans="1:17" x14ac:dyDescent="0.25">
      <c r="A810" t="s">
        <v>43</v>
      </c>
      <c r="B810" t="s">
        <v>38</v>
      </c>
      <c r="C810" t="s">
        <v>51</v>
      </c>
      <c r="D810" t="s">
        <v>58</v>
      </c>
      <c r="E810">
        <v>10</v>
      </c>
      <c r="F810" t="str">
        <f t="shared" si="12"/>
        <v>Aggregate1-in-10May Monthly System Peak Day100% Cycling10</v>
      </c>
      <c r="G810">
        <v>9.8563050000000008</v>
      </c>
      <c r="H810">
        <v>9.8563050000000008</v>
      </c>
      <c r="I810">
        <v>83.521699999999996</v>
      </c>
      <c r="J810">
        <v>0</v>
      </c>
      <c r="K810">
        <v>0</v>
      </c>
      <c r="L810">
        <v>0</v>
      </c>
      <c r="M810">
        <v>0</v>
      </c>
      <c r="N810">
        <v>0</v>
      </c>
      <c r="O810">
        <v>10695</v>
      </c>
      <c r="P810" t="s">
        <v>59</v>
      </c>
      <c r="Q810" t="s">
        <v>61</v>
      </c>
    </row>
    <row r="811" spans="1:17" x14ac:dyDescent="0.25">
      <c r="A811" t="s">
        <v>30</v>
      </c>
      <c r="B811" t="s">
        <v>38</v>
      </c>
      <c r="C811" t="s">
        <v>51</v>
      </c>
      <c r="D811" t="s">
        <v>31</v>
      </c>
      <c r="E811">
        <v>10</v>
      </c>
      <c r="F811" t="str">
        <f t="shared" si="12"/>
        <v>Average Per Ton1-in-10May Monthly System Peak Day50% Cycling10</v>
      </c>
      <c r="G811">
        <v>0.27729510000000002</v>
      </c>
      <c r="H811">
        <v>0.27729510000000002</v>
      </c>
      <c r="I811">
        <v>84.566100000000006</v>
      </c>
      <c r="J811">
        <v>0</v>
      </c>
      <c r="K811">
        <v>0</v>
      </c>
      <c r="L811">
        <v>0</v>
      </c>
      <c r="M811">
        <v>0</v>
      </c>
      <c r="N811">
        <v>0</v>
      </c>
      <c r="O811">
        <v>12331</v>
      </c>
      <c r="P811" t="s">
        <v>59</v>
      </c>
      <c r="Q811" t="s">
        <v>61</v>
      </c>
    </row>
    <row r="812" spans="1:17" x14ac:dyDescent="0.25">
      <c r="A812" t="s">
        <v>28</v>
      </c>
      <c r="B812" t="s">
        <v>38</v>
      </c>
      <c r="C812" t="s">
        <v>51</v>
      </c>
      <c r="D812" t="s">
        <v>31</v>
      </c>
      <c r="E812">
        <v>10</v>
      </c>
      <c r="F812" t="str">
        <f t="shared" si="12"/>
        <v>Average Per Premise1-in-10May Monthly System Peak Day50% Cycling10</v>
      </c>
      <c r="G812">
        <v>1.138244</v>
      </c>
      <c r="H812">
        <v>1.138244</v>
      </c>
      <c r="I812">
        <v>84.566100000000006</v>
      </c>
      <c r="J812">
        <v>0</v>
      </c>
      <c r="K812">
        <v>0</v>
      </c>
      <c r="L812">
        <v>0</v>
      </c>
      <c r="M812">
        <v>0</v>
      </c>
      <c r="N812">
        <v>0</v>
      </c>
      <c r="O812">
        <v>12331</v>
      </c>
      <c r="P812" t="s">
        <v>59</v>
      </c>
      <c r="Q812" t="s">
        <v>61</v>
      </c>
    </row>
    <row r="813" spans="1:17" x14ac:dyDescent="0.25">
      <c r="A813" t="s">
        <v>29</v>
      </c>
      <c r="B813" t="s">
        <v>38</v>
      </c>
      <c r="C813" t="s">
        <v>51</v>
      </c>
      <c r="D813" t="s">
        <v>31</v>
      </c>
      <c r="E813">
        <v>10</v>
      </c>
      <c r="F813" t="str">
        <f t="shared" si="12"/>
        <v>Average Per Device1-in-10May Monthly System Peak Day50% Cycling10</v>
      </c>
      <c r="G813">
        <v>0.97314579999999995</v>
      </c>
      <c r="H813">
        <v>0.97314579999999995</v>
      </c>
      <c r="I813">
        <v>84.566100000000006</v>
      </c>
      <c r="J813">
        <v>0</v>
      </c>
      <c r="K813">
        <v>0</v>
      </c>
      <c r="L813">
        <v>0</v>
      </c>
      <c r="M813">
        <v>0</v>
      </c>
      <c r="N813">
        <v>0</v>
      </c>
      <c r="O813">
        <v>12331</v>
      </c>
      <c r="P813" t="s">
        <v>59</v>
      </c>
      <c r="Q813" t="s">
        <v>61</v>
      </c>
    </row>
    <row r="814" spans="1:17" x14ac:dyDescent="0.25">
      <c r="A814" t="s">
        <v>43</v>
      </c>
      <c r="B814" t="s">
        <v>38</v>
      </c>
      <c r="C814" t="s">
        <v>51</v>
      </c>
      <c r="D814" t="s">
        <v>31</v>
      </c>
      <c r="E814">
        <v>10</v>
      </c>
      <c r="F814" t="str">
        <f t="shared" si="12"/>
        <v>Aggregate1-in-10May Monthly System Peak Day50% Cycling10</v>
      </c>
      <c r="G814">
        <v>14.035679999999999</v>
      </c>
      <c r="H814">
        <v>14.035679999999999</v>
      </c>
      <c r="I814">
        <v>84.566100000000006</v>
      </c>
      <c r="J814">
        <v>0</v>
      </c>
      <c r="K814">
        <v>0</v>
      </c>
      <c r="L814">
        <v>0</v>
      </c>
      <c r="M814">
        <v>0</v>
      </c>
      <c r="N814">
        <v>0</v>
      </c>
      <c r="O814">
        <v>12331</v>
      </c>
      <c r="P814" t="s">
        <v>59</v>
      </c>
      <c r="Q814" t="s">
        <v>61</v>
      </c>
    </row>
    <row r="815" spans="1:17" x14ac:dyDescent="0.25">
      <c r="A815" t="s">
        <v>30</v>
      </c>
      <c r="B815" t="s">
        <v>38</v>
      </c>
      <c r="C815" t="s">
        <v>51</v>
      </c>
      <c r="D815" t="s">
        <v>26</v>
      </c>
      <c r="E815">
        <v>10</v>
      </c>
      <c r="F815" t="str">
        <f t="shared" si="12"/>
        <v>Average Per Ton1-in-10May Monthly System Peak DayAll10</v>
      </c>
      <c r="G815">
        <v>0.2440089</v>
      </c>
      <c r="H815">
        <v>0.2440089</v>
      </c>
      <c r="I815">
        <v>84.081000000000003</v>
      </c>
      <c r="J815">
        <v>0</v>
      </c>
      <c r="K815">
        <v>0</v>
      </c>
      <c r="L815">
        <v>0</v>
      </c>
      <c r="M815">
        <v>0</v>
      </c>
      <c r="N815">
        <v>0</v>
      </c>
      <c r="O815">
        <v>23026</v>
      </c>
      <c r="P815" t="s">
        <v>59</v>
      </c>
      <c r="Q815" t="s">
        <v>61</v>
      </c>
    </row>
    <row r="816" spans="1:17" x14ac:dyDescent="0.25">
      <c r="A816" t="s">
        <v>28</v>
      </c>
      <c r="B816" t="s">
        <v>38</v>
      </c>
      <c r="C816" t="s">
        <v>51</v>
      </c>
      <c r="D816" t="s">
        <v>26</v>
      </c>
      <c r="E816">
        <v>10</v>
      </c>
      <c r="F816" t="str">
        <f t="shared" si="12"/>
        <v>Average Per Premise1-in-10May Monthly System Peak DayAll10</v>
      </c>
      <c r="G816">
        <v>1.0443180000000001</v>
      </c>
      <c r="H816">
        <v>1.0443180000000001</v>
      </c>
      <c r="I816">
        <v>84.081000000000003</v>
      </c>
      <c r="J816">
        <v>0</v>
      </c>
      <c r="K816">
        <v>0</v>
      </c>
      <c r="L816">
        <v>0</v>
      </c>
      <c r="M816">
        <v>0</v>
      </c>
      <c r="N816">
        <v>0</v>
      </c>
      <c r="O816">
        <v>23026</v>
      </c>
      <c r="P816" t="s">
        <v>59</v>
      </c>
      <c r="Q816" t="s">
        <v>61</v>
      </c>
    </row>
    <row r="817" spans="1:17" x14ac:dyDescent="0.25">
      <c r="A817" t="s">
        <v>29</v>
      </c>
      <c r="B817" t="s">
        <v>38</v>
      </c>
      <c r="C817" t="s">
        <v>51</v>
      </c>
      <c r="D817" t="s">
        <v>26</v>
      </c>
      <c r="E817">
        <v>10</v>
      </c>
      <c r="F817" t="str">
        <f t="shared" si="12"/>
        <v>Average Per Device1-in-10May Monthly System Peak DayAll10</v>
      </c>
      <c r="G817">
        <v>0.87036590000000003</v>
      </c>
      <c r="H817">
        <v>0.87036590000000003</v>
      </c>
      <c r="I817">
        <v>84.081000000000003</v>
      </c>
      <c r="J817">
        <v>0</v>
      </c>
      <c r="K817">
        <v>0</v>
      </c>
      <c r="L817">
        <v>0</v>
      </c>
      <c r="M817">
        <v>0</v>
      </c>
      <c r="N817">
        <v>0</v>
      </c>
      <c r="O817">
        <v>23026</v>
      </c>
      <c r="P817" t="s">
        <v>59</v>
      </c>
      <c r="Q817" t="s">
        <v>61</v>
      </c>
    </row>
    <row r="818" spans="1:17" x14ac:dyDescent="0.25">
      <c r="A818" t="s">
        <v>43</v>
      </c>
      <c r="B818" t="s">
        <v>38</v>
      </c>
      <c r="C818" t="s">
        <v>51</v>
      </c>
      <c r="D818" t="s">
        <v>26</v>
      </c>
      <c r="E818">
        <v>10</v>
      </c>
      <c r="F818" t="str">
        <f t="shared" si="12"/>
        <v>Aggregate1-in-10May Monthly System Peak DayAll10</v>
      </c>
      <c r="G818">
        <v>24.046469999999999</v>
      </c>
      <c r="H818">
        <v>24.046469999999999</v>
      </c>
      <c r="I818">
        <v>84.081000000000003</v>
      </c>
      <c r="J818">
        <v>0</v>
      </c>
      <c r="K818">
        <v>0</v>
      </c>
      <c r="L818">
        <v>0</v>
      </c>
      <c r="M818">
        <v>0</v>
      </c>
      <c r="N818">
        <v>0</v>
      </c>
      <c r="O818">
        <v>23026</v>
      </c>
      <c r="P818" t="s">
        <v>59</v>
      </c>
      <c r="Q818" t="s">
        <v>61</v>
      </c>
    </row>
    <row r="819" spans="1:17" x14ac:dyDescent="0.25">
      <c r="A819" t="s">
        <v>30</v>
      </c>
      <c r="B819" t="s">
        <v>38</v>
      </c>
      <c r="C819" t="s">
        <v>52</v>
      </c>
      <c r="D819" t="s">
        <v>58</v>
      </c>
      <c r="E819">
        <v>10</v>
      </c>
      <c r="F819" t="str">
        <f t="shared" si="12"/>
        <v>Average Per Ton1-in-10October Monthly System Peak Day100% Cycling10</v>
      </c>
      <c r="G819">
        <v>0.2085476</v>
      </c>
      <c r="H819">
        <v>0.2085476</v>
      </c>
      <c r="I819">
        <v>81.5411</v>
      </c>
      <c r="J819">
        <v>0</v>
      </c>
      <c r="K819">
        <v>0</v>
      </c>
      <c r="L819">
        <v>0</v>
      </c>
      <c r="M819">
        <v>0</v>
      </c>
      <c r="N819">
        <v>0</v>
      </c>
      <c r="O819">
        <v>10695</v>
      </c>
      <c r="P819" t="s">
        <v>59</v>
      </c>
      <c r="Q819" t="s">
        <v>61</v>
      </c>
    </row>
    <row r="820" spans="1:17" x14ac:dyDescent="0.25">
      <c r="A820" t="s">
        <v>28</v>
      </c>
      <c r="B820" t="s">
        <v>38</v>
      </c>
      <c r="C820" t="s">
        <v>52</v>
      </c>
      <c r="D820" t="s">
        <v>58</v>
      </c>
      <c r="E820">
        <v>10</v>
      </c>
      <c r="F820" t="str">
        <f t="shared" si="12"/>
        <v>Average Per Premise1-in-10October Monthly System Peak Day100% Cycling10</v>
      </c>
      <c r="G820">
        <v>0.93463439999999998</v>
      </c>
      <c r="H820">
        <v>0.93463439999999998</v>
      </c>
      <c r="I820">
        <v>81.5411</v>
      </c>
      <c r="J820">
        <v>0</v>
      </c>
      <c r="K820">
        <v>0</v>
      </c>
      <c r="L820">
        <v>0</v>
      </c>
      <c r="M820">
        <v>0</v>
      </c>
      <c r="N820">
        <v>0</v>
      </c>
      <c r="O820">
        <v>10695</v>
      </c>
      <c r="P820" t="s">
        <v>59</v>
      </c>
      <c r="Q820" t="s">
        <v>61</v>
      </c>
    </row>
    <row r="821" spans="1:17" x14ac:dyDescent="0.25">
      <c r="A821" t="s">
        <v>29</v>
      </c>
      <c r="B821" t="s">
        <v>38</v>
      </c>
      <c r="C821" t="s">
        <v>52</v>
      </c>
      <c r="D821" t="s">
        <v>58</v>
      </c>
      <c r="E821">
        <v>10</v>
      </c>
      <c r="F821" t="str">
        <f t="shared" si="12"/>
        <v>Average Per Device1-in-10October Monthly System Peak Day100% Cycling10</v>
      </c>
      <c r="G821">
        <v>0.75697950000000003</v>
      </c>
      <c r="H821">
        <v>0.75697959999999997</v>
      </c>
      <c r="I821">
        <v>81.5411</v>
      </c>
      <c r="J821">
        <v>0</v>
      </c>
      <c r="K821">
        <v>0</v>
      </c>
      <c r="L821">
        <v>0</v>
      </c>
      <c r="M821">
        <v>0</v>
      </c>
      <c r="N821">
        <v>0</v>
      </c>
      <c r="O821">
        <v>10695</v>
      </c>
      <c r="P821" t="s">
        <v>59</v>
      </c>
      <c r="Q821" t="s">
        <v>61</v>
      </c>
    </row>
    <row r="822" spans="1:17" x14ac:dyDescent="0.25">
      <c r="A822" t="s">
        <v>43</v>
      </c>
      <c r="B822" t="s">
        <v>38</v>
      </c>
      <c r="C822" t="s">
        <v>52</v>
      </c>
      <c r="D822" t="s">
        <v>58</v>
      </c>
      <c r="E822">
        <v>10</v>
      </c>
      <c r="F822" t="str">
        <f t="shared" si="12"/>
        <v>Aggregate1-in-10October Monthly System Peak Day100% Cycling10</v>
      </c>
      <c r="G822">
        <v>9.9959150000000001</v>
      </c>
      <c r="H822">
        <v>9.9959150000000001</v>
      </c>
      <c r="I822">
        <v>81.5411</v>
      </c>
      <c r="J822">
        <v>0</v>
      </c>
      <c r="K822">
        <v>0</v>
      </c>
      <c r="L822">
        <v>0</v>
      </c>
      <c r="M822">
        <v>0</v>
      </c>
      <c r="N822">
        <v>0</v>
      </c>
      <c r="O822">
        <v>10695</v>
      </c>
      <c r="P822" t="s">
        <v>59</v>
      </c>
      <c r="Q822" t="s">
        <v>61</v>
      </c>
    </row>
    <row r="823" spans="1:17" x14ac:dyDescent="0.25">
      <c r="A823" t="s">
        <v>30</v>
      </c>
      <c r="B823" t="s">
        <v>38</v>
      </c>
      <c r="C823" t="s">
        <v>52</v>
      </c>
      <c r="D823" t="s">
        <v>31</v>
      </c>
      <c r="E823">
        <v>10</v>
      </c>
      <c r="F823" t="str">
        <f t="shared" si="12"/>
        <v>Average Per Ton1-in-10October Monthly System Peak Day50% Cycling10</v>
      </c>
      <c r="G823">
        <v>0.28151350000000003</v>
      </c>
      <c r="H823">
        <v>0.28151350000000003</v>
      </c>
      <c r="I823">
        <v>82.7072</v>
      </c>
      <c r="J823">
        <v>0</v>
      </c>
      <c r="K823">
        <v>0</v>
      </c>
      <c r="L823">
        <v>0</v>
      </c>
      <c r="M823">
        <v>0</v>
      </c>
      <c r="N823">
        <v>0</v>
      </c>
      <c r="O823">
        <v>12331</v>
      </c>
      <c r="P823" t="s">
        <v>59</v>
      </c>
      <c r="Q823" t="s">
        <v>61</v>
      </c>
    </row>
    <row r="824" spans="1:17" x14ac:dyDescent="0.25">
      <c r="A824" t="s">
        <v>28</v>
      </c>
      <c r="B824" t="s">
        <v>38</v>
      </c>
      <c r="C824" t="s">
        <v>52</v>
      </c>
      <c r="D824" t="s">
        <v>31</v>
      </c>
      <c r="E824">
        <v>10</v>
      </c>
      <c r="F824" t="str">
        <f t="shared" si="12"/>
        <v>Average Per Premise1-in-10October Monthly System Peak Day50% Cycling10</v>
      </c>
      <c r="G824">
        <v>1.155559</v>
      </c>
      <c r="H824">
        <v>1.155559</v>
      </c>
      <c r="I824">
        <v>82.7072</v>
      </c>
      <c r="J824">
        <v>0</v>
      </c>
      <c r="K824">
        <v>0</v>
      </c>
      <c r="L824">
        <v>0</v>
      </c>
      <c r="M824">
        <v>0</v>
      </c>
      <c r="N824">
        <v>0</v>
      </c>
      <c r="O824">
        <v>12331</v>
      </c>
      <c r="P824" t="s">
        <v>59</v>
      </c>
      <c r="Q824" t="s">
        <v>61</v>
      </c>
    </row>
    <row r="825" spans="1:17" x14ac:dyDescent="0.25">
      <c r="A825" t="s">
        <v>29</v>
      </c>
      <c r="B825" t="s">
        <v>38</v>
      </c>
      <c r="C825" t="s">
        <v>52</v>
      </c>
      <c r="D825" t="s">
        <v>31</v>
      </c>
      <c r="E825">
        <v>10</v>
      </c>
      <c r="F825" t="str">
        <f t="shared" si="12"/>
        <v>Average Per Device1-in-10October Monthly System Peak Day50% Cycling10</v>
      </c>
      <c r="G825">
        <v>0.98794999999999999</v>
      </c>
      <c r="H825">
        <v>0.98794990000000005</v>
      </c>
      <c r="I825">
        <v>82.7072</v>
      </c>
      <c r="J825">
        <v>0</v>
      </c>
      <c r="K825">
        <v>0</v>
      </c>
      <c r="L825">
        <v>0</v>
      </c>
      <c r="M825">
        <v>0</v>
      </c>
      <c r="N825">
        <v>0</v>
      </c>
      <c r="O825">
        <v>12331</v>
      </c>
      <c r="P825" t="s">
        <v>59</v>
      </c>
      <c r="Q825" t="s">
        <v>61</v>
      </c>
    </row>
    <row r="826" spans="1:17" x14ac:dyDescent="0.25">
      <c r="A826" t="s">
        <v>43</v>
      </c>
      <c r="B826" t="s">
        <v>38</v>
      </c>
      <c r="C826" t="s">
        <v>52</v>
      </c>
      <c r="D826" t="s">
        <v>31</v>
      </c>
      <c r="E826">
        <v>10</v>
      </c>
      <c r="F826" t="str">
        <f t="shared" si="12"/>
        <v>Aggregate1-in-10October Monthly System Peak Day50% Cycling10</v>
      </c>
      <c r="G826">
        <v>14.2492</v>
      </c>
      <c r="H826">
        <v>14.2492</v>
      </c>
      <c r="I826">
        <v>82.7072</v>
      </c>
      <c r="J826">
        <v>0</v>
      </c>
      <c r="K826">
        <v>0</v>
      </c>
      <c r="L826">
        <v>0</v>
      </c>
      <c r="M826">
        <v>0</v>
      </c>
      <c r="N826">
        <v>0</v>
      </c>
      <c r="O826">
        <v>12331</v>
      </c>
      <c r="P826" t="s">
        <v>59</v>
      </c>
      <c r="Q826" t="s">
        <v>61</v>
      </c>
    </row>
    <row r="827" spans="1:17" x14ac:dyDescent="0.25">
      <c r="A827" t="s">
        <v>30</v>
      </c>
      <c r="B827" t="s">
        <v>38</v>
      </c>
      <c r="C827" t="s">
        <v>52</v>
      </c>
      <c r="D827" t="s">
        <v>26</v>
      </c>
      <c r="E827">
        <v>10</v>
      </c>
      <c r="F827" t="str">
        <f t="shared" si="12"/>
        <v>Average Per Ton1-in-10October Monthly System Peak DayAll10</v>
      </c>
      <c r="G827">
        <v>0.2476209</v>
      </c>
      <c r="H827">
        <v>0.2476208</v>
      </c>
      <c r="I827">
        <v>82.165599999999998</v>
      </c>
      <c r="J827">
        <v>0</v>
      </c>
      <c r="K827">
        <v>0</v>
      </c>
      <c r="L827">
        <v>0</v>
      </c>
      <c r="M827">
        <v>0</v>
      </c>
      <c r="N827">
        <v>0</v>
      </c>
      <c r="O827">
        <v>23026</v>
      </c>
      <c r="P827" t="s">
        <v>59</v>
      </c>
      <c r="Q827" t="s">
        <v>61</v>
      </c>
    </row>
    <row r="828" spans="1:17" x14ac:dyDescent="0.25">
      <c r="A828" t="s">
        <v>28</v>
      </c>
      <c r="B828" t="s">
        <v>38</v>
      </c>
      <c r="C828" t="s">
        <v>52</v>
      </c>
      <c r="D828" t="s">
        <v>26</v>
      </c>
      <c r="E828">
        <v>10</v>
      </c>
      <c r="F828" t="str">
        <f t="shared" si="12"/>
        <v>Average Per Premise1-in-10October Monthly System Peak DayAll10</v>
      </c>
      <c r="G828">
        <v>1.059777</v>
      </c>
      <c r="H828">
        <v>1.059777</v>
      </c>
      <c r="I828">
        <v>82.165599999999998</v>
      </c>
      <c r="J828">
        <v>0</v>
      </c>
      <c r="K828">
        <v>0</v>
      </c>
      <c r="L828">
        <v>0</v>
      </c>
      <c r="M828">
        <v>0</v>
      </c>
      <c r="N828">
        <v>0</v>
      </c>
      <c r="O828">
        <v>23026</v>
      </c>
      <c r="P828" t="s">
        <v>59</v>
      </c>
      <c r="Q828" t="s">
        <v>61</v>
      </c>
    </row>
    <row r="829" spans="1:17" x14ac:dyDescent="0.25">
      <c r="A829" t="s">
        <v>29</v>
      </c>
      <c r="B829" t="s">
        <v>38</v>
      </c>
      <c r="C829" t="s">
        <v>52</v>
      </c>
      <c r="D829" t="s">
        <v>26</v>
      </c>
      <c r="E829">
        <v>10</v>
      </c>
      <c r="F829" t="str">
        <f t="shared" si="12"/>
        <v>Average Per Device1-in-10October Monthly System Peak DayAll10</v>
      </c>
      <c r="G829">
        <v>0.88324939999999996</v>
      </c>
      <c r="H829">
        <v>0.88324939999999996</v>
      </c>
      <c r="I829">
        <v>82.165599999999998</v>
      </c>
      <c r="J829">
        <v>0</v>
      </c>
      <c r="K829">
        <v>0</v>
      </c>
      <c r="L829">
        <v>0</v>
      </c>
      <c r="M829">
        <v>0</v>
      </c>
      <c r="N829">
        <v>0</v>
      </c>
      <c r="O829">
        <v>23026</v>
      </c>
      <c r="P829" t="s">
        <v>59</v>
      </c>
      <c r="Q829" t="s">
        <v>61</v>
      </c>
    </row>
    <row r="830" spans="1:17" x14ac:dyDescent="0.25">
      <c r="A830" t="s">
        <v>43</v>
      </c>
      <c r="B830" t="s">
        <v>38</v>
      </c>
      <c r="C830" t="s">
        <v>52</v>
      </c>
      <c r="D830" t="s">
        <v>26</v>
      </c>
      <c r="E830">
        <v>10</v>
      </c>
      <c r="F830" t="str">
        <f t="shared" si="12"/>
        <v>Aggregate1-in-10October Monthly System Peak DayAll10</v>
      </c>
      <c r="G830">
        <v>24.402419999999999</v>
      </c>
      <c r="H830">
        <v>24.402419999999999</v>
      </c>
      <c r="I830">
        <v>82.165599999999998</v>
      </c>
      <c r="J830">
        <v>0</v>
      </c>
      <c r="K830">
        <v>0</v>
      </c>
      <c r="L830">
        <v>0</v>
      </c>
      <c r="M830">
        <v>0</v>
      </c>
      <c r="N830">
        <v>0</v>
      </c>
      <c r="O830">
        <v>23026</v>
      </c>
      <c r="P830" t="s">
        <v>59</v>
      </c>
      <c r="Q830" t="s">
        <v>61</v>
      </c>
    </row>
    <row r="831" spans="1:17" x14ac:dyDescent="0.25">
      <c r="A831" t="s">
        <v>30</v>
      </c>
      <c r="B831" t="s">
        <v>38</v>
      </c>
      <c r="C831" t="s">
        <v>53</v>
      </c>
      <c r="D831" t="s">
        <v>58</v>
      </c>
      <c r="E831">
        <v>10</v>
      </c>
      <c r="F831" t="str">
        <f t="shared" si="12"/>
        <v>Average Per Ton1-in-10September Monthly System Peak Day100% Cycling10</v>
      </c>
      <c r="G831">
        <v>0.25230669999999999</v>
      </c>
      <c r="H831">
        <v>0.25230669999999999</v>
      </c>
      <c r="I831">
        <v>85.860900000000001</v>
      </c>
      <c r="J831">
        <v>0</v>
      </c>
      <c r="K831">
        <v>0</v>
      </c>
      <c r="L831">
        <v>0</v>
      </c>
      <c r="M831">
        <v>0</v>
      </c>
      <c r="N831">
        <v>0</v>
      </c>
      <c r="O831">
        <v>10695</v>
      </c>
      <c r="P831" t="s">
        <v>59</v>
      </c>
      <c r="Q831" t="s">
        <v>61</v>
      </c>
    </row>
    <row r="832" spans="1:17" x14ac:dyDescent="0.25">
      <c r="A832" t="s">
        <v>28</v>
      </c>
      <c r="B832" t="s">
        <v>38</v>
      </c>
      <c r="C832" t="s">
        <v>53</v>
      </c>
      <c r="D832" t="s">
        <v>58</v>
      </c>
      <c r="E832">
        <v>10</v>
      </c>
      <c r="F832" t="str">
        <f t="shared" si="12"/>
        <v>Average Per Premise1-in-10September Monthly System Peak Day100% Cycling10</v>
      </c>
      <c r="G832">
        <v>1.1307469999999999</v>
      </c>
      <c r="H832">
        <v>1.1307469999999999</v>
      </c>
      <c r="I832">
        <v>85.860900000000001</v>
      </c>
      <c r="J832">
        <v>0</v>
      </c>
      <c r="K832">
        <v>0</v>
      </c>
      <c r="L832">
        <v>0</v>
      </c>
      <c r="M832">
        <v>0</v>
      </c>
      <c r="N832">
        <v>0</v>
      </c>
      <c r="O832">
        <v>10695</v>
      </c>
      <c r="P832" t="s">
        <v>59</v>
      </c>
      <c r="Q832" t="s">
        <v>61</v>
      </c>
    </row>
    <row r="833" spans="1:17" x14ac:dyDescent="0.25">
      <c r="A833" t="s">
        <v>29</v>
      </c>
      <c r="B833" t="s">
        <v>38</v>
      </c>
      <c r="C833" t="s">
        <v>53</v>
      </c>
      <c r="D833" t="s">
        <v>58</v>
      </c>
      <c r="E833">
        <v>10</v>
      </c>
      <c r="F833" t="str">
        <f t="shared" si="12"/>
        <v>Average Per Device1-in-10September Monthly System Peak Day100% Cycling10</v>
      </c>
      <c r="G833">
        <v>0.91581520000000005</v>
      </c>
      <c r="H833">
        <v>0.91581520000000005</v>
      </c>
      <c r="I833">
        <v>85.860900000000001</v>
      </c>
      <c r="J833">
        <v>0</v>
      </c>
      <c r="K833">
        <v>0</v>
      </c>
      <c r="L833">
        <v>0</v>
      </c>
      <c r="M833">
        <v>0</v>
      </c>
      <c r="N833">
        <v>0</v>
      </c>
      <c r="O833">
        <v>10695</v>
      </c>
      <c r="P833" t="s">
        <v>59</v>
      </c>
      <c r="Q833" t="s">
        <v>61</v>
      </c>
    </row>
    <row r="834" spans="1:17" x14ac:dyDescent="0.25">
      <c r="A834" t="s">
        <v>43</v>
      </c>
      <c r="B834" t="s">
        <v>38</v>
      </c>
      <c r="C834" t="s">
        <v>53</v>
      </c>
      <c r="D834" t="s">
        <v>58</v>
      </c>
      <c r="E834">
        <v>10</v>
      </c>
      <c r="F834" t="str">
        <f t="shared" si="12"/>
        <v>Aggregate1-in-10September Monthly System Peak Day100% Cycling10</v>
      </c>
      <c r="G834">
        <v>12.09334</v>
      </c>
      <c r="H834">
        <v>12.09334</v>
      </c>
      <c r="I834">
        <v>85.860900000000001</v>
      </c>
      <c r="J834">
        <v>0</v>
      </c>
      <c r="K834">
        <v>0</v>
      </c>
      <c r="L834">
        <v>0</v>
      </c>
      <c r="M834">
        <v>0</v>
      </c>
      <c r="N834">
        <v>0</v>
      </c>
      <c r="O834">
        <v>10695</v>
      </c>
      <c r="P834" t="s">
        <v>59</v>
      </c>
      <c r="Q834" t="s">
        <v>61</v>
      </c>
    </row>
    <row r="835" spans="1:17" x14ac:dyDescent="0.25">
      <c r="A835" t="s">
        <v>30</v>
      </c>
      <c r="B835" t="s">
        <v>38</v>
      </c>
      <c r="C835" t="s">
        <v>53</v>
      </c>
      <c r="D835" t="s">
        <v>31</v>
      </c>
      <c r="E835">
        <v>10</v>
      </c>
      <c r="F835" t="str">
        <f t="shared" ref="F835:F898" si="13">CONCATENATE(A835,B835,C835,D835,E835)</f>
        <v>Average Per Ton1-in-10September Monthly System Peak Day50% Cycling10</v>
      </c>
      <c r="G835">
        <v>0.33823579999999998</v>
      </c>
      <c r="H835">
        <v>0.33823579999999998</v>
      </c>
      <c r="I835">
        <v>86.726200000000006</v>
      </c>
      <c r="J835">
        <v>0</v>
      </c>
      <c r="K835">
        <v>0</v>
      </c>
      <c r="L835">
        <v>0</v>
      </c>
      <c r="M835">
        <v>0</v>
      </c>
      <c r="N835">
        <v>0</v>
      </c>
      <c r="O835">
        <v>12331</v>
      </c>
      <c r="P835" t="s">
        <v>59</v>
      </c>
      <c r="Q835" t="s">
        <v>61</v>
      </c>
    </row>
    <row r="836" spans="1:17" x14ac:dyDescent="0.25">
      <c r="A836" t="s">
        <v>28</v>
      </c>
      <c r="B836" t="s">
        <v>38</v>
      </c>
      <c r="C836" t="s">
        <v>53</v>
      </c>
      <c r="D836" t="s">
        <v>31</v>
      </c>
      <c r="E836">
        <v>10</v>
      </c>
      <c r="F836" t="str">
        <f t="shared" si="13"/>
        <v>Average Per Premise1-in-10September Monthly System Peak Day50% Cycling10</v>
      </c>
      <c r="G836">
        <v>1.388393</v>
      </c>
      <c r="H836">
        <v>1.388393</v>
      </c>
      <c r="I836">
        <v>86.726200000000006</v>
      </c>
      <c r="J836">
        <v>0</v>
      </c>
      <c r="K836">
        <v>0</v>
      </c>
      <c r="L836">
        <v>0</v>
      </c>
      <c r="M836">
        <v>0</v>
      </c>
      <c r="N836">
        <v>0</v>
      </c>
      <c r="O836">
        <v>12331</v>
      </c>
      <c r="P836" t="s">
        <v>59</v>
      </c>
      <c r="Q836" t="s">
        <v>61</v>
      </c>
    </row>
    <row r="837" spans="1:17" x14ac:dyDescent="0.25">
      <c r="A837" t="s">
        <v>29</v>
      </c>
      <c r="B837" t="s">
        <v>38</v>
      </c>
      <c r="C837" t="s">
        <v>53</v>
      </c>
      <c r="D837" t="s">
        <v>31</v>
      </c>
      <c r="E837">
        <v>10</v>
      </c>
      <c r="F837" t="str">
        <f t="shared" si="13"/>
        <v>Average Per Device1-in-10September Monthly System Peak Day50% Cycling10</v>
      </c>
      <c r="G837">
        <v>1.187012</v>
      </c>
      <c r="H837">
        <v>1.187012</v>
      </c>
      <c r="I837">
        <v>86.726200000000006</v>
      </c>
      <c r="J837">
        <v>0</v>
      </c>
      <c r="K837">
        <v>0</v>
      </c>
      <c r="L837">
        <v>0</v>
      </c>
      <c r="M837">
        <v>0</v>
      </c>
      <c r="N837">
        <v>0</v>
      </c>
      <c r="O837">
        <v>12331</v>
      </c>
      <c r="P837" t="s">
        <v>59</v>
      </c>
      <c r="Q837" t="s">
        <v>61</v>
      </c>
    </row>
    <row r="838" spans="1:17" x14ac:dyDescent="0.25">
      <c r="A838" t="s">
        <v>43</v>
      </c>
      <c r="B838" t="s">
        <v>38</v>
      </c>
      <c r="C838" t="s">
        <v>53</v>
      </c>
      <c r="D838" t="s">
        <v>31</v>
      </c>
      <c r="E838">
        <v>10</v>
      </c>
      <c r="F838" t="str">
        <f t="shared" si="13"/>
        <v>Aggregate1-in-10September Monthly System Peak Day50% Cycling10</v>
      </c>
      <c r="G838">
        <v>17.120280000000001</v>
      </c>
      <c r="H838">
        <v>17.120280000000001</v>
      </c>
      <c r="I838">
        <v>86.726200000000006</v>
      </c>
      <c r="J838">
        <v>0</v>
      </c>
      <c r="K838">
        <v>0</v>
      </c>
      <c r="L838">
        <v>0</v>
      </c>
      <c r="M838">
        <v>0</v>
      </c>
      <c r="N838">
        <v>0</v>
      </c>
      <c r="O838">
        <v>12331</v>
      </c>
      <c r="P838" t="s">
        <v>59</v>
      </c>
      <c r="Q838" t="s">
        <v>61</v>
      </c>
    </row>
    <row r="839" spans="1:17" x14ac:dyDescent="0.25">
      <c r="A839" t="s">
        <v>30</v>
      </c>
      <c r="B839" t="s">
        <v>38</v>
      </c>
      <c r="C839" t="s">
        <v>53</v>
      </c>
      <c r="D839" t="s">
        <v>26</v>
      </c>
      <c r="E839">
        <v>10</v>
      </c>
      <c r="F839" t="str">
        <f t="shared" si="13"/>
        <v>Average Per Ton1-in-10September Monthly System Peak DayAll10</v>
      </c>
      <c r="G839">
        <v>0.29832170000000002</v>
      </c>
      <c r="H839">
        <v>0.29832170000000002</v>
      </c>
      <c r="I839">
        <v>86.324299999999994</v>
      </c>
      <c r="J839">
        <v>0</v>
      </c>
      <c r="K839">
        <v>0</v>
      </c>
      <c r="L839">
        <v>0</v>
      </c>
      <c r="M839">
        <v>0</v>
      </c>
      <c r="N839">
        <v>0</v>
      </c>
      <c r="O839">
        <v>23026</v>
      </c>
      <c r="P839" t="s">
        <v>59</v>
      </c>
      <c r="Q839" t="s">
        <v>61</v>
      </c>
    </row>
    <row r="840" spans="1:17" x14ac:dyDescent="0.25">
      <c r="A840" t="s">
        <v>28</v>
      </c>
      <c r="B840" t="s">
        <v>38</v>
      </c>
      <c r="C840" t="s">
        <v>53</v>
      </c>
      <c r="D840" t="s">
        <v>26</v>
      </c>
      <c r="E840">
        <v>10</v>
      </c>
      <c r="F840" t="str">
        <f t="shared" si="13"/>
        <v>Average Per Premise1-in-10September Monthly System Peak DayAll10</v>
      </c>
      <c r="G840">
        <v>1.2767679999999999</v>
      </c>
      <c r="H840">
        <v>1.2767679999999999</v>
      </c>
      <c r="I840">
        <v>86.324299999999994</v>
      </c>
      <c r="J840">
        <v>0</v>
      </c>
      <c r="K840">
        <v>0</v>
      </c>
      <c r="L840">
        <v>0</v>
      </c>
      <c r="M840">
        <v>0</v>
      </c>
      <c r="N840">
        <v>0</v>
      </c>
      <c r="O840">
        <v>23026</v>
      </c>
      <c r="P840" t="s">
        <v>59</v>
      </c>
      <c r="Q840" t="s">
        <v>61</v>
      </c>
    </row>
    <row r="841" spans="1:17" x14ac:dyDescent="0.25">
      <c r="A841" t="s">
        <v>29</v>
      </c>
      <c r="B841" t="s">
        <v>38</v>
      </c>
      <c r="C841" t="s">
        <v>53</v>
      </c>
      <c r="D841" t="s">
        <v>26</v>
      </c>
      <c r="E841">
        <v>10</v>
      </c>
      <c r="F841" t="str">
        <f t="shared" si="13"/>
        <v>Average Per Device1-in-10September Monthly System Peak DayAll10</v>
      </c>
      <c r="G841">
        <v>1.0640970000000001</v>
      </c>
      <c r="H841">
        <v>1.0640970000000001</v>
      </c>
      <c r="I841">
        <v>86.324299999999994</v>
      </c>
      <c r="J841">
        <v>0</v>
      </c>
      <c r="K841">
        <v>0</v>
      </c>
      <c r="L841">
        <v>0</v>
      </c>
      <c r="M841">
        <v>0</v>
      </c>
      <c r="N841">
        <v>0</v>
      </c>
      <c r="O841">
        <v>23026</v>
      </c>
      <c r="P841" t="s">
        <v>59</v>
      </c>
      <c r="Q841" t="s">
        <v>61</v>
      </c>
    </row>
    <row r="842" spans="1:17" x14ac:dyDescent="0.25">
      <c r="A842" t="s">
        <v>43</v>
      </c>
      <c r="B842" t="s">
        <v>38</v>
      </c>
      <c r="C842" t="s">
        <v>53</v>
      </c>
      <c r="D842" t="s">
        <v>26</v>
      </c>
      <c r="E842">
        <v>10</v>
      </c>
      <c r="F842" t="str">
        <f t="shared" si="13"/>
        <v>Aggregate1-in-10September Monthly System Peak DayAll10</v>
      </c>
      <c r="G842">
        <v>29.398859999999999</v>
      </c>
      <c r="H842">
        <v>29.398859999999999</v>
      </c>
      <c r="I842">
        <v>86.324299999999994</v>
      </c>
      <c r="J842">
        <v>0</v>
      </c>
      <c r="K842">
        <v>0</v>
      </c>
      <c r="L842">
        <v>0</v>
      </c>
      <c r="M842">
        <v>0</v>
      </c>
      <c r="N842">
        <v>0</v>
      </c>
      <c r="O842">
        <v>23026</v>
      </c>
      <c r="P842" t="s">
        <v>59</v>
      </c>
      <c r="Q842" t="s">
        <v>61</v>
      </c>
    </row>
    <row r="843" spans="1:17" x14ac:dyDescent="0.25">
      <c r="A843" t="s">
        <v>30</v>
      </c>
      <c r="B843" t="s">
        <v>38</v>
      </c>
      <c r="C843" t="s">
        <v>48</v>
      </c>
      <c r="D843" t="s">
        <v>58</v>
      </c>
      <c r="E843">
        <v>11</v>
      </c>
      <c r="F843" t="str">
        <f t="shared" si="13"/>
        <v>Average Per Ton1-in-10August Monthly System Peak Day100% Cycling11</v>
      </c>
      <c r="G843">
        <v>0.26349159999999999</v>
      </c>
      <c r="H843">
        <v>0.26349159999999999</v>
      </c>
      <c r="I843">
        <v>87.609499999999997</v>
      </c>
      <c r="J843">
        <v>0</v>
      </c>
      <c r="K843">
        <v>0</v>
      </c>
      <c r="L843">
        <v>0</v>
      </c>
      <c r="M843">
        <v>0</v>
      </c>
      <c r="N843">
        <v>0</v>
      </c>
      <c r="O843">
        <v>10695</v>
      </c>
      <c r="P843" t="s">
        <v>59</v>
      </c>
      <c r="Q843" t="s">
        <v>61</v>
      </c>
    </row>
    <row r="844" spans="1:17" x14ac:dyDescent="0.25">
      <c r="A844" t="s">
        <v>28</v>
      </c>
      <c r="B844" t="s">
        <v>38</v>
      </c>
      <c r="C844" t="s">
        <v>48</v>
      </c>
      <c r="D844" t="s">
        <v>58</v>
      </c>
      <c r="E844">
        <v>11</v>
      </c>
      <c r="F844" t="str">
        <f t="shared" si="13"/>
        <v>Average Per Premise1-in-10August Monthly System Peak Day100% Cycling11</v>
      </c>
      <c r="G844">
        <v>1.180874</v>
      </c>
      <c r="H844">
        <v>1.180874</v>
      </c>
      <c r="I844">
        <v>87.609499999999997</v>
      </c>
      <c r="J844">
        <v>0</v>
      </c>
      <c r="K844">
        <v>0</v>
      </c>
      <c r="L844">
        <v>0</v>
      </c>
      <c r="M844">
        <v>0</v>
      </c>
      <c r="N844">
        <v>0</v>
      </c>
      <c r="O844">
        <v>10695</v>
      </c>
      <c r="P844" t="s">
        <v>59</v>
      </c>
      <c r="Q844" t="s">
        <v>61</v>
      </c>
    </row>
    <row r="845" spans="1:17" x14ac:dyDescent="0.25">
      <c r="A845" t="s">
        <v>29</v>
      </c>
      <c r="B845" t="s">
        <v>38</v>
      </c>
      <c r="C845" t="s">
        <v>48</v>
      </c>
      <c r="D845" t="s">
        <v>58</v>
      </c>
      <c r="E845">
        <v>11</v>
      </c>
      <c r="F845" t="str">
        <f t="shared" si="13"/>
        <v>Average Per Device1-in-10August Monthly System Peak Day100% Cycling11</v>
      </c>
      <c r="G845">
        <v>0.95641370000000003</v>
      </c>
      <c r="H845">
        <v>0.95641370000000003</v>
      </c>
      <c r="I845">
        <v>87.609499999999997</v>
      </c>
      <c r="J845">
        <v>0</v>
      </c>
      <c r="K845">
        <v>0</v>
      </c>
      <c r="L845">
        <v>0</v>
      </c>
      <c r="M845">
        <v>0</v>
      </c>
      <c r="N845">
        <v>0</v>
      </c>
      <c r="O845">
        <v>10695</v>
      </c>
      <c r="P845" t="s">
        <v>59</v>
      </c>
      <c r="Q845" t="s">
        <v>61</v>
      </c>
    </row>
    <row r="846" spans="1:17" x14ac:dyDescent="0.25">
      <c r="A846" t="s">
        <v>43</v>
      </c>
      <c r="B846" t="s">
        <v>38</v>
      </c>
      <c r="C846" t="s">
        <v>48</v>
      </c>
      <c r="D846" t="s">
        <v>58</v>
      </c>
      <c r="E846">
        <v>11</v>
      </c>
      <c r="F846" t="str">
        <f t="shared" si="13"/>
        <v>Aggregate1-in-10August Monthly System Peak Day100% Cycling11</v>
      </c>
      <c r="G846">
        <v>12.629440000000001</v>
      </c>
      <c r="H846">
        <v>12.629440000000001</v>
      </c>
      <c r="I846">
        <v>87.609499999999997</v>
      </c>
      <c r="J846">
        <v>0</v>
      </c>
      <c r="K846">
        <v>0</v>
      </c>
      <c r="L846">
        <v>0</v>
      </c>
      <c r="M846">
        <v>0</v>
      </c>
      <c r="N846">
        <v>0</v>
      </c>
      <c r="O846">
        <v>10695</v>
      </c>
      <c r="P846" t="s">
        <v>59</v>
      </c>
      <c r="Q846" t="s">
        <v>61</v>
      </c>
    </row>
    <row r="847" spans="1:17" x14ac:dyDescent="0.25">
      <c r="A847" t="s">
        <v>30</v>
      </c>
      <c r="B847" t="s">
        <v>38</v>
      </c>
      <c r="C847" t="s">
        <v>48</v>
      </c>
      <c r="D847" t="s">
        <v>31</v>
      </c>
      <c r="E847">
        <v>11</v>
      </c>
      <c r="F847" t="str">
        <f t="shared" si="13"/>
        <v>Average Per Ton1-in-10August Monthly System Peak Day50% Cycling11</v>
      </c>
      <c r="G847">
        <v>0.3652648</v>
      </c>
      <c r="H847">
        <v>0.3652648</v>
      </c>
      <c r="I847">
        <v>88.660300000000007</v>
      </c>
      <c r="J847">
        <v>0</v>
      </c>
      <c r="K847">
        <v>0</v>
      </c>
      <c r="L847">
        <v>0</v>
      </c>
      <c r="M847">
        <v>0</v>
      </c>
      <c r="N847">
        <v>0</v>
      </c>
      <c r="O847">
        <v>12331</v>
      </c>
      <c r="P847" t="s">
        <v>59</v>
      </c>
      <c r="Q847" t="s">
        <v>61</v>
      </c>
    </row>
    <row r="848" spans="1:17" x14ac:dyDescent="0.25">
      <c r="A848" t="s">
        <v>28</v>
      </c>
      <c r="B848" t="s">
        <v>38</v>
      </c>
      <c r="C848" t="s">
        <v>48</v>
      </c>
      <c r="D848" t="s">
        <v>31</v>
      </c>
      <c r="E848">
        <v>11</v>
      </c>
      <c r="F848" t="str">
        <f t="shared" si="13"/>
        <v>Average Per Premise1-in-10August Monthly System Peak Day50% Cycling11</v>
      </c>
      <c r="G848">
        <v>1.499342</v>
      </c>
      <c r="H848">
        <v>1.499342</v>
      </c>
      <c r="I848">
        <v>88.660300000000007</v>
      </c>
      <c r="J848">
        <v>0</v>
      </c>
      <c r="K848">
        <v>0</v>
      </c>
      <c r="L848">
        <v>0</v>
      </c>
      <c r="M848">
        <v>0</v>
      </c>
      <c r="N848">
        <v>0</v>
      </c>
      <c r="O848">
        <v>12331</v>
      </c>
      <c r="P848" t="s">
        <v>59</v>
      </c>
      <c r="Q848" t="s">
        <v>61</v>
      </c>
    </row>
    <row r="849" spans="1:17" x14ac:dyDescent="0.25">
      <c r="A849" t="s">
        <v>29</v>
      </c>
      <c r="B849" t="s">
        <v>38</v>
      </c>
      <c r="C849" t="s">
        <v>48</v>
      </c>
      <c r="D849" t="s">
        <v>31</v>
      </c>
      <c r="E849">
        <v>11</v>
      </c>
      <c r="F849" t="str">
        <f t="shared" si="13"/>
        <v>Average Per Device1-in-10August Monthly System Peak Day50% Cycling11</v>
      </c>
      <c r="G849">
        <v>1.2818689999999999</v>
      </c>
      <c r="H849">
        <v>1.2818689999999999</v>
      </c>
      <c r="I849">
        <v>88.660300000000007</v>
      </c>
      <c r="J849">
        <v>0</v>
      </c>
      <c r="K849">
        <v>0</v>
      </c>
      <c r="L849">
        <v>0</v>
      </c>
      <c r="M849">
        <v>0</v>
      </c>
      <c r="N849">
        <v>0</v>
      </c>
      <c r="O849">
        <v>12331</v>
      </c>
      <c r="P849" t="s">
        <v>59</v>
      </c>
      <c r="Q849" t="s">
        <v>61</v>
      </c>
    </row>
    <row r="850" spans="1:17" x14ac:dyDescent="0.25">
      <c r="A850" t="s">
        <v>43</v>
      </c>
      <c r="B850" t="s">
        <v>38</v>
      </c>
      <c r="C850" t="s">
        <v>48</v>
      </c>
      <c r="D850" t="s">
        <v>31</v>
      </c>
      <c r="E850">
        <v>11</v>
      </c>
      <c r="F850" t="str">
        <f t="shared" si="13"/>
        <v>Aggregate1-in-10August Monthly System Peak Day50% Cycling11</v>
      </c>
      <c r="G850">
        <v>18.488389999999999</v>
      </c>
      <c r="H850">
        <v>18.488389999999999</v>
      </c>
      <c r="I850">
        <v>88.660300000000007</v>
      </c>
      <c r="J850">
        <v>0</v>
      </c>
      <c r="K850">
        <v>0</v>
      </c>
      <c r="L850">
        <v>0</v>
      </c>
      <c r="M850">
        <v>0</v>
      </c>
      <c r="N850">
        <v>0</v>
      </c>
      <c r="O850">
        <v>12331</v>
      </c>
      <c r="P850" t="s">
        <v>59</v>
      </c>
      <c r="Q850" t="s">
        <v>61</v>
      </c>
    </row>
    <row r="851" spans="1:17" x14ac:dyDescent="0.25">
      <c r="A851" t="s">
        <v>30</v>
      </c>
      <c r="B851" t="s">
        <v>38</v>
      </c>
      <c r="C851" t="s">
        <v>48</v>
      </c>
      <c r="D851" t="s">
        <v>26</v>
      </c>
      <c r="E851">
        <v>11</v>
      </c>
      <c r="F851" t="str">
        <f t="shared" si="13"/>
        <v>Average Per Ton1-in-10August Monthly System Peak DayAll11</v>
      </c>
      <c r="G851">
        <v>0.31799119999999997</v>
      </c>
      <c r="H851">
        <v>0.31799119999999997</v>
      </c>
      <c r="I851">
        <v>88.172200000000004</v>
      </c>
      <c r="J851">
        <v>0</v>
      </c>
      <c r="K851">
        <v>0</v>
      </c>
      <c r="L851">
        <v>0</v>
      </c>
      <c r="M851">
        <v>0</v>
      </c>
      <c r="N851">
        <v>0</v>
      </c>
      <c r="O851">
        <v>23026</v>
      </c>
      <c r="P851" t="s">
        <v>59</v>
      </c>
      <c r="Q851" t="s">
        <v>61</v>
      </c>
    </row>
    <row r="852" spans="1:17" x14ac:dyDescent="0.25">
      <c r="A852" t="s">
        <v>28</v>
      </c>
      <c r="B852" t="s">
        <v>38</v>
      </c>
      <c r="C852" t="s">
        <v>48</v>
      </c>
      <c r="D852" t="s">
        <v>26</v>
      </c>
      <c r="E852">
        <v>11</v>
      </c>
      <c r="F852" t="str">
        <f t="shared" si="13"/>
        <v>Average Per Premise1-in-10August Monthly System Peak DayAll11</v>
      </c>
      <c r="G852">
        <v>1.3609500000000001</v>
      </c>
      <c r="H852">
        <v>1.3609500000000001</v>
      </c>
      <c r="I852">
        <v>88.172200000000004</v>
      </c>
      <c r="J852">
        <v>0</v>
      </c>
      <c r="K852">
        <v>0</v>
      </c>
      <c r="L852">
        <v>0</v>
      </c>
      <c r="M852">
        <v>0</v>
      </c>
      <c r="N852">
        <v>0</v>
      </c>
      <c r="O852">
        <v>23026</v>
      </c>
      <c r="P852" t="s">
        <v>59</v>
      </c>
      <c r="Q852" t="s">
        <v>61</v>
      </c>
    </row>
    <row r="853" spans="1:17" x14ac:dyDescent="0.25">
      <c r="A853" t="s">
        <v>29</v>
      </c>
      <c r="B853" t="s">
        <v>38</v>
      </c>
      <c r="C853" t="s">
        <v>48</v>
      </c>
      <c r="D853" t="s">
        <v>26</v>
      </c>
      <c r="E853">
        <v>11</v>
      </c>
      <c r="F853" t="str">
        <f t="shared" si="13"/>
        <v>Average Per Device1-in-10August Monthly System Peak DayAll11</v>
      </c>
      <c r="G853">
        <v>1.1342559999999999</v>
      </c>
      <c r="H853">
        <v>1.1342559999999999</v>
      </c>
      <c r="I853">
        <v>88.172200000000004</v>
      </c>
      <c r="J853">
        <v>0</v>
      </c>
      <c r="K853">
        <v>0</v>
      </c>
      <c r="L853">
        <v>0</v>
      </c>
      <c r="M853">
        <v>0</v>
      </c>
      <c r="N853">
        <v>0</v>
      </c>
      <c r="O853">
        <v>23026</v>
      </c>
      <c r="P853" t="s">
        <v>59</v>
      </c>
      <c r="Q853" t="s">
        <v>61</v>
      </c>
    </row>
    <row r="854" spans="1:17" x14ac:dyDescent="0.25">
      <c r="A854" t="s">
        <v>43</v>
      </c>
      <c r="B854" t="s">
        <v>38</v>
      </c>
      <c r="C854" t="s">
        <v>48</v>
      </c>
      <c r="D854" t="s">
        <v>26</v>
      </c>
      <c r="E854">
        <v>11</v>
      </c>
      <c r="F854" t="str">
        <f t="shared" si="13"/>
        <v>Aggregate1-in-10August Monthly System Peak DayAll11</v>
      </c>
      <c r="G854">
        <v>31.337230000000002</v>
      </c>
      <c r="H854">
        <v>31.337240000000001</v>
      </c>
      <c r="I854">
        <v>88.172200000000004</v>
      </c>
      <c r="J854">
        <v>0</v>
      </c>
      <c r="K854">
        <v>0</v>
      </c>
      <c r="L854">
        <v>0</v>
      </c>
      <c r="M854">
        <v>0</v>
      </c>
      <c r="N854">
        <v>0</v>
      </c>
      <c r="O854">
        <v>23026</v>
      </c>
      <c r="P854" t="s">
        <v>59</v>
      </c>
      <c r="Q854" t="s">
        <v>61</v>
      </c>
    </row>
    <row r="855" spans="1:17" x14ac:dyDescent="0.25">
      <c r="A855" t="s">
        <v>30</v>
      </c>
      <c r="B855" t="s">
        <v>38</v>
      </c>
      <c r="C855" t="s">
        <v>37</v>
      </c>
      <c r="D855" t="s">
        <v>58</v>
      </c>
      <c r="E855">
        <v>11</v>
      </c>
      <c r="F855" t="str">
        <f t="shared" si="13"/>
        <v>Average Per Ton1-in-10August Typical Event Day100% Cycling11</v>
      </c>
      <c r="G855">
        <v>0.25461129999999998</v>
      </c>
      <c r="H855">
        <v>0.25461129999999998</v>
      </c>
      <c r="I855">
        <v>87.156800000000004</v>
      </c>
      <c r="J855">
        <v>0</v>
      </c>
      <c r="K855">
        <v>0</v>
      </c>
      <c r="L855">
        <v>0</v>
      </c>
      <c r="M855">
        <v>0</v>
      </c>
      <c r="N855">
        <v>0</v>
      </c>
      <c r="O855">
        <v>10695</v>
      </c>
      <c r="P855" t="s">
        <v>59</v>
      </c>
      <c r="Q855" t="s">
        <v>61</v>
      </c>
    </row>
    <row r="856" spans="1:17" x14ac:dyDescent="0.25">
      <c r="A856" t="s">
        <v>28</v>
      </c>
      <c r="B856" t="s">
        <v>38</v>
      </c>
      <c r="C856" t="s">
        <v>37</v>
      </c>
      <c r="D856" t="s">
        <v>58</v>
      </c>
      <c r="E856">
        <v>11</v>
      </c>
      <c r="F856" t="str">
        <f t="shared" si="13"/>
        <v>Average Per Premise1-in-10August Typical Event Day100% Cycling11</v>
      </c>
      <c r="G856">
        <v>1.1410750000000001</v>
      </c>
      <c r="H856">
        <v>1.1410750000000001</v>
      </c>
      <c r="I856">
        <v>87.156800000000004</v>
      </c>
      <c r="J856">
        <v>0</v>
      </c>
      <c r="K856">
        <v>0</v>
      </c>
      <c r="L856">
        <v>0</v>
      </c>
      <c r="M856">
        <v>0</v>
      </c>
      <c r="N856">
        <v>0</v>
      </c>
      <c r="O856">
        <v>10695</v>
      </c>
      <c r="P856" t="s">
        <v>59</v>
      </c>
      <c r="Q856" t="s">
        <v>61</v>
      </c>
    </row>
    <row r="857" spans="1:17" x14ac:dyDescent="0.25">
      <c r="A857" t="s">
        <v>29</v>
      </c>
      <c r="B857" t="s">
        <v>38</v>
      </c>
      <c r="C857" t="s">
        <v>37</v>
      </c>
      <c r="D857" t="s">
        <v>58</v>
      </c>
      <c r="E857">
        <v>11</v>
      </c>
      <c r="F857" t="str">
        <f t="shared" si="13"/>
        <v>Average Per Device1-in-10August Typical Event Day100% Cycling11</v>
      </c>
      <c r="G857">
        <v>0.92418040000000001</v>
      </c>
      <c r="H857">
        <v>0.92418040000000001</v>
      </c>
      <c r="I857">
        <v>87.156800000000004</v>
      </c>
      <c r="J857">
        <v>0</v>
      </c>
      <c r="K857">
        <v>0</v>
      </c>
      <c r="L857">
        <v>0</v>
      </c>
      <c r="M857">
        <v>0</v>
      </c>
      <c r="N857">
        <v>0</v>
      </c>
      <c r="O857">
        <v>10695</v>
      </c>
      <c r="P857" t="s">
        <v>59</v>
      </c>
      <c r="Q857" t="s">
        <v>61</v>
      </c>
    </row>
    <row r="858" spans="1:17" x14ac:dyDescent="0.25">
      <c r="A858" t="s">
        <v>43</v>
      </c>
      <c r="B858" t="s">
        <v>38</v>
      </c>
      <c r="C858" t="s">
        <v>37</v>
      </c>
      <c r="D858" t="s">
        <v>58</v>
      </c>
      <c r="E858">
        <v>11</v>
      </c>
      <c r="F858" t="str">
        <f t="shared" si="13"/>
        <v>Aggregate1-in-10August Typical Event Day100% Cycling11</v>
      </c>
      <c r="G858">
        <v>12.203799999999999</v>
      </c>
      <c r="H858">
        <v>12.203799999999999</v>
      </c>
      <c r="I858">
        <v>87.156800000000004</v>
      </c>
      <c r="J858">
        <v>0</v>
      </c>
      <c r="K858">
        <v>0</v>
      </c>
      <c r="L858">
        <v>0</v>
      </c>
      <c r="M858">
        <v>0</v>
      </c>
      <c r="N858">
        <v>0</v>
      </c>
      <c r="O858">
        <v>10695</v>
      </c>
      <c r="P858" t="s">
        <v>59</v>
      </c>
      <c r="Q858" t="s">
        <v>61</v>
      </c>
    </row>
    <row r="859" spans="1:17" x14ac:dyDescent="0.25">
      <c r="A859" t="s">
        <v>30</v>
      </c>
      <c r="B859" t="s">
        <v>38</v>
      </c>
      <c r="C859" t="s">
        <v>37</v>
      </c>
      <c r="D859" t="s">
        <v>31</v>
      </c>
      <c r="E859">
        <v>11</v>
      </c>
      <c r="F859" t="str">
        <f t="shared" si="13"/>
        <v>Average Per Ton1-in-10August Typical Event Day50% Cycling11</v>
      </c>
      <c r="G859">
        <v>0.35491610000000001</v>
      </c>
      <c r="H859">
        <v>0.35491610000000001</v>
      </c>
      <c r="I859">
        <v>88.373999999999995</v>
      </c>
      <c r="J859">
        <v>0</v>
      </c>
      <c r="K859">
        <v>0</v>
      </c>
      <c r="L859">
        <v>0</v>
      </c>
      <c r="M859">
        <v>0</v>
      </c>
      <c r="N859">
        <v>0</v>
      </c>
      <c r="O859">
        <v>12331</v>
      </c>
      <c r="P859" t="s">
        <v>59</v>
      </c>
      <c r="Q859" t="s">
        <v>61</v>
      </c>
    </row>
    <row r="860" spans="1:17" x14ac:dyDescent="0.25">
      <c r="A860" t="s">
        <v>28</v>
      </c>
      <c r="B860" t="s">
        <v>38</v>
      </c>
      <c r="C860" t="s">
        <v>37</v>
      </c>
      <c r="D860" t="s">
        <v>31</v>
      </c>
      <c r="E860">
        <v>11</v>
      </c>
      <c r="F860" t="str">
        <f t="shared" si="13"/>
        <v>Average Per Premise1-in-10August Typical Event Day50% Cycling11</v>
      </c>
      <c r="G860">
        <v>1.456863</v>
      </c>
      <c r="H860">
        <v>1.456863</v>
      </c>
      <c r="I860">
        <v>88.373999999999995</v>
      </c>
      <c r="J860">
        <v>0</v>
      </c>
      <c r="K860">
        <v>0</v>
      </c>
      <c r="L860">
        <v>0</v>
      </c>
      <c r="M860">
        <v>0</v>
      </c>
      <c r="N860">
        <v>0</v>
      </c>
      <c r="O860">
        <v>12331</v>
      </c>
      <c r="P860" t="s">
        <v>59</v>
      </c>
      <c r="Q860" t="s">
        <v>61</v>
      </c>
    </row>
    <row r="861" spans="1:17" x14ac:dyDescent="0.25">
      <c r="A861" t="s">
        <v>29</v>
      </c>
      <c r="B861" t="s">
        <v>38</v>
      </c>
      <c r="C861" t="s">
        <v>37</v>
      </c>
      <c r="D861" t="s">
        <v>31</v>
      </c>
      <c r="E861">
        <v>11</v>
      </c>
      <c r="F861" t="str">
        <f t="shared" si="13"/>
        <v>Average Per Device1-in-10August Typical Event Day50% Cycling11</v>
      </c>
      <c r="G861">
        <v>1.2455499999999999</v>
      </c>
      <c r="H861">
        <v>1.2455499999999999</v>
      </c>
      <c r="I861">
        <v>88.373999999999995</v>
      </c>
      <c r="J861">
        <v>0</v>
      </c>
      <c r="K861">
        <v>0</v>
      </c>
      <c r="L861">
        <v>0</v>
      </c>
      <c r="M861">
        <v>0</v>
      </c>
      <c r="N861">
        <v>0</v>
      </c>
      <c r="O861">
        <v>12331</v>
      </c>
      <c r="P861" t="s">
        <v>59</v>
      </c>
      <c r="Q861" t="s">
        <v>61</v>
      </c>
    </row>
    <row r="862" spans="1:17" x14ac:dyDescent="0.25">
      <c r="A862" t="s">
        <v>43</v>
      </c>
      <c r="B862" t="s">
        <v>38</v>
      </c>
      <c r="C862" t="s">
        <v>37</v>
      </c>
      <c r="D862" t="s">
        <v>31</v>
      </c>
      <c r="E862">
        <v>11</v>
      </c>
      <c r="F862" t="str">
        <f t="shared" si="13"/>
        <v>Aggregate1-in-10August Typical Event Day50% Cycling11</v>
      </c>
      <c r="G862">
        <v>17.964569999999998</v>
      </c>
      <c r="H862">
        <v>17.964580000000002</v>
      </c>
      <c r="I862">
        <v>88.373999999999995</v>
      </c>
      <c r="J862">
        <v>0</v>
      </c>
      <c r="K862">
        <v>0</v>
      </c>
      <c r="L862">
        <v>0</v>
      </c>
      <c r="M862">
        <v>0</v>
      </c>
      <c r="N862">
        <v>0</v>
      </c>
      <c r="O862">
        <v>12331</v>
      </c>
      <c r="P862" t="s">
        <v>59</v>
      </c>
      <c r="Q862" t="s">
        <v>61</v>
      </c>
    </row>
    <row r="863" spans="1:17" x14ac:dyDescent="0.25">
      <c r="A863" t="s">
        <v>30</v>
      </c>
      <c r="B863" t="s">
        <v>38</v>
      </c>
      <c r="C863" t="s">
        <v>37</v>
      </c>
      <c r="D863" t="s">
        <v>26</v>
      </c>
      <c r="E863">
        <v>11</v>
      </c>
      <c r="F863" t="str">
        <f t="shared" si="13"/>
        <v>Average Per Ton1-in-10August Typical Event DayAll11</v>
      </c>
      <c r="G863">
        <v>0.3083245</v>
      </c>
      <c r="H863">
        <v>0.3083245</v>
      </c>
      <c r="I863">
        <v>87.808599999999998</v>
      </c>
      <c r="J863">
        <v>0</v>
      </c>
      <c r="K863">
        <v>0</v>
      </c>
      <c r="L863">
        <v>0</v>
      </c>
      <c r="M863">
        <v>0</v>
      </c>
      <c r="N863">
        <v>0</v>
      </c>
      <c r="O863">
        <v>23026</v>
      </c>
      <c r="P863" t="s">
        <v>59</v>
      </c>
      <c r="Q863" t="s">
        <v>61</v>
      </c>
    </row>
    <row r="864" spans="1:17" x14ac:dyDescent="0.25">
      <c r="A864" t="s">
        <v>28</v>
      </c>
      <c r="B864" t="s">
        <v>38</v>
      </c>
      <c r="C864" t="s">
        <v>37</v>
      </c>
      <c r="D864" t="s">
        <v>26</v>
      </c>
      <c r="E864">
        <v>11</v>
      </c>
      <c r="F864" t="str">
        <f t="shared" si="13"/>
        <v>Average Per Premise1-in-10August Typical Event DayAll11</v>
      </c>
      <c r="G864">
        <v>1.3195779999999999</v>
      </c>
      <c r="H864">
        <v>1.3195779999999999</v>
      </c>
      <c r="I864">
        <v>87.808599999999998</v>
      </c>
      <c r="J864">
        <v>0</v>
      </c>
      <c r="K864">
        <v>0</v>
      </c>
      <c r="L864">
        <v>0</v>
      </c>
      <c r="M864">
        <v>0</v>
      </c>
      <c r="N864">
        <v>0</v>
      </c>
      <c r="O864">
        <v>23026</v>
      </c>
      <c r="P864" t="s">
        <v>59</v>
      </c>
      <c r="Q864" t="s">
        <v>61</v>
      </c>
    </row>
    <row r="865" spans="1:17" x14ac:dyDescent="0.25">
      <c r="A865" t="s">
        <v>29</v>
      </c>
      <c r="B865" t="s">
        <v>38</v>
      </c>
      <c r="C865" t="s">
        <v>37</v>
      </c>
      <c r="D865" t="s">
        <v>26</v>
      </c>
      <c r="E865">
        <v>11</v>
      </c>
      <c r="F865" t="str">
        <f t="shared" si="13"/>
        <v>Average Per Device1-in-10August Typical Event DayAll11</v>
      </c>
      <c r="G865">
        <v>1.0997760000000001</v>
      </c>
      <c r="H865">
        <v>1.0997760000000001</v>
      </c>
      <c r="I865">
        <v>87.808599999999998</v>
      </c>
      <c r="J865">
        <v>0</v>
      </c>
      <c r="K865">
        <v>0</v>
      </c>
      <c r="L865">
        <v>0</v>
      </c>
      <c r="M865">
        <v>0</v>
      </c>
      <c r="N865">
        <v>0</v>
      </c>
      <c r="O865">
        <v>23026</v>
      </c>
      <c r="P865" t="s">
        <v>59</v>
      </c>
      <c r="Q865" t="s">
        <v>61</v>
      </c>
    </row>
    <row r="866" spans="1:17" x14ac:dyDescent="0.25">
      <c r="A866" t="s">
        <v>43</v>
      </c>
      <c r="B866" t="s">
        <v>38</v>
      </c>
      <c r="C866" t="s">
        <v>37</v>
      </c>
      <c r="D866" t="s">
        <v>26</v>
      </c>
      <c r="E866">
        <v>11</v>
      </c>
      <c r="F866" t="str">
        <f t="shared" si="13"/>
        <v>Aggregate1-in-10August Typical Event DayAll11</v>
      </c>
      <c r="G866">
        <v>30.384609999999999</v>
      </c>
      <c r="H866">
        <v>30.384609999999999</v>
      </c>
      <c r="I866">
        <v>87.808599999999998</v>
      </c>
      <c r="J866">
        <v>0</v>
      </c>
      <c r="K866">
        <v>0</v>
      </c>
      <c r="L866">
        <v>0</v>
      </c>
      <c r="M866">
        <v>0</v>
      </c>
      <c r="N866">
        <v>0</v>
      </c>
      <c r="O866">
        <v>23026</v>
      </c>
      <c r="P866" t="s">
        <v>59</v>
      </c>
      <c r="Q866" t="s">
        <v>61</v>
      </c>
    </row>
    <row r="867" spans="1:17" x14ac:dyDescent="0.25">
      <c r="A867" t="s">
        <v>30</v>
      </c>
      <c r="B867" t="s">
        <v>38</v>
      </c>
      <c r="C867" t="s">
        <v>49</v>
      </c>
      <c r="D867" t="s">
        <v>58</v>
      </c>
      <c r="E867">
        <v>11</v>
      </c>
      <c r="F867" t="str">
        <f t="shared" si="13"/>
        <v>Average Per Ton1-in-10July Monthly System Peak Day100% Cycling11</v>
      </c>
      <c r="G867">
        <v>0.25637500000000002</v>
      </c>
      <c r="H867">
        <v>0.25637500000000002</v>
      </c>
      <c r="I867">
        <v>84.917400000000001</v>
      </c>
      <c r="J867">
        <v>0</v>
      </c>
      <c r="K867">
        <v>0</v>
      </c>
      <c r="L867">
        <v>0</v>
      </c>
      <c r="M867">
        <v>0</v>
      </c>
      <c r="N867">
        <v>0</v>
      </c>
      <c r="O867">
        <v>10695</v>
      </c>
      <c r="P867" t="s">
        <v>59</v>
      </c>
      <c r="Q867" t="s">
        <v>61</v>
      </c>
    </row>
    <row r="868" spans="1:17" x14ac:dyDescent="0.25">
      <c r="A868" t="s">
        <v>28</v>
      </c>
      <c r="B868" t="s">
        <v>38</v>
      </c>
      <c r="C868" t="s">
        <v>49</v>
      </c>
      <c r="D868" t="s">
        <v>58</v>
      </c>
      <c r="E868">
        <v>11</v>
      </c>
      <c r="F868" t="str">
        <f t="shared" si="13"/>
        <v>Average Per Premise1-in-10July Monthly System Peak Day100% Cycling11</v>
      </c>
      <c r="G868">
        <v>1.148979</v>
      </c>
      <c r="H868">
        <v>1.148979</v>
      </c>
      <c r="I868">
        <v>84.917400000000001</v>
      </c>
      <c r="J868">
        <v>0</v>
      </c>
      <c r="K868">
        <v>0</v>
      </c>
      <c r="L868">
        <v>0</v>
      </c>
      <c r="M868">
        <v>0</v>
      </c>
      <c r="N868">
        <v>0</v>
      </c>
      <c r="O868">
        <v>10695</v>
      </c>
      <c r="P868" t="s">
        <v>59</v>
      </c>
      <c r="Q868" t="s">
        <v>61</v>
      </c>
    </row>
    <row r="869" spans="1:17" x14ac:dyDescent="0.25">
      <c r="A869" t="s">
        <v>29</v>
      </c>
      <c r="B869" t="s">
        <v>38</v>
      </c>
      <c r="C869" t="s">
        <v>49</v>
      </c>
      <c r="D869" t="s">
        <v>58</v>
      </c>
      <c r="E869">
        <v>11</v>
      </c>
      <c r="F869" t="str">
        <f t="shared" si="13"/>
        <v>Average Per Device1-in-10July Monthly System Peak Day100% Cycling11</v>
      </c>
      <c r="G869">
        <v>0.93058189999999996</v>
      </c>
      <c r="H869">
        <v>0.93058189999999996</v>
      </c>
      <c r="I869">
        <v>84.917400000000001</v>
      </c>
      <c r="J869">
        <v>0</v>
      </c>
      <c r="K869">
        <v>0</v>
      </c>
      <c r="L869">
        <v>0</v>
      </c>
      <c r="M869">
        <v>0</v>
      </c>
      <c r="N869">
        <v>0</v>
      </c>
      <c r="O869">
        <v>10695</v>
      </c>
      <c r="P869" t="s">
        <v>59</v>
      </c>
      <c r="Q869" t="s">
        <v>61</v>
      </c>
    </row>
    <row r="870" spans="1:17" x14ac:dyDescent="0.25">
      <c r="A870" t="s">
        <v>43</v>
      </c>
      <c r="B870" t="s">
        <v>38</v>
      </c>
      <c r="C870" t="s">
        <v>49</v>
      </c>
      <c r="D870" t="s">
        <v>58</v>
      </c>
      <c r="E870">
        <v>11</v>
      </c>
      <c r="F870" t="str">
        <f t="shared" si="13"/>
        <v>Aggregate1-in-10July Monthly System Peak Day100% Cycling11</v>
      </c>
      <c r="G870">
        <v>12.28833</v>
      </c>
      <c r="H870">
        <v>12.28833</v>
      </c>
      <c r="I870">
        <v>84.917400000000001</v>
      </c>
      <c r="J870">
        <v>0</v>
      </c>
      <c r="K870">
        <v>0</v>
      </c>
      <c r="L870">
        <v>0</v>
      </c>
      <c r="M870">
        <v>0</v>
      </c>
      <c r="N870">
        <v>0</v>
      </c>
      <c r="O870">
        <v>10695</v>
      </c>
      <c r="P870" t="s">
        <v>59</v>
      </c>
      <c r="Q870" t="s">
        <v>61</v>
      </c>
    </row>
    <row r="871" spans="1:17" x14ac:dyDescent="0.25">
      <c r="A871" t="s">
        <v>30</v>
      </c>
      <c r="B871" t="s">
        <v>38</v>
      </c>
      <c r="C871" t="s">
        <v>49</v>
      </c>
      <c r="D871" t="s">
        <v>31</v>
      </c>
      <c r="E871">
        <v>11</v>
      </c>
      <c r="F871" t="str">
        <f t="shared" si="13"/>
        <v>Average Per Ton1-in-10July Monthly System Peak Day50% Cycling11</v>
      </c>
      <c r="G871">
        <v>0.35619879999999998</v>
      </c>
      <c r="H871">
        <v>0.35619879999999998</v>
      </c>
      <c r="I871">
        <v>85.752899999999997</v>
      </c>
      <c r="J871">
        <v>0</v>
      </c>
      <c r="K871">
        <v>0</v>
      </c>
      <c r="L871">
        <v>0</v>
      </c>
      <c r="M871">
        <v>0</v>
      </c>
      <c r="N871">
        <v>0</v>
      </c>
      <c r="O871">
        <v>12331</v>
      </c>
      <c r="P871" t="s">
        <v>59</v>
      </c>
      <c r="Q871" t="s">
        <v>61</v>
      </c>
    </row>
    <row r="872" spans="1:17" x14ac:dyDescent="0.25">
      <c r="A872" t="s">
        <v>28</v>
      </c>
      <c r="B872" t="s">
        <v>38</v>
      </c>
      <c r="C872" t="s">
        <v>49</v>
      </c>
      <c r="D872" t="s">
        <v>31</v>
      </c>
      <c r="E872">
        <v>11</v>
      </c>
      <c r="F872" t="str">
        <f t="shared" si="13"/>
        <v>Average Per Premise1-in-10July Monthly System Peak Day50% Cycling11</v>
      </c>
      <c r="G872">
        <v>1.4621280000000001</v>
      </c>
      <c r="H872">
        <v>1.4621280000000001</v>
      </c>
      <c r="I872">
        <v>85.752899999999997</v>
      </c>
      <c r="J872">
        <v>0</v>
      </c>
      <c r="K872">
        <v>0</v>
      </c>
      <c r="L872">
        <v>0</v>
      </c>
      <c r="M872">
        <v>0</v>
      </c>
      <c r="N872">
        <v>0</v>
      </c>
      <c r="O872">
        <v>12331</v>
      </c>
      <c r="P872" t="s">
        <v>59</v>
      </c>
      <c r="Q872" t="s">
        <v>61</v>
      </c>
    </row>
    <row r="873" spans="1:17" x14ac:dyDescent="0.25">
      <c r="A873" t="s">
        <v>29</v>
      </c>
      <c r="B873" t="s">
        <v>38</v>
      </c>
      <c r="C873" t="s">
        <v>49</v>
      </c>
      <c r="D873" t="s">
        <v>31</v>
      </c>
      <c r="E873">
        <v>11</v>
      </c>
      <c r="F873" t="str">
        <f t="shared" si="13"/>
        <v>Average Per Device1-in-10July Monthly System Peak Day50% Cycling11</v>
      </c>
      <c r="G873">
        <v>1.2500519999999999</v>
      </c>
      <c r="H873">
        <v>1.2500519999999999</v>
      </c>
      <c r="I873">
        <v>85.752899999999997</v>
      </c>
      <c r="J873">
        <v>0</v>
      </c>
      <c r="K873">
        <v>0</v>
      </c>
      <c r="L873">
        <v>0</v>
      </c>
      <c r="M873">
        <v>0</v>
      </c>
      <c r="N873">
        <v>0</v>
      </c>
      <c r="O873">
        <v>12331</v>
      </c>
      <c r="P873" t="s">
        <v>59</v>
      </c>
      <c r="Q873" t="s">
        <v>61</v>
      </c>
    </row>
    <row r="874" spans="1:17" x14ac:dyDescent="0.25">
      <c r="A874" t="s">
        <v>43</v>
      </c>
      <c r="B874" t="s">
        <v>38</v>
      </c>
      <c r="C874" t="s">
        <v>49</v>
      </c>
      <c r="D874" t="s">
        <v>31</v>
      </c>
      <c r="E874">
        <v>11</v>
      </c>
      <c r="F874" t="str">
        <f t="shared" si="13"/>
        <v>Aggregate1-in-10July Monthly System Peak Day50% Cycling11</v>
      </c>
      <c r="G874">
        <v>18.029499999999999</v>
      </c>
      <c r="H874">
        <v>18.029499999999999</v>
      </c>
      <c r="I874">
        <v>85.752899999999997</v>
      </c>
      <c r="J874">
        <v>0</v>
      </c>
      <c r="K874">
        <v>0</v>
      </c>
      <c r="L874">
        <v>0</v>
      </c>
      <c r="M874">
        <v>0</v>
      </c>
      <c r="N874">
        <v>0</v>
      </c>
      <c r="O874">
        <v>12331</v>
      </c>
      <c r="P874" t="s">
        <v>59</v>
      </c>
      <c r="Q874" t="s">
        <v>61</v>
      </c>
    </row>
    <row r="875" spans="1:17" x14ac:dyDescent="0.25">
      <c r="A875" t="s">
        <v>30</v>
      </c>
      <c r="B875" t="s">
        <v>38</v>
      </c>
      <c r="C875" t="s">
        <v>49</v>
      </c>
      <c r="D875" t="s">
        <v>26</v>
      </c>
      <c r="E875">
        <v>11</v>
      </c>
      <c r="F875" t="str">
        <f t="shared" si="13"/>
        <v>Average Per Ton1-in-10July Monthly System Peak DayAll11</v>
      </c>
      <c r="G875">
        <v>0.30983070000000001</v>
      </c>
      <c r="H875">
        <v>0.30983060000000001</v>
      </c>
      <c r="I875">
        <v>85.364800000000002</v>
      </c>
      <c r="J875">
        <v>0</v>
      </c>
      <c r="K875">
        <v>0</v>
      </c>
      <c r="L875">
        <v>0</v>
      </c>
      <c r="M875">
        <v>0</v>
      </c>
      <c r="N875">
        <v>0</v>
      </c>
      <c r="O875">
        <v>23026</v>
      </c>
      <c r="P875" t="s">
        <v>59</v>
      </c>
      <c r="Q875" t="s">
        <v>61</v>
      </c>
    </row>
    <row r="876" spans="1:17" x14ac:dyDescent="0.25">
      <c r="A876" t="s">
        <v>28</v>
      </c>
      <c r="B876" t="s">
        <v>38</v>
      </c>
      <c r="C876" t="s">
        <v>49</v>
      </c>
      <c r="D876" t="s">
        <v>26</v>
      </c>
      <c r="E876">
        <v>11</v>
      </c>
      <c r="F876" t="str">
        <f t="shared" si="13"/>
        <v>Average Per Premise1-in-10July Monthly System Peak DayAll11</v>
      </c>
      <c r="G876">
        <v>1.3260240000000001</v>
      </c>
      <c r="H876">
        <v>1.3260240000000001</v>
      </c>
      <c r="I876">
        <v>85.364800000000002</v>
      </c>
      <c r="J876">
        <v>0</v>
      </c>
      <c r="K876">
        <v>0</v>
      </c>
      <c r="L876">
        <v>0</v>
      </c>
      <c r="M876">
        <v>0</v>
      </c>
      <c r="N876">
        <v>0</v>
      </c>
      <c r="O876">
        <v>23026</v>
      </c>
      <c r="P876" t="s">
        <v>59</v>
      </c>
      <c r="Q876" t="s">
        <v>61</v>
      </c>
    </row>
    <row r="877" spans="1:17" x14ac:dyDescent="0.25">
      <c r="A877" t="s">
        <v>29</v>
      </c>
      <c r="B877" t="s">
        <v>38</v>
      </c>
      <c r="C877" t="s">
        <v>49</v>
      </c>
      <c r="D877" t="s">
        <v>26</v>
      </c>
      <c r="E877">
        <v>11</v>
      </c>
      <c r="F877" t="str">
        <f t="shared" si="13"/>
        <v>Average Per Device1-in-10July Monthly System Peak DayAll11</v>
      </c>
      <c r="G877">
        <v>1.105148</v>
      </c>
      <c r="H877">
        <v>1.105148</v>
      </c>
      <c r="I877">
        <v>85.364800000000002</v>
      </c>
      <c r="J877">
        <v>0</v>
      </c>
      <c r="K877">
        <v>0</v>
      </c>
      <c r="L877">
        <v>0</v>
      </c>
      <c r="M877">
        <v>0</v>
      </c>
      <c r="N877">
        <v>0</v>
      </c>
      <c r="O877">
        <v>23026</v>
      </c>
      <c r="P877" t="s">
        <v>59</v>
      </c>
      <c r="Q877" t="s">
        <v>61</v>
      </c>
    </row>
    <row r="878" spans="1:17" x14ac:dyDescent="0.25">
      <c r="A878" t="s">
        <v>43</v>
      </c>
      <c r="B878" t="s">
        <v>38</v>
      </c>
      <c r="C878" t="s">
        <v>49</v>
      </c>
      <c r="D878" t="s">
        <v>26</v>
      </c>
      <c r="E878">
        <v>11</v>
      </c>
      <c r="F878" t="str">
        <f t="shared" si="13"/>
        <v>Aggregate1-in-10July Monthly System Peak DayAll11</v>
      </c>
      <c r="G878">
        <v>30.53304</v>
      </c>
      <c r="H878">
        <v>30.53304</v>
      </c>
      <c r="I878">
        <v>85.364800000000002</v>
      </c>
      <c r="J878">
        <v>0</v>
      </c>
      <c r="K878">
        <v>0</v>
      </c>
      <c r="L878">
        <v>0</v>
      </c>
      <c r="M878">
        <v>0</v>
      </c>
      <c r="N878">
        <v>0</v>
      </c>
      <c r="O878">
        <v>23026</v>
      </c>
      <c r="P878" t="s">
        <v>59</v>
      </c>
      <c r="Q878" t="s">
        <v>61</v>
      </c>
    </row>
    <row r="879" spans="1:17" x14ac:dyDescent="0.25">
      <c r="A879" t="s">
        <v>30</v>
      </c>
      <c r="B879" t="s">
        <v>38</v>
      </c>
      <c r="C879" t="s">
        <v>50</v>
      </c>
      <c r="D879" t="s">
        <v>58</v>
      </c>
      <c r="E879">
        <v>11</v>
      </c>
      <c r="F879" t="str">
        <f t="shared" si="13"/>
        <v>Average Per Ton1-in-10June Monthly System Peak Day100% Cycling11</v>
      </c>
      <c r="G879">
        <v>0.21008350000000001</v>
      </c>
      <c r="H879">
        <v>0.21008350000000001</v>
      </c>
      <c r="I879">
        <v>82.797899999999998</v>
      </c>
      <c r="J879">
        <v>0</v>
      </c>
      <c r="K879">
        <v>0</v>
      </c>
      <c r="L879">
        <v>0</v>
      </c>
      <c r="M879">
        <v>0</v>
      </c>
      <c r="N879">
        <v>0</v>
      </c>
      <c r="O879">
        <v>10695</v>
      </c>
      <c r="P879" t="s">
        <v>59</v>
      </c>
      <c r="Q879" t="s">
        <v>61</v>
      </c>
    </row>
    <row r="880" spans="1:17" x14ac:dyDescent="0.25">
      <c r="A880" t="s">
        <v>28</v>
      </c>
      <c r="B880" t="s">
        <v>38</v>
      </c>
      <c r="C880" t="s">
        <v>50</v>
      </c>
      <c r="D880" t="s">
        <v>58</v>
      </c>
      <c r="E880">
        <v>11</v>
      </c>
      <c r="F880" t="str">
        <f t="shared" si="13"/>
        <v>Average Per Premise1-in-10June Monthly System Peak Day100% Cycling11</v>
      </c>
      <c r="G880">
        <v>0.94151790000000002</v>
      </c>
      <c r="H880">
        <v>0.94151790000000002</v>
      </c>
      <c r="I880">
        <v>82.797899999999998</v>
      </c>
      <c r="J880">
        <v>0</v>
      </c>
      <c r="K880">
        <v>0</v>
      </c>
      <c r="L880">
        <v>0</v>
      </c>
      <c r="M880">
        <v>0</v>
      </c>
      <c r="N880">
        <v>0</v>
      </c>
      <c r="O880">
        <v>10695</v>
      </c>
      <c r="P880" t="s">
        <v>59</v>
      </c>
      <c r="Q880" t="s">
        <v>61</v>
      </c>
    </row>
    <row r="881" spans="1:17" x14ac:dyDescent="0.25">
      <c r="A881" t="s">
        <v>29</v>
      </c>
      <c r="B881" t="s">
        <v>38</v>
      </c>
      <c r="C881" t="s">
        <v>50</v>
      </c>
      <c r="D881" t="s">
        <v>58</v>
      </c>
      <c r="E881">
        <v>11</v>
      </c>
      <c r="F881" t="str">
        <f t="shared" si="13"/>
        <v>Average Per Device1-in-10June Monthly System Peak Day100% Cycling11</v>
      </c>
      <c r="G881">
        <v>0.76255459999999997</v>
      </c>
      <c r="H881">
        <v>0.76255459999999997</v>
      </c>
      <c r="I881">
        <v>82.797899999999998</v>
      </c>
      <c r="J881">
        <v>0</v>
      </c>
      <c r="K881">
        <v>0</v>
      </c>
      <c r="L881">
        <v>0</v>
      </c>
      <c r="M881">
        <v>0</v>
      </c>
      <c r="N881">
        <v>0</v>
      </c>
      <c r="O881">
        <v>10695</v>
      </c>
      <c r="P881" t="s">
        <v>59</v>
      </c>
      <c r="Q881" t="s">
        <v>61</v>
      </c>
    </row>
    <row r="882" spans="1:17" x14ac:dyDescent="0.25">
      <c r="A882" t="s">
        <v>43</v>
      </c>
      <c r="B882" t="s">
        <v>38</v>
      </c>
      <c r="C882" t="s">
        <v>50</v>
      </c>
      <c r="D882" t="s">
        <v>58</v>
      </c>
      <c r="E882">
        <v>11</v>
      </c>
      <c r="F882" t="str">
        <f t="shared" si="13"/>
        <v>Aggregate1-in-10June Monthly System Peak Day100% Cycling11</v>
      </c>
      <c r="G882">
        <v>10.06953</v>
      </c>
      <c r="H882">
        <v>10.06953</v>
      </c>
      <c r="I882">
        <v>82.797899999999998</v>
      </c>
      <c r="J882">
        <v>0</v>
      </c>
      <c r="K882">
        <v>0</v>
      </c>
      <c r="L882">
        <v>0</v>
      </c>
      <c r="M882">
        <v>0</v>
      </c>
      <c r="N882">
        <v>0</v>
      </c>
      <c r="O882">
        <v>10695</v>
      </c>
      <c r="P882" t="s">
        <v>59</v>
      </c>
      <c r="Q882" t="s">
        <v>61</v>
      </c>
    </row>
    <row r="883" spans="1:17" x14ac:dyDescent="0.25">
      <c r="A883" t="s">
        <v>30</v>
      </c>
      <c r="B883" t="s">
        <v>38</v>
      </c>
      <c r="C883" t="s">
        <v>50</v>
      </c>
      <c r="D883" t="s">
        <v>31</v>
      </c>
      <c r="E883">
        <v>11</v>
      </c>
      <c r="F883" t="str">
        <f t="shared" si="13"/>
        <v>Average Per Ton1-in-10June Monthly System Peak Day50% Cycling11</v>
      </c>
      <c r="G883">
        <v>0.29732530000000001</v>
      </c>
      <c r="H883">
        <v>0.29732530000000001</v>
      </c>
      <c r="I883">
        <v>83.960400000000007</v>
      </c>
      <c r="J883">
        <v>0</v>
      </c>
      <c r="K883">
        <v>0</v>
      </c>
      <c r="L883">
        <v>0</v>
      </c>
      <c r="M883">
        <v>0</v>
      </c>
      <c r="N883">
        <v>0</v>
      </c>
      <c r="O883">
        <v>12331</v>
      </c>
      <c r="P883" t="s">
        <v>59</v>
      </c>
      <c r="Q883" t="s">
        <v>61</v>
      </c>
    </row>
    <row r="884" spans="1:17" x14ac:dyDescent="0.25">
      <c r="A884" t="s">
        <v>28</v>
      </c>
      <c r="B884" t="s">
        <v>38</v>
      </c>
      <c r="C884" t="s">
        <v>50</v>
      </c>
      <c r="D884" t="s">
        <v>31</v>
      </c>
      <c r="E884">
        <v>11</v>
      </c>
      <c r="F884" t="str">
        <f t="shared" si="13"/>
        <v>Average Per Premise1-in-10June Monthly System Peak Day50% Cycling11</v>
      </c>
      <c r="G884">
        <v>1.220464</v>
      </c>
      <c r="H884">
        <v>1.220464</v>
      </c>
      <c r="I884">
        <v>83.960400000000007</v>
      </c>
      <c r="J884">
        <v>0</v>
      </c>
      <c r="K884">
        <v>0</v>
      </c>
      <c r="L884">
        <v>0</v>
      </c>
      <c r="M884">
        <v>0</v>
      </c>
      <c r="N884">
        <v>0</v>
      </c>
      <c r="O884">
        <v>12331</v>
      </c>
      <c r="P884" t="s">
        <v>59</v>
      </c>
      <c r="Q884" t="s">
        <v>61</v>
      </c>
    </row>
    <row r="885" spans="1:17" x14ac:dyDescent="0.25">
      <c r="A885" t="s">
        <v>29</v>
      </c>
      <c r="B885" t="s">
        <v>38</v>
      </c>
      <c r="C885" t="s">
        <v>50</v>
      </c>
      <c r="D885" t="s">
        <v>31</v>
      </c>
      <c r="E885">
        <v>11</v>
      </c>
      <c r="F885" t="str">
        <f t="shared" si="13"/>
        <v>Average Per Device1-in-10June Monthly System Peak Day50% Cycling11</v>
      </c>
      <c r="G885">
        <v>1.0434399999999999</v>
      </c>
      <c r="H885">
        <v>1.0434399999999999</v>
      </c>
      <c r="I885">
        <v>83.960400000000007</v>
      </c>
      <c r="J885">
        <v>0</v>
      </c>
      <c r="K885">
        <v>0</v>
      </c>
      <c r="L885">
        <v>0</v>
      </c>
      <c r="M885">
        <v>0</v>
      </c>
      <c r="N885">
        <v>0</v>
      </c>
      <c r="O885">
        <v>12331</v>
      </c>
      <c r="P885" t="s">
        <v>59</v>
      </c>
      <c r="Q885" t="s">
        <v>61</v>
      </c>
    </row>
    <row r="886" spans="1:17" x14ac:dyDescent="0.25">
      <c r="A886" t="s">
        <v>43</v>
      </c>
      <c r="B886" t="s">
        <v>38</v>
      </c>
      <c r="C886" t="s">
        <v>50</v>
      </c>
      <c r="D886" t="s">
        <v>31</v>
      </c>
      <c r="E886">
        <v>11</v>
      </c>
      <c r="F886" t="str">
        <f t="shared" si="13"/>
        <v>Aggregate1-in-10June Monthly System Peak Day50% Cycling11</v>
      </c>
      <c r="G886">
        <v>15.04954</v>
      </c>
      <c r="H886">
        <v>15.04954</v>
      </c>
      <c r="I886">
        <v>83.960400000000007</v>
      </c>
      <c r="J886">
        <v>0</v>
      </c>
      <c r="K886">
        <v>0</v>
      </c>
      <c r="L886">
        <v>0</v>
      </c>
      <c r="M886">
        <v>0</v>
      </c>
      <c r="N886">
        <v>0</v>
      </c>
      <c r="O886">
        <v>12331</v>
      </c>
      <c r="P886" t="s">
        <v>59</v>
      </c>
      <c r="Q886" t="s">
        <v>61</v>
      </c>
    </row>
    <row r="887" spans="1:17" x14ac:dyDescent="0.25">
      <c r="A887" t="s">
        <v>30</v>
      </c>
      <c r="B887" t="s">
        <v>38</v>
      </c>
      <c r="C887" t="s">
        <v>50</v>
      </c>
      <c r="D887" t="s">
        <v>26</v>
      </c>
      <c r="E887">
        <v>11</v>
      </c>
      <c r="F887" t="str">
        <f t="shared" si="13"/>
        <v>Average Per Ton1-in-10June Monthly System Peak DayAll11</v>
      </c>
      <c r="G887">
        <v>0.25680150000000002</v>
      </c>
      <c r="H887">
        <v>0.25680150000000002</v>
      </c>
      <c r="I887">
        <v>83.420400000000001</v>
      </c>
      <c r="J887">
        <v>0</v>
      </c>
      <c r="K887">
        <v>0</v>
      </c>
      <c r="L887">
        <v>0</v>
      </c>
      <c r="M887">
        <v>0</v>
      </c>
      <c r="N887">
        <v>0</v>
      </c>
      <c r="O887">
        <v>23026</v>
      </c>
      <c r="P887" t="s">
        <v>59</v>
      </c>
      <c r="Q887" t="s">
        <v>61</v>
      </c>
    </row>
    <row r="888" spans="1:17" x14ac:dyDescent="0.25">
      <c r="A888" t="s">
        <v>28</v>
      </c>
      <c r="B888" t="s">
        <v>38</v>
      </c>
      <c r="C888" t="s">
        <v>50</v>
      </c>
      <c r="D888" t="s">
        <v>26</v>
      </c>
      <c r="E888">
        <v>11</v>
      </c>
      <c r="F888" t="str">
        <f t="shared" si="13"/>
        <v>Average Per Premise1-in-10June Monthly System Peak DayAll11</v>
      </c>
      <c r="G888">
        <v>1.0990679999999999</v>
      </c>
      <c r="H888">
        <v>1.0990679999999999</v>
      </c>
      <c r="I888">
        <v>83.420400000000001</v>
      </c>
      <c r="J888">
        <v>0</v>
      </c>
      <c r="K888">
        <v>0</v>
      </c>
      <c r="L888">
        <v>0</v>
      </c>
      <c r="M888">
        <v>0</v>
      </c>
      <c r="N888">
        <v>0</v>
      </c>
      <c r="O888">
        <v>23026</v>
      </c>
      <c r="P888" t="s">
        <v>59</v>
      </c>
      <c r="Q888" t="s">
        <v>61</v>
      </c>
    </row>
    <row r="889" spans="1:17" x14ac:dyDescent="0.25">
      <c r="A889" t="s">
        <v>29</v>
      </c>
      <c r="B889" t="s">
        <v>38</v>
      </c>
      <c r="C889" t="s">
        <v>50</v>
      </c>
      <c r="D889" t="s">
        <v>26</v>
      </c>
      <c r="E889">
        <v>11</v>
      </c>
      <c r="F889" t="str">
        <f t="shared" si="13"/>
        <v>Average Per Device1-in-10June Monthly System Peak DayAll11</v>
      </c>
      <c r="G889">
        <v>0.91599629999999999</v>
      </c>
      <c r="H889">
        <v>0.91599629999999999</v>
      </c>
      <c r="I889">
        <v>83.420400000000001</v>
      </c>
      <c r="J889">
        <v>0</v>
      </c>
      <c r="K889">
        <v>0</v>
      </c>
      <c r="L889">
        <v>0</v>
      </c>
      <c r="M889">
        <v>0</v>
      </c>
      <c r="N889">
        <v>0</v>
      </c>
      <c r="O889">
        <v>23026</v>
      </c>
      <c r="P889" t="s">
        <v>59</v>
      </c>
      <c r="Q889" t="s">
        <v>61</v>
      </c>
    </row>
    <row r="890" spans="1:17" x14ac:dyDescent="0.25">
      <c r="A890" t="s">
        <v>43</v>
      </c>
      <c r="B890" t="s">
        <v>38</v>
      </c>
      <c r="C890" t="s">
        <v>50</v>
      </c>
      <c r="D890" t="s">
        <v>26</v>
      </c>
      <c r="E890">
        <v>11</v>
      </c>
      <c r="F890" t="str">
        <f t="shared" si="13"/>
        <v>Aggregate1-in-10June Monthly System Peak DayAll11</v>
      </c>
      <c r="G890">
        <v>25.30715</v>
      </c>
      <c r="H890">
        <v>25.30715</v>
      </c>
      <c r="I890">
        <v>83.420400000000001</v>
      </c>
      <c r="J890">
        <v>0</v>
      </c>
      <c r="K890">
        <v>0</v>
      </c>
      <c r="L890">
        <v>0</v>
      </c>
      <c r="M890">
        <v>0</v>
      </c>
      <c r="N890">
        <v>0</v>
      </c>
      <c r="O890">
        <v>23026</v>
      </c>
      <c r="P890" t="s">
        <v>59</v>
      </c>
      <c r="Q890" t="s">
        <v>61</v>
      </c>
    </row>
    <row r="891" spans="1:17" x14ac:dyDescent="0.25">
      <c r="A891" t="s">
        <v>30</v>
      </c>
      <c r="B891" t="s">
        <v>38</v>
      </c>
      <c r="C891" t="s">
        <v>51</v>
      </c>
      <c r="D891" t="s">
        <v>58</v>
      </c>
      <c r="E891">
        <v>11</v>
      </c>
      <c r="F891" t="str">
        <f t="shared" si="13"/>
        <v>Average Per Ton1-in-10May Monthly System Peak Day100% Cycling11</v>
      </c>
      <c r="G891">
        <v>0.23512910000000001</v>
      </c>
      <c r="H891">
        <v>0.23512910000000001</v>
      </c>
      <c r="I891">
        <v>87.667400000000001</v>
      </c>
      <c r="J891">
        <v>0</v>
      </c>
      <c r="K891">
        <v>0</v>
      </c>
      <c r="L891">
        <v>0</v>
      </c>
      <c r="M891">
        <v>0</v>
      </c>
      <c r="N891">
        <v>0</v>
      </c>
      <c r="O891">
        <v>10695</v>
      </c>
      <c r="P891" t="s">
        <v>59</v>
      </c>
      <c r="Q891" t="s">
        <v>61</v>
      </c>
    </row>
    <row r="892" spans="1:17" x14ac:dyDescent="0.25">
      <c r="A892" t="s">
        <v>28</v>
      </c>
      <c r="B892" t="s">
        <v>38</v>
      </c>
      <c r="C892" t="s">
        <v>51</v>
      </c>
      <c r="D892" t="s">
        <v>58</v>
      </c>
      <c r="E892">
        <v>11</v>
      </c>
      <c r="F892" t="str">
        <f t="shared" si="13"/>
        <v>Average Per Premise1-in-10May Monthly System Peak Day100% Cycling11</v>
      </c>
      <c r="G892">
        <v>1.053763</v>
      </c>
      <c r="H892">
        <v>1.053763</v>
      </c>
      <c r="I892">
        <v>87.667400000000001</v>
      </c>
      <c r="J892">
        <v>0</v>
      </c>
      <c r="K892">
        <v>0</v>
      </c>
      <c r="L892">
        <v>0</v>
      </c>
      <c r="M892">
        <v>0</v>
      </c>
      <c r="N892">
        <v>0</v>
      </c>
      <c r="O892">
        <v>10695</v>
      </c>
      <c r="P892" t="s">
        <v>59</v>
      </c>
      <c r="Q892" t="s">
        <v>61</v>
      </c>
    </row>
    <row r="893" spans="1:17" x14ac:dyDescent="0.25">
      <c r="A893" t="s">
        <v>29</v>
      </c>
      <c r="B893" t="s">
        <v>38</v>
      </c>
      <c r="C893" t="s">
        <v>51</v>
      </c>
      <c r="D893" t="s">
        <v>58</v>
      </c>
      <c r="E893">
        <v>11</v>
      </c>
      <c r="F893" t="str">
        <f t="shared" si="13"/>
        <v>Average Per Device1-in-10May Monthly System Peak Day100% Cycling11</v>
      </c>
      <c r="G893">
        <v>0.85346449999999996</v>
      </c>
      <c r="H893">
        <v>0.85346449999999996</v>
      </c>
      <c r="I893">
        <v>87.667400000000001</v>
      </c>
      <c r="J893">
        <v>0</v>
      </c>
      <c r="K893">
        <v>0</v>
      </c>
      <c r="L893">
        <v>0</v>
      </c>
      <c r="M893">
        <v>0</v>
      </c>
      <c r="N893">
        <v>0</v>
      </c>
      <c r="O893">
        <v>10695</v>
      </c>
      <c r="P893" t="s">
        <v>59</v>
      </c>
      <c r="Q893" t="s">
        <v>61</v>
      </c>
    </row>
    <row r="894" spans="1:17" x14ac:dyDescent="0.25">
      <c r="A894" t="s">
        <v>43</v>
      </c>
      <c r="B894" t="s">
        <v>38</v>
      </c>
      <c r="C894" t="s">
        <v>51</v>
      </c>
      <c r="D894" t="s">
        <v>58</v>
      </c>
      <c r="E894">
        <v>11</v>
      </c>
      <c r="F894" t="str">
        <f t="shared" si="13"/>
        <v>Aggregate1-in-10May Monthly System Peak Day100% Cycling11</v>
      </c>
      <c r="G894">
        <v>11.27</v>
      </c>
      <c r="H894">
        <v>11.27</v>
      </c>
      <c r="I894">
        <v>87.667400000000001</v>
      </c>
      <c r="J894">
        <v>0</v>
      </c>
      <c r="K894">
        <v>0</v>
      </c>
      <c r="L894">
        <v>0</v>
      </c>
      <c r="M894">
        <v>0</v>
      </c>
      <c r="N894">
        <v>0</v>
      </c>
      <c r="O894">
        <v>10695</v>
      </c>
      <c r="P894" t="s">
        <v>59</v>
      </c>
      <c r="Q894" t="s">
        <v>61</v>
      </c>
    </row>
    <row r="895" spans="1:17" x14ac:dyDescent="0.25">
      <c r="A895" t="s">
        <v>30</v>
      </c>
      <c r="B895" t="s">
        <v>38</v>
      </c>
      <c r="C895" t="s">
        <v>51</v>
      </c>
      <c r="D895" t="s">
        <v>31</v>
      </c>
      <c r="E895">
        <v>11</v>
      </c>
      <c r="F895" t="str">
        <f t="shared" si="13"/>
        <v>Average Per Ton1-in-10May Monthly System Peak Day50% Cycling11</v>
      </c>
      <c r="G895">
        <v>0.32864870000000002</v>
      </c>
      <c r="H895">
        <v>0.32864870000000002</v>
      </c>
      <c r="I895">
        <v>88.502899999999997</v>
      </c>
      <c r="J895">
        <v>0</v>
      </c>
      <c r="K895">
        <v>0</v>
      </c>
      <c r="L895">
        <v>0</v>
      </c>
      <c r="M895">
        <v>0</v>
      </c>
      <c r="N895">
        <v>0</v>
      </c>
      <c r="O895">
        <v>12331</v>
      </c>
      <c r="P895" t="s">
        <v>59</v>
      </c>
      <c r="Q895" t="s">
        <v>61</v>
      </c>
    </row>
    <row r="896" spans="1:17" x14ac:dyDescent="0.25">
      <c r="A896" t="s">
        <v>28</v>
      </c>
      <c r="B896" t="s">
        <v>38</v>
      </c>
      <c r="C896" t="s">
        <v>51</v>
      </c>
      <c r="D896" t="s">
        <v>31</v>
      </c>
      <c r="E896">
        <v>11</v>
      </c>
      <c r="F896" t="str">
        <f t="shared" si="13"/>
        <v>Average Per Premise1-in-10May Monthly System Peak Day50% Cycling11</v>
      </c>
      <c r="G896">
        <v>1.34904</v>
      </c>
      <c r="H896">
        <v>1.34904</v>
      </c>
      <c r="I896">
        <v>88.502899999999997</v>
      </c>
      <c r="J896">
        <v>0</v>
      </c>
      <c r="K896">
        <v>0</v>
      </c>
      <c r="L896">
        <v>0</v>
      </c>
      <c r="M896">
        <v>0</v>
      </c>
      <c r="N896">
        <v>0</v>
      </c>
      <c r="O896">
        <v>12331</v>
      </c>
      <c r="P896" t="s">
        <v>59</v>
      </c>
      <c r="Q896" t="s">
        <v>61</v>
      </c>
    </row>
    <row r="897" spans="1:17" x14ac:dyDescent="0.25">
      <c r="A897" t="s">
        <v>29</v>
      </c>
      <c r="B897" t="s">
        <v>38</v>
      </c>
      <c r="C897" t="s">
        <v>51</v>
      </c>
      <c r="D897" t="s">
        <v>31</v>
      </c>
      <c r="E897">
        <v>11</v>
      </c>
      <c r="F897" t="str">
        <f t="shared" si="13"/>
        <v>Average Per Device1-in-10May Monthly System Peak Day50% Cycling11</v>
      </c>
      <c r="G897">
        <v>1.153367</v>
      </c>
      <c r="H897">
        <v>1.153367</v>
      </c>
      <c r="I897">
        <v>88.502899999999997</v>
      </c>
      <c r="J897">
        <v>0</v>
      </c>
      <c r="K897">
        <v>0</v>
      </c>
      <c r="L897">
        <v>0</v>
      </c>
      <c r="M897">
        <v>0</v>
      </c>
      <c r="N897">
        <v>0</v>
      </c>
      <c r="O897">
        <v>12331</v>
      </c>
      <c r="P897" t="s">
        <v>59</v>
      </c>
      <c r="Q897" t="s">
        <v>61</v>
      </c>
    </row>
    <row r="898" spans="1:17" x14ac:dyDescent="0.25">
      <c r="A898" t="s">
        <v>43</v>
      </c>
      <c r="B898" t="s">
        <v>38</v>
      </c>
      <c r="C898" t="s">
        <v>51</v>
      </c>
      <c r="D898" t="s">
        <v>31</v>
      </c>
      <c r="E898">
        <v>11</v>
      </c>
      <c r="F898" t="str">
        <f t="shared" si="13"/>
        <v>Aggregate1-in-10May Monthly System Peak Day50% Cycling11</v>
      </c>
      <c r="G898">
        <v>16.635020000000001</v>
      </c>
      <c r="H898">
        <v>16.635020000000001</v>
      </c>
      <c r="I898">
        <v>88.502899999999997</v>
      </c>
      <c r="J898">
        <v>0</v>
      </c>
      <c r="K898">
        <v>0</v>
      </c>
      <c r="L898">
        <v>0</v>
      </c>
      <c r="M898">
        <v>0</v>
      </c>
      <c r="N898">
        <v>0</v>
      </c>
      <c r="O898">
        <v>12331</v>
      </c>
      <c r="P898" t="s">
        <v>59</v>
      </c>
      <c r="Q898" t="s">
        <v>61</v>
      </c>
    </row>
    <row r="899" spans="1:17" x14ac:dyDescent="0.25">
      <c r="A899" t="s">
        <v>30</v>
      </c>
      <c r="B899" t="s">
        <v>38</v>
      </c>
      <c r="C899" t="s">
        <v>51</v>
      </c>
      <c r="D899" t="s">
        <v>26</v>
      </c>
      <c r="E899">
        <v>11</v>
      </c>
      <c r="F899" t="str">
        <f t="shared" ref="F899:F962" si="14">CONCATENATE(A899,B899,C899,D899,E899)</f>
        <v>Average Per Ton1-in-10May Monthly System Peak DayAll11</v>
      </c>
      <c r="G899">
        <v>0.28520889999999999</v>
      </c>
      <c r="H899">
        <v>0.28520889999999999</v>
      </c>
      <c r="I899">
        <v>88.114800000000002</v>
      </c>
      <c r="J899">
        <v>0</v>
      </c>
      <c r="K899">
        <v>0</v>
      </c>
      <c r="L899">
        <v>0</v>
      </c>
      <c r="M899">
        <v>0</v>
      </c>
      <c r="N899">
        <v>0</v>
      </c>
      <c r="O899">
        <v>23026</v>
      </c>
      <c r="P899" t="s">
        <v>59</v>
      </c>
      <c r="Q899" t="s">
        <v>61</v>
      </c>
    </row>
    <row r="900" spans="1:17" x14ac:dyDescent="0.25">
      <c r="A900" t="s">
        <v>28</v>
      </c>
      <c r="B900" t="s">
        <v>38</v>
      </c>
      <c r="C900" t="s">
        <v>51</v>
      </c>
      <c r="D900" t="s">
        <v>26</v>
      </c>
      <c r="E900">
        <v>11</v>
      </c>
      <c r="F900" t="str">
        <f t="shared" si="14"/>
        <v>Average Per Premise1-in-10May Monthly System Peak DayAll11</v>
      </c>
      <c r="G900">
        <v>1.220647</v>
      </c>
      <c r="H900">
        <v>1.220647</v>
      </c>
      <c r="I900">
        <v>88.114800000000002</v>
      </c>
      <c r="J900">
        <v>0</v>
      </c>
      <c r="K900">
        <v>0</v>
      </c>
      <c r="L900">
        <v>0</v>
      </c>
      <c r="M900">
        <v>0</v>
      </c>
      <c r="N900">
        <v>0</v>
      </c>
      <c r="O900">
        <v>23026</v>
      </c>
      <c r="P900" t="s">
        <v>59</v>
      </c>
      <c r="Q900" t="s">
        <v>61</v>
      </c>
    </row>
    <row r="901" spans="1:17" x14ac:dyDescent="0.25">
      <c r="A901" t="s">
        <v>29</v>
      </c>
      <c r="B901" t="s">
        <v>38</v>
      </c>
      <c r="C901" t="s">
        <v>51</v>
      </c>
      <c r="D901" t="s">
        <v>26</v>
      </c>
      <c r="E901">
        <v>11</v>
      </c>
      <c r="F901" t="str">
        <f t="shared" si="14"/>
        <v>Average Per Device1-in-10May Monthly System Peak DayAll11</v>
      </c>
      <c r="G901">
        <v>1.0173239999999999</v>
      </c>
      <c r="H901">
        <v>1.0173239999999999</v>
      </c>
      <c r="I901">
        <v>88.114800000000002</v>
      </c>
      <c r="J901">
        <v>0</v>
      </c>
      <c r="K901">
        <v>0</v>
      </c>
      <c r="L901">
        <v>0</v>
      </c>
      <c r="M901">
        <v>0</v>
      </c>
      <c r="N901">
        <v>0</v>
      </c>
      <c r="O901">
        <v>23026</v>
      </c>
      <c r="P901" t="s">
        <v>59</v>
      </c>
      <c r="Q901" t="s">
        <v>61</v>
      </c>
    </row>
    <row r="902" spans="1:17" x14ac:dyDescent="0.25">
      <c r="A902" t="s">
        <v>43</v>
      </c>
      <c r="B902" t="s">
        <v>38</v>
      </c>
      <c r="C902" t="s">
        <v>51</v>
      </c>
      <c r="D902" t="s">
        <v>26</v>
      </c>
      <c r="E902">
        <v>11</v>
      </c>
      <c r="F902" t="str">
        <f t="shared" si="14"/>
        <v>Aggregate1-in-10May Monthly System Peak DayAll11</v>
      </c>
      <c r="G902">
        <v>28.106619999999999</v>
      </c>
      <c r="H902">
        <v>28.106619999999999</v>
      </c>
      <c r="I902">
        <v>88.114800000000002</v>
      </c>
      <c r="J902">
        <v>0</v>
      </c>
      <c r="K902">
        <v>0</v>
      </c>
      <c r="L902">
        <v>0</v>
      </c>
      <c r="M902">
        <v>0</v>
      </c>
      <c r="N902">
        <v>0</v>
      </c>
      <c r="O902">
        <v>23026</v>
      </c>
      <c r="P902" t="s">
        <v>59</v>
      </c>
      <c r="Q902" t="s">
        <v>61</v>
      </c>
    </row>
    <row r="903" spans="1:17" x14ac:dyDescent="0.25">
      <c r="A903" t="s">
        <v>30</v>
      </c>
      <c r="B903" t="s">
        <v>38</v>
      </c>
      <c r="C903" t="s">
        <v>52</v>
      </c>
      <c r="D903" t="s">
        <v>58</v>
      </c>
      <c r="E903">
        <v>11</v>
      </c>
      <c r="F903" t="str">
        <f t="shared" si="14"/>
        <v>Average Per Ton1-in-10October Monthly System Peak Day100% Cycling11</v>
      </c>
      <c r="G903">
        <v>0.23845959999999999</v>
      </c>
      <c r="H903">
        <v>0.23845959999999999</v>
      </c>
      <c r="I903">
        <v>87.293400000000005</v>
      </c>
      <c r="J903">
        <v>0</v>
      </c>
      <c r="K903">
        <v>0</v>
      </c>
      <c r="L903">
        <v>0</v>
      </c>
      <c r="M903">
        <v>0</v>
      </c>
      <c r="N903">
        <v>0</v>
      </c>
      <c r="O903">
        <v>10695</v>
      </c>
      <c r="P903" t="s">
        <v>59</v>
      </c>
      <c r="Q903" t="s">
        <v>61</v>
      </c>
    </row>
    <row r="904" spans="1:17" x14ac:dyDescent="0.25">
      <c r="A904" t="s">
        <v>28</v>
      </c>
      <c r="B904" t="s">
        <v>38</v>
      </c>
      <c r="C904" t="s">
        <v>52</v>
      </c>
      <c r="D904" t="s">
        <v>58</v>
      </c>
      <c r="E904">
        <v>11</v>
      </c>
      <c r="F904" t="str">
        <f t="shared" si="14"/>
        <v>Average Per Premise1-in-10October Monthly System Peak Day100% Cycling11</v>
      </c>
      <c r="G904">
        <v>1.068689</v>
      </c>
      <c r="H904">
        <v>1.068689</v>
      </c>
      <c r="I904">
        <v>87.293400000000005</v>
      </c>
      <c r="J904">
        <v>0</v>
      </c>
      <c r="K904">
        <v>0</v>
      </c>
      <c r="L904">
        <v>0</v>
      </c>
      <c r="M904">
        <v>0</v>
      </c>
      <c r="N904">
        <v>0</v>
      </c>
      <c r="O904">
        <v>10695</v>
      </c>
      <c r="P904" t="s">
        <v>59</v>
      </c>
      <c r="Q904" t="s">
        <v>61</v>
      </c>
    </row>
    <row r="905" spans="1:17" x14ac:dyDescent="0.25">
      <c r="A905" t="s">
        <v>29</v>
      </c>
      <c r="B905" t="s">
        <v>38</v>
      </c>
      <c r="C905" t="s">
        <v>52</v>
      </c>
      <c r="D905" t="s">
        <v>58</v>
      </c>
      <c r="E905">
        <v>11</v>
      </c>
      <c r="F905" t="str">
        <f t="shared" si="14"/>
        <v>Average Per Device1-in-10October Monthly System Peak Day100% Cycling11</v>
      </c>
      <c r="G905">
        <v>0.86555349999999998</v>
      </c>
      <c r="H905">
        <v>0.86555349999999998</v>
      </c>
      <c r="I905">
        <v>87.293400000000005</v>
      </c>
      <c r="J905">
        <v>0</v>
      </c>
      <c r="K905">
        <v>0</v>
      </c>
      <c r="L905">
        <v>0</v>
      </c>
      <c r="M905">
        <v>0</v>
      </c>
      <c r="N905">
        <v>0</v>
      </c>
      <c r="O905">
        <v>10695</v>
      </c>
      <c r="P905" t="s">
        <v>59</v>
      </c>
      <c r="Q905" t="s">
        <v>61</v>
      </c>
    </row>
    <row r="906" spans="1:17" x14ac:dyDescent="0.25">
      <c r="A906" t="s">
        <v>43</v>
      </c>
      <c r="B906" t="s">
        <v>38</v>
      </c>
      <c r="C906" t="s">
        <v>52</v>
      </c>
      <c r="D906" t="s">
        <v>58</v>
      </c>
      <c r="E906">
        <v>11</v>
      </c>
      <c r="F906" t="str">
        <f t="shared" si="14"/>
        <v>Aggregate1-in-10October Monthly System Peak Day100% Cycling11</v>
      </c>
      <c r="G906">
        <v>11.42963</v>
      </c>
      <c r="H906">
        <v>11.42963</v>
      </c>
      <c r="I906">
        <v>87.293400000000005</v>
      </c>
      <c r="J906">
        <v>0</v>
      </c>
      <c r="K906">
        <v>0</v>
      </c>
      <c r="L906">
        <v>0</v>
      </c>
      <c r="M906">
        <v>0</v>
      </c>
      <c r="N906">
        <v>0</v>
      </c>
      <c r="O906">
        <v>10695</v>
      </c>
      <c r="P906" t="s">
        <v>59</v>
      </c>
      <c r="Q906" t="s">
        <v>61</v>
      </c>
    </row>
    <row r="907" spans="1:17" x14ac:dyDescent="0.25">
      <c r="A907" t="s">
        <v>30</v>
      </c>
      <c r="B907" t="s">
        <v>38</v>
      </c>
      <c r="C907" t="s">
        <v>52</v>
      </c>
      <c r="D907" t="s">
        <v>31</v>
      </c>
      <c r="E907">
        <v>11</v>
      </c>
      <c r="F907" t="str">
        <f t="shared" si="14"/>
        <v>Average Per Ton1-in-10October Monthly System Peak Day50% Cycling11</v>
      </c>
      <c r="G907">
        <v>0.33364830000000001</v>
      </c>
      <c r="H907">
        <v>0.33364830000000001</v>
      </c>
      <c r="I907">
        <v>88.458299999999994</v>
      </c>
      <c r="J907">
        <v>0</v>
      </c>
      <c r="K907">
        <v>0</v>
      </c>
      <c r="L907">
        <v>0</v>
      </c>
      <c r="M907">
        <v>0</v>
      </c>
      <c r="N907">
        <v>0</v>
      </c>
      <c r="O907">
        <v>12331</v>
      </c>
      <c r="P907" t="s">
        <v>59</v>
      </c>
      <c r="Q907" t="s">
        <v>61</v>
      </c>
    </row>
    <row r="908" spans="1:17" x14ac:dyDescent="0.25">
      <c r="A908" t="s">
        <v>28</v>
      </c>
      <c r="B908" t="s">
        <v>38</v>
      </c>
      <c r="C908" t="s">
        <v>52</v>
      </c>
      <c r="D908" t="s">
        <v>31</v>
      </c>
      <c r="E908">
        <v>11</v>
      </c>
      <c r="F908" t="str">
        <f t="shared" si="14"/>
        <v>Average Per Premise1-in-10October Monthly System Peak Day50% Cycling11</v>
      </c>
      <c r="G908">
        <v>1.3695630000000001</v>
      </c>
      <c r="H908">
        <v>1.3695630000000001</v>
      </c>
      <c r="I908">
        <v>88.458299999999994</v>
      </c>
      <c r="J908">
        <v>0</v>
      </c>
      <c r="K908">
        <v>0</v>
      </c>
      <c r="L908">
        <v>0</v>
      </c>
      <c r="M908">
        <v>0</v>
      </c>
      <c r="N908">
        <v>0</v>
      </c>
      <c r="O908">
        <v>12331</v>
      </c>
      <c r="P908" t="s">
        <v>59</v>
      </c>
      <c r="Q908" t="s">
        <v>61</v>
      </c>
    </row>
    <row r="909" spans="1:17" x14ac:dyDescent="0.25">
      <c r="A909" t="s">
        <v>29</v>
      </c>
      <c r="B909" t="s">
        <v>38</v>
      </c>
      <c r="C909" t="s">
        <v>52</v>
      </c>
      <c r="D909" t="s">
        <v>31</v>
      </c>
      <c r="E909">
        <v>11</v>
      </c>
      <c r="F909" t="str">
        <f t="shared" si="14"/>
        <v>Average Per Device1-in-10October Monthly System Peak Day50% Cycling11</v>
      </c>
      <c r="G909">
        <v>1.1709130000000001</v>
      </c>
      <c r="H909">
        <v>1.1709130000000001</v>
      </c>
      <c r="I909">
        <v>88.458299999999994</v>
      </c>
      <c r="J909">
        <v>0</v>
      </c>
      <c r="K909">
        <v>0</v>
      </c>
      <c r="L909">
        <v>0</v>
      </c>
      <c r="M909">
        <v>0</v>
      </c>
      <c r="N909">
        <v>0</v>
      </c>
      <c r="O909">
        <v>12331</v>
      </c>
      <c r="P909" t="s">
        <v>59</v>
      </c>
      <c r="Q909" t="s">
        <v>61</v>
      </c>
    </row>
    <row r="910" spans="1:17" x14ac:dyDescent="0.25">
      <c r="A910" t="s">
        <v>43</v>
      </c>
      <c r="B910" t="s">
        <v>38</v>
      </c>
      <c r="C910" t="s">
        <v>52</v>
      </c>
      <c r="D910" t="s">
        <v>31</v>
      </c>
      <c r="E910">
        <v>11</v>
      </c>
      <c r="F910" t="str">
        <f t="shared" si="14"/>
        <v>Aggregate1-in-10October Monthly System Peak Day50% Cycling11</v>
      </c>
      <c r="G910">
        <v>16.888079999999999</v>
      </c>
      <c r="H910">
        <v>16.888079999999999</v>
      </c>
      <c r="I910">
        <v>88.458299999999994</v>
      </c>
      <c r="J910">
        <v>0</v>
      </c>
      <c r="K910">
        <v>0</v>
      </c>
      <c r="L910">
        <v>0</v>
      </c>
      <c r="M910">
        <v>0</v>
      </c>
      <c r="N910">
        <v>0</v>
      </c>
      <c r="O910">
        <v>12331</v>
      </c>
      <c r="P910" t="s">
        <v>59</v>
      </c>
      <c r="Q910" t="s">
        <v>61</v>
      </c>
    </row>
    <row r="911" spans="1:17" x14ac:dyDescent="0.25">
      <c r="A911" t="s">
        <v>30</v>
      </c>
      <c r="B911" t="s">
        <v>38</v>
      </c>
      <c r="C911" t="s">
        <v>52</v>
      </c>
      <c r="D911" t="s">
        <v>26</v>
      </c>
      <c r="E911">
        <v>11</v>
      </c>
      <c r="F911" t="str">
        <f t="shared" si="14"/>
        <v>Average Per Ton1-in-10October Monthly System Peak DayAll11</v>
      </c>
      <c r="G911">
        <v>0.2894332</v>
      </c>
      <c r="H911">
        <v>0.2894332</v>
      </c>
      <c r="I911">
        <v>87.917199999999994</v>
      </c>
      <c r="J911">
        <v>0</v>
      </c>
      <c r="K911">
        <v>0</v>
      </c>
      <c r="L911">
        <v>0</v>
      </c>
      <c r="M911">
        <v>0</v>
      </c>
      <c r="N911">
        <v>0</v>
      </c>
      <c r="O911">
        <v>23026</v>
      </c>
      <c r="P911" t="s">
        <v>59</v>
      </c>
      <c r="Q911" t="s">
        <v>61</v>
      </c>
    </row>
    <row r="912" spans="1:17" x14ac:dyDescent="0.25">
      <c r="A912" t="s">
        <v>28</v>
      </c>
      <c r="B912" t="s">
        <v>38</v>
      </c>
      <c r="C912" t="s">
        <v>52</v>
      </c>
      <c r="D912" t="s">
        <v>26</v>
      </c>
      <c r="E912">
        <v>11</v>
      </c>
      <c r="F912" t="str">
        <f t="shared" si="14"/>
        <v>Average Per Premise1-in-10October Monthly System Peak DayAll11</v>
      </c>
      <c r="G912">
        <v>1.2387269999999999</v>
      </c>
      <c r="H912">
        <v>1.2387269999999999</v>
      </c>
      <c r="I912">
        <v>87.917199999999994</v>
      </c>
      <c r="J912">
        <v>0</v>
      </c>
      <c r="K912">
        <v>0</v>
      </c>
      <c r="L912">
        <v>0</v>
      </c>
      <c r="M912">
        <v>0</v>
      </c>
      <c r="N912">
        <v>0</v>
      </c>
      <c r="O912">
        <v>23026</v>
      </c>
      <c r="P912" t="s">
        <v>59</v>
      </c>
      <c r="Q912" t="s">
        <v>61</v>
      </c>
    </row>
    <row r="913" spans="1:17" x14ac:dyDescent="0.25">
      <c r="A913" t="s">
        <v>29</v>
      </c>
      <c r="B913" t="s">
        <v>38</v>
      </c>
      <c r="C913" t="s">
        <v>52</v>
      </c>
      <c r="D913" t="s">
        <v>26</v>
      </c>
      <c r="E913">
        <v>11</v>
      </c>
      <c r="F913" t="str">
        <f t="shared" si="14"/>
        <v>Average Per Device1-in-10October Monthly System Peak DayAll11</v>
      </c>
      <c r="G913">
        <v>1.032392</v>
      </c>
      <c r="H913">
        <v>1.032392</v>
      </c>
      <c r="I913">
        <v>87.917199999999994</v>
      </c>
      <c r="J913">
        <v>0</v>
      </c>
      <c r="K913">
        <v>0</v>
      </c>
      <c r="L913">
        <v>0</v>
      </c>
      <c r="M913">
        <v>0</v>
      </c>
      <c r="N913">
        <v>0</v>
      </c>
      <c r="O913">
        <v>23026</v>
      </c>
      <c r="P913" t="s">
        <v>59</v>
      </c>
      <c r="Q913" t="s">
        <v>61</v>
      </c>
    </row>
    <row r="914" spans="1:17" x14ac:dyDescent="0.25">
      <c r="A914" t="s">
        <v>43</v>
      </c>
      <c r="B914" t="s">
        <v>38</v>
      </c>
      <c r="C914" t="s">
        <v>52</v>
      </c>
      <c r="D914" t="s">
        <v>26</v>
      </c>
      <c r="E914">
        <v>11</v>
      </c>
      <c r="F914" t="str">
        <f t="shared" si="14"/>
        <v>Aggregate1-in-10October Monthly System Peak DayAll11</v>
      </c>
      <c r="G914">
        <v>28.522919999999999</v>
      </c>
      <c r="H914">
        <v>28.522919999999999</v>
      </c>
      <c r="I914">
        <v>87.917199999999994</v>
      </c>
      <c r="J914">
        <v>0</v>
      </c>
      <c r="K914">
        <v>0</v>
      </c>
      <c r="L914">
        <v>0</v>
      </c>
      <c r="M914">
        <v>0</v>
      </c>
      <c r="N914">
        <v>0</v>
      </c>
      <c r="O914">
        <v>23026</v>
      </c>
      <c r="P914" t="s">
        <v>59</v>
      </c>
      <c r="Q914" t="s">
        <v>61</v>
      </c>
    </row>
    <row r="915" spans="1:17" x14ac:dyDescent="0.25">
      <c r="A915" t="s">
        <v>30</v>
      </c>
      <c r="B915" t="s">
        <v>38</v>
      </c>
      <c r="C915" t="s">
        <v>53</v>
      </c>
      <c r="D915" t="s">
        <v>58</v>
      </c>
      <c r="E915">
        <v>11</v>
      </c>
      <c r="F915" t="str">
        <f t="shared" si="14"/>
        <v>Average Per Ton1-in-10September Monthly System Peak Day100% Cycling11</v>
      </c>
      <c r="G915">
        <v>0.28849520000000001</v>
      </c>
      <c r="H915">
        <v>0.28849520000000001</v>
      </c>
      <c r="I915">
        <v>93.302199999999999</v>
      </c>
      <c r="J915">
        <v>0</v>
      </c>
      <c r="K915">
        <v>0</v>
      </c>
      <c r="L915">
        <v>0</v>
      </c>
      <c r="M915">
        <v>0</v>
      </c>
      <c r="N915">
        <v>0</v>
      </c>
      <c r="O915">
        <v>10695</v>
      </c>
      <c r="P915" t="s">
        <v>59</v>
      </c>
      <c r="Q915" t="s">
        <v>61</v>
      </c>
    </row>
    <row r="916" spans="1:17" x14ac:dyDescent="0.25">
      <c r="A916" t="s">
        <v>28</v>
      </c>
      <c r="B916" t="s">
        <v>38</v>
      </c>
      <c r="C916" t="s">
        <v>53</v>
      </c>
      <c r="D916" t="s">
        <v>58</v>
      </c>
      <c r="E916">
        <v>11</v>
      </c>
      <c r="F916" t="str">
        <f t="shared" si="14"/>
        <v>Average Per Premise1-in-10September Monthly System Peak Day100% Cycling11</v>
      </c>
      <c r="G916">
        <v>1.2929310000000001</v>
      </c>
      <c r="H916">
        <v>1.2929310000000001</v>
      </c>
      <c r="I916">
        <v>93.302199999999999</v>
      </c>
      <c r="J916">
        <v>0</v>
      </c>
      <c r="K916">
        <v>0</v>
      </c>
      <c r="L916">
        <v>0</v>
      </c>
      <c r="M916">
        <v>0</v>
      </c>
      <c r="N916">
        <v>0</v>
      </c>
      <c r="O916">
        <v>10695</v>
      </c>
      <c r="P916" t="s">
        <v>59</v>
      </c>
      <c r="Q916" t="s">
        <v>61</v>
      </c>
    </row>
    <row r="917" spans="1:17" x14ac:dyDescent="0.25">
      <c r="A917" t="s">
        <v>29</v>
      </c>
      <c r="B917" t="s">
        <v>38</v>
      </c>
      <c r="C917" t="s">
        <v>53</v>
      </c>
      <c r="D917" t="s">
        <v>58</v>
      </c>
      <c r="E917">
        <v>11</v>
      </c>
      <c r="F917" t="str">
        <f t="shared" si="14"/>
        <v>Average Per Device1-in-10September Monthly System Peak Day100% Cycling11</v>
      </c>
      <c r="G917">
        <v>1.0471710000000001</v>
      </c>
      <c r="H917">
        <v>1.0471710000000001</v>
      </c>
      <c r="I917">
        <v>93.302199999999999</v>
      </c>
      <c r="J917">
        <v>0</v>
      </c>
      <c r="K917">
        <v>0</v>
      </c>
      <c r="L917">
        <v>0</v>
      </c>
      <c r="M917">
        <v>0</v>
      </c>
      <c r="N917">
        <v>0</v>
      </c>
      <c r="O917">
        <v>10695</v>
      </c>
      <c r="P917" t="s">
        <v>59</v>
      </c>
      <c r="Q917" t="s">
        <v>61</v>
      </c>
    </row>
    <row r="918" spans="1:17" x14ac:dyDescent="0.25">
      <c r="A918" t="s">
        <v>43</v>
      </c>
      <c r="B918" t="s">
        <v>38</v>
      </c>
      <c r="C918" t="s">
        <v>53</v>
      </c>
      <c r="D918" t="s">
        <v>58</v>
      </c>
      <c r="E918">
        <v>11</v>
      </c>
      <c r="F918" t="str">
        <f t="shared" si="14"/>
        <v>Aggregate1-in-10September Monthly System Peak Day100% Cycling11</v>
      </c>
      <c r="G918">
        <v>13.82789</v>
      </c>
      <c r="H918">
        <v>13.82789</v>
      </c>
      <c r="I918">
        <v>93.302199999999999</v>
      </c>
      <c r="J918">
        <v>0</v>
      </c>
      <c r="K918">
        <v>0</v>
      </c>
      <c r="L918">
        <v>0</v>
      </c>
      <c r="M918">
        <v>0</v>
      </c>
      <c r="N918">
        <v>0</v>
      </c>
      <c r="O918">
        <v>10695</v>
      </c>
      <c r="P918" t="s">
        <v>59</v>
      </c>
      <c r="Q918" t="s">
        <v>61</v>
      </c>
    </row>
    <row r="919" spans="1:17" x14ac:dyDescent="0.25">
      <c r="A919" t="s">
        <v>30</v>
      </c>
      <c r="B919" t="s">
        <v>38</v>
      </c>
      <c r="C919" t="s">
        <v>53</v>
      </c>
      <c r="D919" t="s">
        <v>31</v>
      </c>
      <c r="E919">
        <v>11</v>
      </c>
      <c r="F919" t="str">
        <f t="shared" si="14"/>
        <v>Average Per Ton1-in-10September Monthly System Peak Day50% Cycling11</v>
      </c>
      <c r="G919">
        <v>0.40087519999999999</v>
      </c>
      <c r="H919">
        <v>0.40087519999999999</v>
      </c>
      <c r="I919">
        <v>95.122299999999996</v>
      </c>
      <c r="J919">
        <v>0</v>
      </c>
      <c r="K919">
        <v>0</v>
      </c>
      <c r="L919">
        <v>0</v>
      </c>
      <c r="M919">
        <v>0</v>
      </c>
      <c r="N919">
        <v>0</v>
      </c>
      <c r="O919">
        <v>12331</v>
      </c>
      <c r="P919" t="s">
        <v>59</v>
      </c>
      <c r="Q919" t="s">
        <v>61</v>
      </c>
    </row>
    <row r="920" spans="1:17" x14ac:dyDescent="0.25">
      <c r="A920" t="s">
        <v>28</v>
      </c>
      <c r="B920" t="s">
        <v>38</v>
      </c>
      <c r="C920" t="s">
        <v>53</v>
      </c>
      <c r="D920" t="s">
        <v>31</v>
      </c>
      <c r="E920">
        <v>11</v>
      </c>
      <c r="F920" t="str">
        <f t="shared" si="14"/>
        <v>Average Per Premise1-in-10September Monthly System Peak Day50% Cycling11</v>
      </c>
      <c r="G920">
        <v>1.645516</v>
      </c>
      <c r="H920">
        <v>1.645516</v>
      </c>
      <c r="I920">
        <v>95.122299999999996</v>
      </c>
      <c r="J920">
        <v>0</v>
      </c>
      <c r="K920">
        <v>0</v>
      </c>
      <c r="L920">
        <v>0</v>
      </c>
      <c r="M920">
        <v>0</v>
      </c>
      <c r="N920">
        <v>0</v>
      </c>
      <c r="O920">
        <v>12331</v>
      </c>
      <c r="P920" t="s">
        <v>59</v>
      </c>
      <c r="Q920" t="s">
        <v>61</v>
      </c>
    </row>
    <row r="921" spans="1:17" x14ac:dyDescent="0.25">
      <c r="A921" t="s">
        <v>29</v>
      </c>
      <c r="B921" t="s">
        <v>38</v>
      </c>
      <c r="C921" t="s">
        <v>53</v>
      </c>
      <c r="D921" t="s">
        <v>31</v>
      </c>
      <c r="E921">
        <v>11</v>
      </c>
      <c r="F921" t="str">
        <f t="shared" si="14"/>
        <v>Average Per Device1-in-10September Monthly System Peak Day50% Cycling11</v>
      </c>
      <c r="G921">
        <v>1.406841</v>
      </c>
      <c r="H921">
        <v>1.4068400000000001</v>
      </c>
      <c r="I921">
        <v>95.122299999999996</v>
      </c>
      <c r="J921">
        <v>0</v>
      </c>
      <c r="K921">
        <v>0</v>
      </c>
      <c r="L921">
        <v>0</v>
      </c>
      <c r="M921">
        <v>0</v>
      </c>
      <c r="N921">
        <v>0</v>
      </c>
      <c r="O921">
        <v>12331</v>
      </c>
      <c r="P921" t="s">
        <v>59</v>
      </c>
      <c r="Q921" t="s">
        <v>61</v>
      </c>
    </row>
    <row r="922" spans="1:17" x14ac:dyDescent="0.25">
      <c r="A922" t="s">
        <v>43</v>
      </c>
      <c r="B922" t="s">
        <v>38</v>
      </c>
      <c r="C922" t="s">
        <v>53</v>
      </c>
      <c r="D922" t="s">
        <v>31</v>
      </c>
      <c r="E922">
        <v>11</v>
      </c>
      <c r="F922" t="str">
        <f t="shared" si="14"/>
        <v>Aggregate1-in-10September Monthly System Peak Day50% Cycling11</v>
      </c>
      <c r="G922">
        <v>20.290859999999999</v>
      </c>
      <c r="H922">
        <v>20.290859999999999</v>
      </c>
      <c r="I922">
        <v>95.122299999999996</v>
      </c>
      <c r="J922">
        <v>0</v>
      </c>
      <c r="K922">
        <v>0</v>
      </c>
      <c r="L922">
        <v>0</v>
      </c>
      <c r="M922">
        <v>0</v>
      </c>
      <c r="N922">
        <v>0</v>
      </c>
      <c r="O922">
        <v>12331</v>
      </c>
      <c r="P922" t="s">
        <v>59</v>
      </c>
      <c r="Q922" t="s">
        <v>61</v>
      </c>
    </row>
    <row r="923" spans="1:17" x14ac:dyDescent="0.25">
      <c r="A923" t="s">
        <v>30</v>
      </c>
      <c r="B923" t="s">
        <v>38</v>
      </c>
      <c r="C923" t="s">
        <v>53</v>
      </c>
      <c r="D923" t="s">
        <v>26</v>
      </c>
      <c r="E923">
        <v>11</v>
      </c>
      <c r="F923" t="str">
        <f t="shared" si="14"/>
        <v>Average Per Ton1-in-10September Monthly System Peak DayAll11</v>
      </c>
      <c r="G923">
        <v>0.3486747</v>
      </c>
      <c r="H923">
        <v>0.3486747</v>
      </c>
      <c r="I923">
        <v>94.276899999999998</v>
      </c>
      <c r="J923">
        <v>0</v>
      </c>
      <c r="K923">
        <v>0</v>
      </c>
      <c r="L923">
        <v>0</v>
      </c>
      <c r="M923">
        <v>0</v>
      </c>
      <c r="N923">
        <v>0</v>
      </c>
      <c r="O923">
        <v>23026</v>
      </c>
      <c r="P923" t="s">
        <v>59</v>
      </c>
      <c r="Q923" t="s">
        <v>61</v>
      </c>
    </row>
    <row r="924" spans="1:17" x14ac:dyDescent="0.25">
      <c r="A924" t="s">
        <v>28</v>
      </c>
      <c r="B924" t="s">
        <v>38</v>
      </c>
      <c r="C924" t="s">
        <v>53</v>
      </c>
      <c r="D924" t="s">
        <v>26</v>
      </c>
      <c r="E924">
        <v>11</v>
      </c>
      <c r="F924" t="str">
        <f t="shared" si="14"/>
        <v>Average Per Premise1-in-10September Monthly System Peak DayAll11</v>
      </c>
      <c r="G924">
        <v>1.49227</v>
      </c>
      <c r="H924">
        <v>1.49227</v>
      </c>
      <c r="I924">
        <v>94.276899999999998</v>
      </c>
      <c r="J924">
        <v>0</v>
      </c>
      <c r="K924">
        <v>0</v>
      </c>
      <c r="L924">
        <v>0</v>
      </c>
      <c r="M924">
        <v>0</v>
      </c>
      <c r="N924">
        <v>0</v>
      </c>
      <c r="O924">
        <v>23026</v>
      </c>
      <c r="P924" t="s">
        <v>59</v>
      </c>
      <c r="Q924" t="s">
        <v>61</v>
      </c>
    </row>
    <row r="925" spans="1:17" x14ac:dyDescent="0.25">
      <c r="A925" t="s">
        <v>29</v>
      </c>
      <c r="B925" t="s">
        <v>38</v>
      </c>
      <c r="C925" t="s">
        <v>53</v>
      </c>
      <c r="D925" t="s">
        <v>26</v>
      </c>
      <c r="E925">
        <v>11</v>
      </c>
      <c r="F925" t="str">
        <f t="shared" si="14"/>
        <v>Average Per Device1-in-10September Monthly System Peak DayAll11</v>
      </c>
      <c r="G925">
        <v>1.243703</v>
      </c>
      <c r="H925">
        <v>1.243703</v>
      </c>
      <c r="I925">
        <v>94.276899999999998</v>
      </c>
      <c r="J925">
        <v>0</v>
      </c>
      <c r="K925">
        <v>0</v>
      </c>
      <c r="L925">
        <v>0</v>
      </c>
      <c r="M925">
        <v>0</v>
      </c>
      <c r="N925">
        <v>0</v>
      </c>
      <c r="O925">
        <v>23026</v>
      </c>
      <c r="P925" t="s">
        <v>59</v>
      </c>
      <c r="Q925" t="s">
        <v>61</v>
      </c>
    </row>
    <row r="926" spans="1:17" x14ac:dyDescent="0.25">
      <c r="A926" t="s">
        <v>43</v>
      </c>
      <c r="B926" t="s">
        <v>38</v>
      </c>
      <c r="C926" t="s">
        <v>53</v>
      </c>
      <c r="D926" t="s">
        <v>26</v>
      </c>
      <c r="E926">
        <v>11</v>
      </c>
      <c r="F926" t="str">
        <f t="shared" si="14"/>
        <v>Aggregate1-in-10September Monthly System Peak DayAll11</v>
      </c>
      <c r="G926">
        <v>34.361020000000003</v>
      </c>
      <c r="H926">
        <v>34.361020000000003</v>
      </c>
      <c r="I926">
        <v>94.276899999999998</v>
      </c>
      <c r="J926">
        <v>0</v>
      </c>
      <c r="K926">
        <v>0</v>
      </c>
      <c r="L926">
        <v>0</v>
      </c>
      <c r="M926">
        <v>0</v>
      </c>
      <c r="N926">
        <v>0</v>
      </c>
      <c r="O926">
        <v>23026</v>
      </c>
      <c r="P926" t="s">
        <v>59</v>
      </c>
      <c r="Q926" t="s">
        <v>61</v>
      </c>
    </row>
    <row r="927" spans="1:17" x14ac:dyDescent="0.25">
      <c r="A927" t="s">
        <v>30</v>
      </c>
      <c r="B927" t="s">
        <v>38</v>
      </c>
      <c r="C927" t="s">
        <v>48</v>
      </c>
      <c r="D927" t="s">
        <v>58</v>
      </c>
      <c r="E927">
        <v>12</v>
      </c>
      <c r="F927" t="str">
        <f t="shared" si="14"/>
        <v>Average Per Ton1-in-10August Monthly System Peak Day100% Cycling12</v>
      </c>
      <c r="G927">
        <v>0.30398399999999998</v>
      </c>
      <c r="H927">
        <v>0.30398399999999998</v>
      </c>
      <c r="I927">
        <v>89.213099999999997</v>
      </c>
      <c r="J927">
        <v>0</v>
      </c>
      <c r="K927">
        <v>0</v>
      </c>
      <c r="L927">
        <v>0</v>
      </c>
      <c r="M927">
        <v>0</v>
      </c>
      <c r="N927">
        <v>0</v>
      </c>
      <c r="O927">
        <v>10695</v>
      </c>
      <c r="P927" t="s">
        <v>59</v>
      </c>
      <c r="Q927" t="s">
        <v>61</v>
      </c>
    </row>
    <row r="928" spans="1:17" x14ac:dyDescent="0.25">
      <c r="A928" t="s">
        <v>28</v>
      </c>
      <c r="B928" t="s">
        <v>38</v>
      </c>
      <c r="C928" t="s">
        <v>48</v>
      </c>
      <c r="D928" t="s">
        <v>58</v>
      </c>
      <c r="E928">
        <v>12</v>
      </c>
      <c r="F928" t="str">
        <f t="shared" si="14"/>
        <v>Average Per Premise1-in-10August Monthly System Peak Day100% Cycling12</v>
      </c>
      <c r="G928">
        <v>1.3623460000000001</v>
      </c>
      <c r="H928">
        <v>1.3623460000000001</v>
      </c>
      <c r="I928">
        <v>89.213099999999997</v>
      </c>
      <c r="J928">
        <v>0</v>
      </c>
      <c r="K928">
        <v>0</v>
      </c>
      <c r="L928">
        <v>0</v>
      </c>
      <c r="M928">
        <v>0</v>
      </c>
      <c r="N928">
        <v>0</v>
      </c>
      <c r="O928">
        <v>10695</v>
      </c>
      <c r="P928" t="s">
        <v>59</v>
      </c>
      <c r="Q928" t="s">
        <v>61</v>
      </c>
    </row>
    <row r="929" spans="1:17" x14ac:dyDescent="0.25">
      <c r="A929" t="s">
        <v>29</v>
      </c>
      <c r="B929" t="s">
        <v>38</v>
      </c>
      <c r="C929" t="s">
        <v>48</v>
      </c>
      <c r="D929" t="s">
        <v>58</v>
      </c>
      <c r="E929">
        <v>12</v>
      </c>
      <c r="F929" t="str">
        <f t="shared" si="14"/>
        <v>Average Per Device1-in-10August Monthly System Peak Day100% Cycling12</v>
      </c>
      <c r="G929">
        <v>1.1033919999999999</v>
      </c>
      <c r="H929">
        <v>1.1033919999999999</v>
      </c>
      <c r="I929">
        <v>89.213099999999997</v>
      </c>
      <c r="J929">
        <v>0</v>
      </c>
      <c r="K929">
        <v>0</v>
      </c>
      <c r="L929">
        <v>0</v>
      </c>
      <c r="M929">
        <v>0</v>
      </c>
      <c r="N929">
        <v>0</v>
      </c>
      <c r="O929">
        <v>10695</v>
      </c>
      <c r="P929" t="s">
        <v>59</v>
      </c>
      <c r="Q929" t="s">
        <v>61</v>
      </c>
    </row>
    <row r="930" spans="1:17" x14ac:dyDescent="0.25">
      <c r="A930" t="s">
        <v>43</v>
      </c>
      <c r="B930" t="s">
        <v>38</v>
      </c>
      <c r="C930" t="s">
        <v>48</v>
      </c>
      <c r="D930" t="s">
        <v>58</v>
      </c>
      <c r="E930">
        <v>12</v>
      </c>
      <c r="F930" t="str">
        <f t="shared" si="14"/>
        <v>Aggregate1-in-10August Monthly System Peak Day100% Cycling12</v>
      </c>
      <c r="G930">
        <v>14.57029</v>
      </c>
      <c r="H930">
        <v>14.57029</v>
      </c>
      <c r="I930">
        <v>89.213099999999997</v>
      </c>
      <c r="J930">
        <v>0</v>
      </c>
      <c r="K930">
        <v>0</v>
      </c>
      <c r="L930">
        <v>0</v>
      </c>
      <c r="M930">
        <v>0</v>
      </c>
      <c r="N930">
        <v>0</v>
      </c>
      <c r="O930">
        <v>10695</v>
      </c>
      <c r="P930" t="s">
        <v>59</v>
      </c>
      <c r="Q930" t="s">
        <v>61</v>
      </c>
    </row>
    <row r="931" spans="1:17" x14ac:dyDescent="0.25">
      <c r="A931" t="s">
        <v>30</v>
      </c>
      <c r="B931" t="s">
        <v>38</v>
      </c>
      <c r="C931" t="s">
        <v>48</v>
      </c>
      <c r="D931" t="s">
        <v>31</v>
      </c>
      <c r="E931">
        <v>12</v>
      </c>
      <c r="F931" t="str">
        <f t="shared" si="14"/>
        <v>Average Per Ton1-in-10August Monthly System Peak Day50% Cycling12</v>
      </c>
      <c r="G931">
        <v>0.44083860000000002</v>
      </c>
      <c r="H931">
        <v>0.44083860000000002</v>
      </c>
      <c r="I931">
        <v>90.262</v>
      </c>
      <c r="J931">
        <v>0</v>
      </c>
      <c r="K931">
        <v>0</v>
      </c>
      <c r="L931">
        <v>0</v>
      </c>
      <c r="M931">
        <v>0</v>
      </c>
      <c r="N931">
        <v>0</v>
      </c>
      <c r="O931">
        <v>12331</v>
      </c>
      <c r="P931" t="s">
        <v>59</v>
      </c>
      <c r="Q931" t="s">
        <v>61</v>
      </c>
    </row>
    <row r="932" spans="1:17" x14ac:dyDescent="0.25">
      <c r="A932" t="s">
        <v>28</v>
      </c>
      <c r="B932" t="s">
        <v>38</v>
      </c>
      <c r="C932" t="s">
        <v>48</v>
      </c>
      <c r="D932" t="s">
        <v>31</v>
      </c>
      <c r="E932">
        <v>12</v>
      </c>
      <c r="F932" t="str">
        <f t="shared" si="14"/>
        <v>Average Per Premise1-in-10August Monthly System Peak Day50% Cycling12</v>
      </c>
      <c r="G932">
        <v>1.809558</v>
      </c>
      <c r="H932">
        <v>1.809558</v>
      </c>
      <c r="I932">
        <v>90.262</v>
      </c>
      <c r="J932">
        <v>0</v>
      </c>
      <c r="K932">
        <v>0</v>
      </c>
      <c r="L932">
        <v>0</v>
      </c>
      <c r="M932">
        <v>0</v>
      </c>
      <c r="N932">
        <v>0</v>
      </c>
      <c r="O932">
        <v>12331</v>
      </c>
      <c r="P932" t="s">
        <v>59</v>
      </c>
      <c r="Q932" t="s">
        <v>61</v>
      </c>
    </row>
    <row r="933" spans="1:17" x14ac:dyDescent="0.25">
      <c r="A933" t="s">
        <v>29</v>
      </c>
      <c r="B933" t="s">
        <v>38</v>
      </c>
      <c r="C933" t="s">
        <v>48</v>
      </c>
      <c r="D933" t="s">
        <v>31</v>
      </c>
      <c r="E933">
        <v>12</v>
      </c>
      <c r="F933" t="str">
        <f t="shared" si="14"/>
        <v>Average Per Device1-in-10August Monthly System Peak Day50% Cycling12</v>
      </c>
      <c r="G933">
        <v>1.5470889999999999</v>
      </c>
      <c r="H933">
        <v>1.5470889999999999</v>
      </c>
      <c r="I933">
        <v>90.262</v>
      </c>
      <c r="J933">
        <v>0</v>
      </c>
      <c r="K933">
        <v>0</v>
      </c>
      <c r="L933">
        <v>0</v>
      </c>
      <c r="M933">
        <v>0</v>
      </c>
      <c r="N933">
        <v>0</v>
      </c>
      <c r="O933">
        <v>12331</v>
      </c>
      <c r="P933" t="s">
        <v>59</v>
      </c>
      <c r="Q933" t="s">
        <v>61</v>
      </c>
    </row>
    <row r="934" spans="1:17" x14ac:dyDescent="0.25">
      <c r="A934" t="s">
        <v>43</v>
      </c>
      <c r="B934" t="s">
        <v>38</v>
      </c>
      <c r="C934" t="s">
        <v>48</v>
      </c>
      <c r="D934" t="s">
        <v>31</v>
      </c>
      <c r="E934">
        <v>12</v>
      </c>
      <c r="F934" t="str">
        <f t="shared" si="14"/>
        <v>Aggregate1-in-10August Monthly System Peak Day50% Cycling12</v>
      </c>
      <c r="G934">
        <v>22.313659999999999</v>
      </c>
      <c r="H934">
        <v>22.313659999999999</v>
      </c>
      <c r="I934">
        <v>90.262</v>
      </c>
      <c r="J934">
        <v>0</v>
      </c>
      <c r="K934">
        <v>0</v>
      </c>
      <c r="L934">
        <v>0</v>
      </c>
      <c r="M934">
        <v>0</v>
      </c>
      <c r="N934">
        <v>0</v>
      </c>
      <c r="O934">
        <v>12331</v>
      </c>
      <c r="P934" t="s">
        <v>59</v>
      </c>
      <c r="Q934" t="s">
        <v>61</v>
      </c>
    </row>
    <row r="935" spans="1:17" x14ac:dyDescent="0.25">
      <c r="A935" t="s">
        <v>30</v>
      </c>
      <c r="B935" t="s">
        <v>38</v>
      </c>
      <c r="C935" t="s">
        <v>48</v>
      </c>
      <c r="D935" t="s">
        <v>26</v>
      </c>
      <c r="E935">
        <v>12</v>
      </c>
      <c r="F935" t="str">
        <f t="shared" si="14"/>
        <v>Average Per Ton1-in-10August Monthly System Peak DayAll12</v>
      </c>
      <c r="G935">
        <v>0.37726959999999998</v>
      </c>
      <c r="H935">
        <v>0.37726959999999998</v>
      </c>
      <c r="I935">
        <v>89.774799999999999</v>
      </c>
      <c r="J935">
        <v>0</v>
      </c>
      <c r="K935">
        <v>0</v>
      </c>
      <c r="L935">
        <v>0</v>
      </c>
      <c r="M935">
        <v>0</v>
      </c>
      <c r="N935">
        <v>0</v>
      </c>
      <c r="O935">
        <v>23026</v>
      </c>
      <c r="P935" t="s">
        <v>59</v>
      </c>
      <c r="Q935" t="s">
        <v>61</v>
      </c>
    </row>
    <row r="936" spans="1:17" x14ac:dyDescent="0.25">
      <c r="A936" t="s">
        <v>28</v>
      </c>
      <c r="B936" t="s">
        <v>38</v>
      </c>
      <c r="C936" t="s">
        <v>48</v>
      </c>
      <c r="D936" t="s">
        <v>26</v>
      </c>
      <c r="E936">
        <v>12</v>
      </c>
      <c r="F936" t="str">
        <f t="shared" si="14"/>
        <v>Average Per Premise1-in-10August Monthly System Peak DayAll12</v>
      </c>
      <c r="G936">
        <v>1.614652</v>
      </c>
      <c r="H936">
        <v>1.614652</v>
      </c>
      <c r="I936">
        <v>89.774799999999999</v>
      </c>
      <c r="J936">
        <v>0</v>
      </c>
      <c r="K936">
        <v>0</v>
      </c>
      <c r="L936">
        <v>0</v>
      </c>
      <c r="M936">
        <v>0</v>
      </c>
      <c r="N936">
        <v>0</v>
      </c>
      <c r="O936">
        <v>23026</v>
      </c>
      <c r="P936" t="s">
        <v>59</v>
      </c>
      <c r="Q936" t="s">
        <v>61</v>
      </c>
    </row>
    <row r="937" spans="1:17" x14ac:dyDescent="0.25">
      <c r="A937" t="s">
        <v>29</v>
      </c>
      <c r="B937" t="s">
        <v>38</v>
      </c>
      <c r="C937" t="s">
        <v>48</v>
      </c>
      <c r="D937" t="s">
        <v>26</v>
      </c>
      <c r="E937">
        <v>12</v>
      </c>
      <c r="F937" t="str">
        <f t="shared" si="14"/>
        <v>Average Per Device1-in-10August Monthly System Peak DayAll12</v>
      </c>
      <c r="G937">
        <v>1.345699</v>
      </c>
      <c r="H937">
        <v>1.345699</v>
      </c>
      <c r="I937">
        <v>89.774799999999999</v>
      </c>
      <c r="J937">
        <v>0</v>
      </c>
      <c r="K937">
        <v>0</v>
      </c>
      <c r="L937">
        <v>0</v>
      </c>
      <c r="M937">
        <v>0</v>
      </c>
      <c r="N937">
        <v>0</v>
      </c>
      <c r="O937">
        <v>23026</v>
      </c>
      <c r="P937" t="s">
        <v>59</v>
      </c>
      <c r="Q937" t="s">
        <v>61</v>
      </c>
    </row>
    <row r="938" spans="1:17" x14ac:dyDescent="0.25">
      <c r="A938" t="s">
        <v>43</v>
      </c>
      <c r="B938" t="s">
        <v>38</v>
      </c>
      <c r="C938" t="s">
        <v>48</v>
      </c>
      <c r="D938" t="s">
        <v>26</v>
      </c>
      <c r="E938">
        <v>12</v>
      </c>
      <c r="F938" t="str">
        <f t="shared" si="14"/>
        <v>Aggregate1-in-10August Monthly System Peak DayAll12</v>
      </c>
      <c r="G938">
        <v>37.178980000000003</v>
      </c>
      <c r="H938">
        <v>37.178980000000003</v>
      </c>
      <c r="I938">
        <v>89.774799999999999</v>
      </c>
      <c r="J938">
        <v>0</v>
      </c>
      <c r="K938">
        <v>0</v>
      </c>
      <c r="L938">
        <v>0</v>
      </c>
      <c r="M938">
        <v>0</v>
      </c>
      <c r="N938">
        <v>0</v>
      </c>
      <c r="O938">
        <v>23026</v>
      </c>
      <c r="P938" t="s">
        <v>59</v>
      </c>
      <c r="Q938" t="s">
        <v>61</v>
      </c>
    </row>
    <row r="939" spans="1:17" x14ac:dyDescent="0.25">
      <c r="A939" t="s">
        <v>30</v>
      </c>
      <c r="B939" t="s">
        <v>38</v>
      </c>
      <c r="C939" t="s">
        <v>37</v>
      </c>
      <c r="D939" t="s">
        <v>58</v>
      </c>
      <c r="E939">
        <v>12</v>
      </c>
      <c r="F939" t="str">
        <f t="shared" si="14"/>
        <v>Average Per Ton1-in-10August Typical Event Day100% Cycling12</v>
      </c>
      <c r="G939">
        <v>0.29373909999999998</v>
      </c>
      <c r="H939">
        <v>0.29373899999999997</v>
      </c>
      <c r="I939">
        <v>90.058999999999997</v>
      </c>
      <c r="J939">
        <v>0</v>
      </c>
      <c r="K939">
        <v>0</v>
      </c>
      <c r="L939">
        <v>0</v>
      </c>
      <c r="M939">
        <v>0</v>
      </c>
      <c r="N939">
        <v>0</v>
      </c>
      <c r="O939">
        <v>10695</v>
      </c>
      <c r="P939" t="s">
        <v>59</v>
      </c>
      <c r="Q939" t="s">
        <v>61</v>
      </c>
    </row>
    <row r="940" spans="1:17" x14ac:dyDescent="0.25">
      <c r="A940" t="s">
        <v>28</v>
      </c>
      <c r="B940" t="s">
        <v>38</v>
      </c>
      <c r="C940" t="s">
        <v>37</v>
      </c>
      <c r="D940" t="s">
        <v>58</v>
      </c>
      <c r="E940">
        <v>12</v>
      </c>
      <c r="F940" t="str">
        <f t="shared" si="14"/>
        <v>Average Per Premise1-in-10August Typical Event Day100% Cycling12</v>
      </c>
      <c r="G940">
        <v>1.316432</v>
      </c>
      <c r="H940">
        <v>1.316432</v>
      </c>
      <c r="I940">
        <v>90.058999999999997</v>
      </c>
      <c r="J940">
        <v>0</v>
      </c>
      <c r="K940">
        <v>0</v>
      </c>
      <c r="L940">
        <v>0</v>
      </c>
      <c r="M940">
        <v>0</v>
      </c>
      <c r="N940">
        <v>0</v>
      </c>
      <c r="O940">
        <v>10695</v>
      </c>
      <c r="P940" t="s">
        <v>59</v>
      </c>
      <c r="Q940" t="s">
        <v>61</v>
      </c>
    </row>
    <row r="941" spans="1:17" x14ac:dyDescent="0.25">
      <c r="A941" t="s">
        <v>29</v>
      </c>
      <c r="B941" t="s">
        <v>38</v>
      </c>
      <c r="C941" t="s">
        <v>37</v>
      </c>
      <c r="D941" t="s">
        <v>58</v>
      </c>
      <c r="E941">
        <v>12</v>
      </c>
      <c r="F941" t="str">
        <f t="shared" si="14"/>
        <v>Average Per Device1-in-10August Typical Event Day100% Cycling12</v>
      </c>
      <c r="G941">
        <v>1.0662050000000001</v>
      </c>
      <c r="H941">
        <v>1.0662050000000001</v>
      </c>
      <c r="I941">
        <v>90.058999999999997</v>
      </c>
      <c r="J941">
        <v>0</v>
      </c>
      <c r="K941">
        <v>0</v>
      </c>
      <c r="L941">
        <v>0</v>
      </c>
      <c r="M941">
        <v>0</v>
      </c>
      <c r="N941">
        <v>0</v>
      </c>
      <c r="O941">
        <v>10695</v>
      </c>
      <c r="P941" t="s">
        <v>59</v>
      </c>
      <c r="Q941" t="s">
        <v>61</v>
      </c>
    </row>
    <row r="942" spans="1:17" x14ac:dyDescent="0.25">
      <c r="A942" t="s">
        <v>43</v>
      </c>
      <c r="B942" t="s">
        <v>38</v>
      </c>
      <c r="C942" t="s">
        <v>37</v>
      </c>
      <c r="D942" t="s">
        <v>58</v>
      </c>
      <c r="E942">
        <v>12</v>
      </c>
      <c r="F942" t="str">
        <f t="shared" si="14"/>
        <v>Aggregate1-in-10August Typical Event Day100% Cycling12</v>
      </c>
      <c r="G942">
        <v>14.07924</v>
      </c>
      <c r="H942">
        <v>14.07924</v>
      </c>
      <c r="I942">
        <v>90.058999999999997</v>
      </c>
      <c r="J942">
        <v>0</v>
      </c>
      <c r="K942">
        <v>0</v>
      </c>
      <c r="L942">
        <v>0</v>
      </c>
      <c r="M942">
        <v>0</v>
      </c>
      <c r="N942">
        <v>0</v>
      </c>
      <c r="O942">
        <v>10695</v>
      </c>
      <c r="P942" t="s">
        <v>59</v>
      </c>
      <c r="Q942" t="s">
        <v>61</v>
      </c>
    </row>
    <row r="943" spans="1:17" x14ac:dyDescent="0.25">
      <c r="A943" t="s">
        <v>30</v>
      </c>
      <c r="B943" t="s">
        <v>38</v>
      </c>
      <c r="C943" t="s">
        <v>37</v>
      </c>
      <c r="D943" t="s">
        <v>31</v>
      </c>
      <c r="E943">
        <v>12</v>
      </c>
      <c r="F943" t="str">
        <f t="shared" si="14"/>
        <v>Average Per Ton1-in-10August Typical Event Day50% Cycling12</v>
      </c>
      <c r="G943">
        <v>0.42834870000000003</v>
      </c>
      <c r="H943">
        <v>0.42834870000000003</v>
      </c>
      <c r="I943">
        <v>91.44</v>
      </c>
      <c r="J943">
        <v>0</v>
      </c>
      <c r="K943">
        <v>0</v>
      </c>
      <c r="L943">
        <v>0</v>
      </c>
      <c r="M943">
        <v>0</v>
      </c>
      <c r="N943">
        <v>0</v>
      </c>
      <c r="O943">
        <v>12331</v>
      </c>
      <c r="P943" t="s">
        <v>59</v>
      </c>
      <c r="Q943" t="s">
        <v>61</v>
      </c>
    </row>
    <row r="944" spans="1:17" x14ac:dyDescent="0.25">
      <c r="A944" t="s">
        <v>28</v>
      </c>
      <c r="B944" t="s">
        <v>38</v>
      </c>
      <c r="C944" t="s">
        <v>37</v>
      </c>
      <c r="D944" t="s">
        <v>31</v>
      </c>
      <c r="E944">
        <v>12</v>
      </c>
      <c r="F944" t="str">
        <f t="shared" si="14"/>
        <v>Average Per Premise1-in-10August Typical Event Day50% Cycling12</v>
      </c>
      <c r="G944">
        <v>1.7582899999999999</v>
      </c>
      <c r="H944">
        <v>1.7582899999999999</v>
      </c>
      <c r="I944">
        <v>91.44</v>
      </c>
      <c r="J944">
        <v>0</v>
      </c>
      <c r="K944">
        <v>0</v>
      </c>
      <c r="L944">
        <v>0</v>
      </c>
      <c r="M944">
        <v>0</v>
      </c>
      <c r="N944">
        <v>0</v>
      </c>
      <c r="O944">
        <v>12331</v>
      </c>
      <c r="P944" t="s">
        <v>59</v>
      </c>
      <c r="Q944" t="s">
        <v>61</v>
      </c>
    </row>
    <row r="945" spans="1:17" x14ac:dyDescent="0.25">
      <c r="A945" t="s">
        <v>29</v>
      </c>
      <c r="B945" t="s">
        <v>38</v>
      </c>
      <c r="C945" t="s">
        <v>37</v>
      </c>
      <c r="D945" t="s">
        <v>31</v>
      </c>
      <c r="E945">
        <v>12</v>
      </c>
      <c r="F945" t="str">
        <f t="shared" si="14"/>
        <v>Average Per Device1-in-10August Typical Event Day50% Cycling12</v>
      </c>
      <c r="G945">
        <v>1.5032559999999999</v>
      </c>
      <c r="H945">
        <v>1.5032559999999999</v>
      </c>
      <c r="I945">
        <v>91.44</v>
      </c>
      <c r="J945">
        <v>0</v>
      </c>
      <c r="K945">
        <v>0</v>
      </c>
      <c r="L945">
        <v>0</v>
      </c>
      <c r="M945">
        <v>0</v>
      </c>
      <c r="N945">
        <v>0</v>
      </c>
      <c r="O945">
        <v>12331</v>
      </c>
      <c r="P945" t="s">
        <v>59</v>
      </c>
      <c r="Q945" t="s">
        <v>61</v>
      </c>
    </row>
    <row r="946" spans="1:17" x14ac:dyDescent="0.25">
      <c r="A946" t="s">
        <v>43</v>
      </c>
      <c r="B946" t="s">
        <v>38</v>
      </c>
      <c r="C946" t="s">
        <v>37</v>
      </c>
      <c r="D946" t="s">
        <v>31</v>
      </c>
      <c r="E946">
        <v>12</v>
      </c>
      <c r="F946" t="str">
        <f t="shared" si="14"/>
        <v>Aggregate1-in-10August Typical Event Day50% Cycling12</v>
      </c>
      <c r="G946">
        <v>21.681470000000001</v>
      </c>
      <c r="H946">
        <v>21.681470000000001</v>
      </c>
      <c r="I946">
        <v>91.44</v>
      </c>
      <c r="J946">
        <v>0</v>
      </c>
      <c r="K946">
        <v>0</v>
      </c>
      <c r="L946">
        <v>0</v>
      </c>
      <c r="M946">
        <v>0</v>
      </c>
      <c r="N946">
        <v>0</v>
      </c>
      <c r="O946">
        <v>12331</v>
      </c>
      <c r="P946" t="s">
        <v>59</v>
      </c>
      <c r="Q946" t="s">
        <v>61</v>
      </c>
    </row>
    <row r="947" spans="1:17" x14ac:dyDescent="0.25">
      <c r="A947" t="s">
        <v>30</v>
      </c>
      <c r="B947" t="s">
        <v>38</v>
      </c>
      <c r="C947" t="s">
        <v>37</v>
      </c>
      <c r="D947" t="s">
        <v>26</v>
      </c>
      <c r="E947">
        <v>12</v>
      </c>
      <c r="F947" t="str">
        <f t="shared" si="14"/>
        <v>Average Per Ton1-in-10August Typical Event DayAll12</v>
      </c>
      <c r="G947">
        <v>0.36582249999999999</v>
      </c>
      <c r="H947">
        <v>0.36582249999999999</v>
      </c>
      <c r="I947">
        <v>90.798500000000004</v>
      </c>
      <c r="J947">
        <v>0</v>
      </c>
      <c r="K947">
        <v>0</v>
      </c>
      <c r="L947">
        <v>0</v>
      </c>
      <c r="M947">
        <v>0</v>
      </c>
      <c r="N947">
        <v>0</v>
      </c>
      <c r="O947">
        <v>23026</v>
      </c>
      <c r="P947" t="s">
        <v>59</v>
      </c>
      <c r="Q947" t="s">
        <v>61</v>
      </c>
    </row>
    <row r="948" spans="1:17" x14ac:dyDescent="0.25">
      <c r="A948" t="s">
        <v>28</v>
      </c>
      <c r="B948" t="s">
        <v>38</v>
      </c>
      <c r="C948" t="s">
        <v>37</v>
      </c>
      <c r="D948" t="s">
        <v>26</v>
      </c>
      <c r="E948">
        <v>12</v>
      </c>
      <c r="F948" t="str">
        <f t="shared" si="14"/>
        <v>Average Per Premise1-in-10August Typical Event DayAll12</v>
      </c>
      <c r="G948">
        <v>1.5656600000000001</v>
      </c>
      <c r="H948">
        <v>1.5656600000000001</v>
      </c>
      <c r="I948">
        <v>90.798500000000004</v>
      </c>
      <c r="J948">
        <v>0</v>
      </c>
      <c r="K948">
        <v>0</v>
      </c>
      <c r="L948">
        <v>0</v>
      </c>
      <c r="M948">
        <v>0</v>
      </c>
      <c r="N948">
        <v>0</v>
      </c>
      <c r="O948">
        <v>23026</v>
      </c>
      <c r="P948" t="s">
        <v>59</v>
      </c>
      <c r="Q948" t="s">
        <v>61</v>
      </c>
    </row>
    <row r="949" spans="1:17" x14ac:dyDescent="0.25">
      <c r="A949" t="s">
        <v>29</v>
      </c>
      <c r="B949" t="s">
        <v>38</v>
      </c>
      <c r="C949" t="s">
        <v>37</v>
      </c>
      <c r="D949" t="s">
        <v>26</v>
      </c>
      <c r="E949">
        <v>12</v>
      </c>
      <c r="F949" t="str">
        <f t="shared" si="14"/>
        <v>Average Per Device1-in-10August Typical Event DayAll12</v>
      </c>
      <c r="G949">
        <v>1.3048679999999999</v>
      </c>
      <c r="H949">
        <v>1.3048679999999999</v>
      </c>
      <c r="I949">
        <v>90.798500000000004</v>
      </c>
      <c r="J949">
        <v>0</v>
      </c>
      <c r="K949">
        <v>0</v>
      </c>
      <c r="L949">
        <v>0</v>
      </c>
      <c r="M949">
        <v>0</v>
      </c>
      <c r="N949">
        <v>0</v>
      </c>
      <c r="O949">
        <v>23026</v>
      </c>
      <c r="P949" t="s">
        <v>59</v>
      </c>
      <c r="Q949" t="s">
        <v>61</v>
      </c>
    </row>
    <row r="950" spans="1:17" x14ac:dyDescent="0.25">
      <c r="A950" t="s">
        <v>43</v>
      </c>
      <c r="B950" t="s">
        <v>38</v>
      </c>
      <c r="C950" t="s">
        <v>37</v>
      </c>
      <c r="D950" t="s">
        <v>26</v>
      </c>
      <c r="E950">
        <v>12</v>
      </c>
      <c r="F950" t="str">
        <f t="shared" si="14"/>
        <v>Aggregate1-in-10August Typical Event DayAll12</v>
      </c>
      <c r="G950">
        <v>36.050890000000003</v>
      </c>
      <c r="H950">
        <v>36.050890000000003</v>
      </c>
      <c r="I950">
        <v>90.798500000000004</v>
      </c>
      <c r="J950">
        <v>0</v>
      </c>
      <c r="K950">
        <v>0</v>
      </c>
      <c r="L950">
        <v>0</v>
      </c>
      <c r="M950">
        <v>0</v>
      </c>
      <c r="N950">
        <v>0</v>
      </c>
      <c r="O950">
        <v>23026</v>
      </c>
      <c r="P950" t="s">
        <v>59</v>
      </c>
      <c r="Q950" t="s">
        <v>61</v>
      </c>
    </row>
    <row r="951" spans="1:17" x14ac:dyDescent="0.25">
      <c r="A951" t="s">
        <v>30</v>
      </c>
      <c r="B951" t="s">
        <v>38</v>
      </c>
      <c r="C951" t="s">
        <v>49</v>
      </c>
      <c r="D951" t="s">
        <v>58</v>
      </c>
      <c r="E951">
        <v>12</v>
      </c>
      <c r="F951" t="str">
        <f t="shared" si="14"/>
        <v>Average Per Ton1-in-10July Monthly System Peak Day100% Cycling12</v>
      </c>
      <c r="G951">
        <v>0.29577369999999997</v>
      </c>
      <c r="H951">
        <v>0.29577369999999997</v>
      </c>
      <c r="I951">
        <v>89.319599999999994</v>
      </c>
      <c r="J951">
        <v>0</v>
      </c>
      <c r="K951">
        <v>0</v>
      </c>
      <c r="L951">
        <v>0</v>
      </c>
      <c r="M951">
        <v>0</v>
      </c>
      <c r="N951">
        <v>0</v>
      </c>
      <c r="O951">
        <v>10695</v>
      </c>
      <c r="P951" t="s">
        <v>59</v>
      </c>
      <c r="Q951" t="s">
        <v>61</v>
      </c>
    </row>
    <row r="952" spans="1:17" x14ac:dyDescent="0.25">
      <c r="A952" t="s">
        <v>28</v>
      </c>
      <c r="B952" t="s">
        <v>38</v>
      </c>
      <c r="C952" t="s">
        <v>49</v>
      </c>
      <c r="D952" t="s">
        <v>58</v>
      </c>
      <c r="E952">
        <v>12</v>
      </c>
      <c r="F952" t="str">
        <f t="shared" si="14"/>
        <v>Average Per Premise1-in-10July Monthly System Peak Day100% Cycling12</v>
      </c>
      <c r="G952">
        <v>1.32555</v>
      </c>
      <c r="H952">
        <v>1.32555</v>
      </c>
      <c r="I952">
        <v>89.319599999999994</v>
      </c>
      <c r="J952">
        <v>0</v>
      </c>
      <c r="K952">
        <v>0</v>
      </c>
      <c r="L952">
        <v>0</v>
      </c>
      <c r="M952">
        <v>0</v>
      </c>
      <c r="N952">
        <v>0</v>
      </c>
      <c r="O952">
        <v>10695</v>
      </c>
      <c r="P952" t="s">
        <v>59</v>
      </c>
      <c r="Q952" t="s">
        <v>61</v>
      </c>
    </row>
    <row r="953" spans="1:17" x14ac:dyDescent="0.25">
      <c r="A953" t="s">
        <v>29</v>
      </c>
      <c r="B953" t="s">
        <v>38</v>
      </c>
      <c r="C953" t="s">
        <v>49</v>
      </c>
      <c r="D953" t="s">
        <v>58</v>
      </c>
      <c r="E953">
        <v>12</v>
      </c>
      <c r="F953" t="str">
        <f t="shared" si="14"/>
        <v>Average Per Device1-in-10July Monthly System Peak Day100% Cycling12</v>
      </c>
      <c r="G953">
        <v>1.07359</v>
      </c>
      <c r="H953">
        <v>1.07359</v>
      </c>
      <c r="I953">
        <v>89.319599999999994</v>
      </c>
      <c r="J953">
        <v>0</v>
      </c>
      <c r="K953">
        <v>0</v>
      </c>
      <c r="L953">
        <v>0</v>
      </c>
      <c r="M953">
        <v>0</v>
      </c>
      <c r="N953">
        <v>0</v>
      </c>
      <c r="O953">
        <v>10695</v>
      </c>
      <c r="P953" t="s">
        <v>59</v>
      </c>
      <c r="Q953" t="s">
        <v>61</v>
      </c>
    </row>
    <row r="954" spans="1:17" x14ac:dyDescent="0.25">
      <c r="A954" t="s">
        <v>43</v>
      </c>
      <c r="B954" t="s">
        <v>38</v>
      </c>
      <c r="C954" t="s">
        <v>49</v>
      </c>
      <c r="D954" t="s">
        <v>58</v>
      </c>
      <c r="E954">
        <v>12</v>
      </c>
      <c r="F954" t="str">
        <f t="shared" si="14"/>
        <v>Aggregate1-in-10July Monthly System Peak Day100% Cycling12</v>
      </c>
      <c r="G954">
        <v>14.17676</v>
      </c>
      <c r="H954">
        <v>14.17676</v>
      </c>
      <c r="I954">
        <v>89.319599999999994</v>
      </c>
      <c r="J954">
        <v>0</v>
      </c>
      <c r="K954">
        <v>0</v>
      </c>
      <c r="L954">
        <v>0</v>
      </c>
      <c r="M954">
        <v>0</v>
      </c>
      <c r="N954">
        <v>0</v>
      </c>
      <c r="O954">
        <v>10695</v>
      </c>
      <c r="P954" t="s">
        <v>59</v>
      </c>
      <c r="Q954" t="s">
        <v>61</v>
      </c>
    </row>
    <row r="955" spans="1:17" x14ac:dyDescent="0.25">
      <c r="A955" t="s">
        <v>30</v>
      </c>
      <c r="B955" t="s">
        <v>38</v>
      </c>
      <c r="C955" t="s">
        <v>49</v>
      </c>
      <c r="D955" t="s">
        <v>31</v>
      </c>
      <c r="E955">
        <v>12</v>
      </c>
      <c r="F955" t="str">
        <f t="shared" si="14"/>
        <v>Average Per Ton1-in-10July Monthly System Peak Day50% Cycling12</v>
      </c>
      <c r="G955">
        <v>0.42989680000000002</v>
      </c>
      <c r="H955">
        <v>0.42989680000000002</v>
      </c>
      <c r="I955">
        <v>90.602599999999995</v>
      </c>
      <c r="J955">
        <v>0</v>
      </c>
      <c r="K955">
        <v>0</v>
      </c>
      <c r="L955">
        <v>0</v>
      </c>
      <c r="M955">
        <v>0</v>
      </c>
      <c r="N955">
        <v>0</v>
      </c>
      <c r="O955">
        <v>12331</v>
      </c>
      <c r="P955" t="s">
        <v>59</v>
      </c>
      <c r="Q955" t="s">
        <v>61</v>
      </c>
    </row>
    <row r="956" spans="1:17" x14ac:dyDescent="0.25">
      <c r="A956" t="s">
        <v>28</v>
      </c>
      <c r="B956" t="s">
        <v>38</v>
      </c>
      <c r="C956" t="s">
        <v>49</v>
      </c>
      <c r="D956" t="s">
        <v>31</v>
      </c>
      <c r="E956">
        <v>12</v>
      </c>
      <c r="F956" t="str">
        <f t="shared" si="14"/>
        <v>Average Per Premise1-in-10July Monthly System Peak Day50% Cycling12</v>
      </c>
      <c r="G956">
        <v>1.764645</v>
      </c>
      <c r="H956">
        <v>1.7646440000000001</v>
      </c>
      <c r="I956">
        <v>90.602599999999995</v>
      </c>
      <c r="J956">
        <v>0</v>
      </c>
      <c r="K956">
        <v>0</v>
      </c>
      <c r="L956">
        <v>0</v>
      </c>
      <c r="M956">
        <v>0</v>
      </c>
      <c r="N956">
        <v>0</v>
      </c>
      <c r="O956">
        <v>12331</v>
      </c>
      <c r="P956" t="s">
        <v>59</v>
      </c>
      <c r="Q956" t="s">
        <v>61</v>
      </c>
    </row>
    <row r="957" spans="1:17" x14ac:dyDescent="0.25">
      <c r="A957" t="s">
        <v>29</v>
      </c>
      <c r="B957" t="s">
        <v>38</v>
      </c>
      <c r="C957" t="s">
        <v>49</v>
      </c>
      <c r="D957" t="s">
        <v>31</v>
      </c>
      <c r="E957">
        <v>12</v>
      </c>
      <c r="F957" t="str">
        <f t="shared" si="14"/>
        <v>Average Per Device1-in-10July Monthly System Peak Day50% Cycling12</v>
      </c>
      <c r="G957">
        <v>1.5086900000000001</v>
      </c>
      <c r="H957">
        <v>1.5086900000000001</v>
      </c>
      <c r="I957">
        <v>90.602599999999995</v>
      </c>
      <c r="J957">
        <v>0</v>
      </c>
      <c r="K957">
        <v>0</v>
      </c>
      <c r="L957">
        <v>0</v>
      </c>
      <c r="M957">
        <v>0</v>
      </c>
      <c r="N957">
        <v>0</v>
      </c>
      <c r="O957">
        <v>12331</v>
      </c>
      <c r="P957" t="s">
        <v>59</v>
      </c>
      <c r="Q957" t="s">
        <v>61</v>
      </c>
    </row>
    <row r="958" spans="1:17" x14ac:dyDescent="0.25">
      <c r="A958" t="s">
        <v>43</v>
      </c>
      <c r="B958" t="s">
        <v>38</v>
      </c>
      <c r="C958" t="s">
        <v>49</v>
      </c>
      <c r="D958" t="s">
        <v>31</v>
      </c>
      <c r="E958">
        <v>12</v>
      </c>
      <c r="F958" t="str">
        <f t="shared" si="14"/>
        <v>Aggregate1-in-10July Monthly System Peak Day50% Cycling12</v>
      </c>
      <c r="G958">
        <v>21.759830000000001</v>
      </c>
      <c r="H958">
        <v>21.759830000000001</v>
      </c>
      <c r="I958">
        <v>90.602599999999995</v>
      </c>
      <c r="J958">
        <v>0</v>
      </c>
      <c r="K958">
        <v>0</v>
      </c>
      <c r="L958">
        <v>0</v>
      </c>
      <c r="M958">
        <v>0</v>
      </c>
      <c r="N958">
        <v>0</v>
      </c>
      <c r="O958">
        <v>12331</v>
      </c>
      <c r="P958" t="s">
        <v>59</v>
      </c>
      <c r="Q958" t="s">
        <v>61</v>
      </c>
    </row>
    <row r="959" spans="1:17" x14ac:dyDescent="0.25">
      <c r="A959" t="s">
        <v>30</v>
      </c>
      <c r="B959" t="s">
        <v>38</v>
      </c>
      <c r="C959" t="s">
        <v>49</v>
      </c>
      <c r="D959" t="s">
        <v>26</v>
      </c>
      <c r="E959">
        <v>12</v>
      </c>
      <c r="F959" t="str">
        <f t="shared" si="14"/>
        <v>Average Per Ton1-in-10July Monthly System Peak DayAll12</v>
      </c>
      <c r="G959">
        <v>0.3675966</v>
      </c>
      <c r="H959">
        <v>0.3675966</v>
      </c>
      <c r="I959">
        <v>90.006600000000006</v>
      </c>
      <c r="J959">
        <v>0</v>
      </c>
      <c r="K959">
        <v>0</v>
      </c>
      <c r="L959">
        <v>0</v>
      </c>
      <c r="M959">
        <v>0</v>
      </c>
      <c r="N959">
        <v>0</v>
      </c>
      <c r="O959">
        <v>23026</v>
      </c>
      <c r="P959" t="s">
        <v>59</v>
      </c>
      <c r="Q959" t="s">
        <v>61</v>
      </c>
    </row>
    <row r="960" spans="1:17" x14ac:dyDescent="0.25">
      <c r="A960" t="s">
        <v>28</v>
      </c>
      <c r="B960" t="s">
        <v>38</v>
      </c>
      <c r="C960" t="s">
        <v>49</v>
      </c>
      <c r="D960" t="s">
        <v>26</v>
      </c>
      <c r="E960">
        <v>12</v>
      </c>
      <c r="F960" t="str">
        <f t="shared" si="14"/>
        <v>Average Per Premise1-in-10July Monthly System Peak DayAll12</v>
      </c>
      <c r="G960">
        <v>1.573253</v>
      </c>
      <c r="H960">
        <v>1.573253</v>
      </c>
      <c r="I960">
        <v>90.006600000000006</v>
      </c>
      <c r="J960">
        <v>0</v>
      </c>
      <c r="K960">
        <v>0</v>
      </c>
      <c r="L960">
        <v>0</v>
      </c>
      <c r="M960">
        <v>0</v>
      </c>
      <c r="N960">
        <v>0</v>
      </c>
      <c r="O960">
        <v>23026</v>
      </c>
      <c r="P960" t="s">
        <v>59</v>
      </c>
      <c r="Q960" t="s">
        <v>61</v>
      </c>
    </row>
    <row r="961" spans="1:17" x14ac:dyDescent="0.25">
      <c r="A961" t="s">
        <v>29</v>
      </c>
      <c r="B961" t="s">
        <v>38</v>
      </c>
      <c r="C961" t="s">
        <v>49</v>
      </c>
      <c r="D961" t="s">
        <v>26</v>
      </c>
      <c r="E961">
        <v>12</v>
      </c>
      <c r="F961" t="str">
        <f t="shared" si="14"/>
        <v>Average Per Device1-in-10July Monthly System Peak DayAll12</v>
      </c>
      <c r="G961">
        <v>1.311196</v>
      </c>
      <c r="H961">
        <v>1.311196</v>
      </c>
      <c r="I961">
        <v>90.006600000000006</v>
      </c>
      <c r="J961">
        <v>0</v>
      </c>
      <c r="K961">
        <v>0</v>
      </c>
      <c r="L961">
        <v>0</v>
      </c>
      <c r="M961">
        <v>0</v>
      </c>
      <c r="N961">
        <v>0</v>
      </c>
      <c r="O961">
        <v>23026</v>
      </c>
      <c r="P961" t="s">
        <v>59</v>
      </c>
      <c r="Q961" t="s">
        <v>61</v>
      </c>
    </row>
    <row r="962" spans="1:17" x14ac:dyDescent="0.25">
      <c r="A962" t="s">
        <v>43</v>
      </c>
      <c r="B962" t="s">
        <v>38</v>
      </c>
      <c r="C962" t="s">
        <v>49</v>
      </c>
      <c r="D962" t="s">
        <v>26</v>
      </c>
      <c r="E962">
        <v>12</v>
      </c>
      <c r="F962" t="str">
        <f t="shared" si="14"/>
        <v>Aggregate1-in-10July Monthly System Peak DayAll12</v>
      </c>
      <c r="G962">
        <v>36.225729999999999</v>
      </c>
      <c r="H962">
        <v>36.225729999999999</v>
      </c>
      <c r="I962">
        <v>90.006600000000006</v>
      </c>
      <c r="J962">
        <v>0</v>
      </c>
      <c r="K962">
        <v>0</v>
      </c>
      <c r="L962">
        <v>0</v>
      </c>
      <c r="M962">
        <v>0</v>
      </c>
      <c r="N962">
        <v>0</v>
      </c>
      <c r="O962">
        <v>23026</v>
      </c>
      <c r="P962" t="s">
        <v>59</v>
      </c>
      <c r="Q962" t="s">
        <v>61</v>
      </c>
    </row>
    <row r="963" spans="1:17" x14ac:dyDescent="0.25">
      <c r="A963" t="s">
        <v>30</v>
      </c>
      <c r="B963" t="s">
        <v>38</v>
      </c>
      <c r="C963" t="s">
        <v>50</v>
      </c>
      <c r="D963" t="s">
        <v>58</v>
      </c>
      <c r="E963">
        <v>12</v>
      </c>
      <c r="F963" t="str">
        <f t="shared" ref="F963:F1026" si="15">CONCATENATE(A963,B963,C963,D963,E963)</f>
        <v>Average Per Ton1-in-10June Monthly System Peak Day100% Cycling12</v>
      </c>
      <c r="G963">
        <v>0.24236840000000001</v>
      </c>
      <c r="H963">
        <v>0.24236840000000001</v>
      </c>
      <c r="I963">
        <v>85.320700000000002</v>
      </c>
      <c r="J963">
        <v>0</v>
      </c>
      <c r="K963">
        <v>0</v>
      </c>
      <c r="L963">
        <v>0</v>
      </c>
      <c r="M963">
        <v>0</v>
      </c>
      <c r="N963">
        <v>0</v>
      </c>
      <c r="O963">
        <v>10695</v>
      </c>
      <c r="P963" t="s">
        <v>59</v>
      </c>
      <c r="Q963" t="s">
        <v>61</v>
      </c>
    </row>
    <row r="964" spans="1:17" x14ac:dyDescent="0.25">
      <c r="A964" t="s">
        <v>28</v>
      </c>
      <c r="B964" t="s">
        <v>38</v>
      </c>
      <c r="C964" t="s">
        <v>50</v>
      </c>
      <c r="D964" t="s">
        <v>58</v>
      </c>
      <c r="E964">
        <v>12</v>
      </c>
      <c r="F964" t="str">
        <f t="shared" si="15"/>
        <v>Average Per Premise1-in-10June Monthly System Peak Day100% Cycling12</v>
      </c>
      <c r="G964">
        <v>1.0862069999999999</v>
      </c>
      <c r="H964">
        <v>1.0862069999999999</v>
      </c>
      <c r="I964">
        <v>85.320700000000002</v>
      </c>
      <c r="J964">
        <v>0</v>
      </c>
      <c r="K964">
        <v>0</v>
      </c>
      <c r="L964">
        <v>0</v>
      </c>
      <c r="M964">
        <v>0</v>
      </c>
      <c r="N964">
        <v>0</v>
      </c>
      <c r="O964">
        <v>10695</v>
      </c>
      <c r="P964" t="s">
        <v>59</v>
      </c>
      <c r="Q964" t="s">
        <v>61</v>
      </c>
    </row>
    <row r="965" spans="1:17" x14ac:dyDescent="0.25">
      <c r="A965" t="s">
        <v>29</v>
      </c>
      <c r="B965" t="s">
        <v>38</v>
      </c>
      <c r="C965" t="s">
        <v>50</v>
      </c>
      <c r="D965" t="s">
        <v>58</v>
      </c>
      <c r="E965">
        <v>12</v>
      </c>
      <c r="F965" t="str">
        <f t="shared" si="15"/>
        <v>Average Per Device1-in-10June Monthly System Peak Day100% Cycling12</v>
      </c>
      <c r="G965">
        <v>0.8797412</v>
      </c>
      <c r="H965">
        <v>0.8797412</v>
      </c>
      <c r="I965">
        <v>85.320700000000002</v>
      </c>
      <c r="J965">
        <v>0</v>
      </c>
      <c r="K965">
        <v>0</v>
      </c>
      <c r="L965">
        <v>0</v>
      </c>
      <c r="M965">
        <v>0</v>
      </c>
      <c r="N965">
        <v>0</v>
      </c>
      <c r="O965">
        <v>10695</v>
      </c>
      <c r="P965" t="s">
        <v>59</v>
      </c>
      <c r="Q965" t="s">
        <v>61</v>
      </c>
    </row>
    <row r="966" spans="1:17" x14ac:dyDescent="0.25">
      <c r="A966" t="s">
        <v>43</v>
      </c>
      <c r="B966" t="s">
        <v>38</v>
      </c>
      <c r="C966" t="s">
        <v>50</v>
      </c>
      <c r="D966" t="s">
        <v>58</v>
      </c>
      <c r="E966">
        <v>12</v>
      </c>
      <c r="F966" t="str">
        <f t="shared" si="15"/>
        <v>Aggregate1-in-10June Monthly System Peak Day100% Cycling12</v>
      </c>
      <c r="G966">
        <v>11.61698</v>
      </c>
      <c r="H966">
        <v>11.61698</v>
      </c>
      <c r="I966">
        <v>85.320700000000002</v>
      </c>
      <c r="J966">
        <v>0</v>
      </c>
      <c r="K966">
        <v>0</v>
      </c>
      <c r="L966">
        <v>0</v>
      </c>
      <c r="M966">
        <v>0</v>
      </c>
      <c r="N966">
        <v>0</v>
      </c>
      <c r="O966">
        <v>10695</v>
      </c>
      <c r="P966" t="s">
        <v>59</v>
      </c>
      <c r="Q966" t="s">
        <v>61</v>
      </c>
    </row>
    <row r="967" spans="1:17" x14ac:dyDescent="0.25">
      <c r="A967" t="s">
        <v>30</v>
      </c>
      <c r="B967" t="s">
        <v>38</v>
      </c>
      <c r="C967" t="s">
        <v>50</v>
      </c>
      <c r="D967" t="s">
        <v>31</v>
      </c>
      <c r="E967">
        <v>12</v>
      </c>
      <c r="F967" t="str">
        <f t="shared" si="15"/>
        <v>Average Per Ton1-in-10June Monthly System Peak Day50% Cycling12</v>
      </c>
      <c r="G967">
        <v>0.3588423</v>
      </c>
      <c r="H967">
        <v>0.3588423</v>
      </c>
      <c r="I967">
        <v>86.603200000000001</v>
      </c>
      <c r="J967">
        <v>0</v>
      </c>
      <c r="K967">
        <v>0</v>
      </c>
      <c r="L967">
        <v>0</v>
      </c>
      <c r="M967">
        <v>0</v>
      </c>
      <c r="N967">
        <v>0</v>
      </c>
      <c r="O967">
        <v>12331</v>
      </c>
      <c r="P967" t="s">
        <v>59</v>
      </c>
      <c r="Q967" t="s">
        <v>61</v>
      </c>
    </row>
    <row r="968" spans="1:17" x14ac:dyDescent="0.25">
      <c r="A968" t="s">
        <v>28</v>
      </c>
      <c r="B968" t="s">
        <v>38</v>
      </c>
      <c r="C968" t="s">
        <v>50</v>
      </c>
      <c r="D968" t="s">
        <v>31</v>
      </c>
      <c r="E968">
        <v>12</v>
      </c>
      <c r="F968" t="str">
        <f t="shared" si="15"/>
        <v>Average Per Premise1-in-10June Monthly System Peak Day50% Cycling12</v>
      </c>
      <c r="G968">
        <v>1.472979</v>
      </c>
      <c r="H968">
        <v>1.472979</v>
      </c>
      <c r="I968">
        <v>86.603200000000001</v>
      </c>
      <c r="J968">
        <v>0</v>
      </c>
      <c r="K968">
        <v>0</v>
      </c>
      <c r="L968">
        <v>0</v>
      </c>
      <c r="M968">
        <v>0</v>
      </c>
      <c r="N968">
        <v>0</v>
      </c>
      <c r="O968">
        <v>12331</v>
      </c>
      <c r="P968" t="s">
        <v>59</v>
      </c>
      <c r="Q968" t="s">
        <v>61</v>
      </c>
    </row>
    <row r="969" spans="1:17" x14ac:dyDescent="0.25">
      <c r="A969" t="s">
        <v>29</v>
      </c>
      <c r="B969" t="s">
        <v>38</v>
      </c>
      <c r="C969" t="s">
        <v>50</v>
      </c>
      <c r="D969" t="s">
        <v>31</v>
      </c>
      <c r="E969">
        <v>12</v>
      </c>
      <c r="F969" t="str">
        <f t="shared" si="15"/>
        <v>Average Per Device1-in-10June Monthly System Peak Day50% Cycling12</v>
      </c>
      <c r="G969">
        <v>1.2593289999999999</v>
      </c>
      <c r="H969">
        <v>1.2593289999999999</v>
      </c>
      <c r="I969">
        <v>86.603200000000001</v>
      </c>
      <c r="J969">
        <v>0</v>
      </c>
      <c r="K969">
        <v>0</v>
      </c>
      <c r="L969">
        <v>0</v>
      </c>
      <c r="M969">
        <v>0</v>
      </c>
      <c r="N969">
        <v>0</v>
      </c>
      <c r="O969">
        <v>12331</v>
      </c>
      <c r="P969" t="s">
        <v>59</v>
      </c>
      <c r="Q969" t="s">
        <v>61</v>
      </c>
    </row>
    <row r="970" spans="1:17" x14ac:dyDescent="0.25">
      <c r="A970" t="s">
        <v>43</v>
      </c>
      <c r="B970" t="s">
        <v>38</v>
      </c>
      <c r="C970" t="s">
        <v>50</v>
      </c>
      <c r="D970" t="s">
        <v>31</v>
      </c>
      <c r="E970">
        <v>12</v>
      </c>
      <c r="F970" t="str">
        <f t="shared" si="15"/>
        <v>Aggregate1-in-10June Monthly System Peak Day50% Cycling12</v>
      </c>
      <c r="G970">
        <v>18.163309999999999</v>
      </c>
      <c r="H970">
        <v>18.163309999999999</v>
      </c>
      <c r="I970">
        <v>86.603200000000001</v>
      </c>
      <c r="J970">
        <v>0</v>
      </c>
      <c r="K970">
        <v>0</v>
      </c>
      <c r="L970">
        <v>0</v>
      </c>
      <c r="M970">
        <v>0</v>
      </c>
      <c r="N970">
        <v>0</v>
      </c>
      <c r="O970">
        <v>12331</v>
      </c>
      <c r="P970" t="s">
        <v>59</v>
      </c>
      <c r="Q970" t="s">
        <v>61</v>
      </c>
    </row>
    <row r="971" spans="1:17" x14ac:dyDescent="0.25">
      <c r="A971" t="s">
        <v>30</v>
      </c>
      <c r="B971" t="s">
        <v>38</v>
      </c>
      <c r="C971" t="s">
        <v>50</v>
      </c>
      <c r="D971" t="s">
        <v>26</v>
      </c>
      <c r="E971">
        <v>12</v>
      </c>
      <c r="F971" t="str">
        <f t="shared" si="15"/>
        <v>Average Per Ton1-in-10June Monthly System Peak DayAll12</v>
      </c>
      <c r="G971">
        <v>0.30474020000000002</v>
      </c>
      <c r="H971">
        <v>0.30474020000000002</v>
      </c>
      <c r="I971">
        <v>86.007499999999993</v>
      </c>
      <c r="J971">
        <v>0</v>
      </c>
      <c r="K971">
        <v>0</v>
      </c>
      <c r="L971">
        <v>0</v>
      </c>
      <c r="M971">
        <v>0</v>
      </c>
      <c r="N971">
        <v>0</v>
      </c>
      <c r="O971">
        <v>23026</v>
      </c>
      <c r="P971" t="s">
        <v>59</v>
      </c>
      <c r="Q971" t="s">
        <v>61</v>
      </c>
    </row>
    <row r="972" spans="1:17" x14ac:dyDescent="0.25">
      <c r="A972" t="s">
        <v>28</v>
      </c>
      <c r="B972" t="s">
        <v>38</v>
      </c>
      <c r="C972" t="s">
        <v>50</v>
      </c>
      <c r="D972" t="s">
        <v>26</v>
      </c>
      <c r="E972">
        <v>12</v>
      </c>
      <c r="F972" t="str">
        <f t="shared" si="15"/>
        <v>Average Per Premise1-in-10June Monthly System Peak DayAll12</v>
      </c>
      <c r="G972">
        <v>1.304238</v>
      </c>
      <c r="H972">
        <v>1.304238</v>
      </c>
      <c r="I972">
        <v>86.007499999999993</v>
      </c>
      <c r="J972">
        <v>0</v>
      </c>
      <c r="K972">
        <v>0</v>
      </c>
      <c r="L972">
        <v>0</v>
      </c>
      <c r="M972">
        <v>0</v>
      </c>
      <c r="N972">
        <v>0</v>
      </c>
      <c r="O972">
        <v>23026</v>
      </c>
      <c r="P972" t="s">
        <v>59</v>
      </c>
      <c r="Q972" t="s">
        <v>61</v>
      </c>
    </row>
    <row r="973" spans="1:17" x14ac:dyDescent="0.25">
      <c r="A973" t="s">
        <v>29</v>
      </c>
      <c r="B973" t="s">
        <v>38</v>
      </c>
      <c r="C973" t="s">
        <v>50</v>
      </c>
      <c r="D973" t="s">
        <v>26</v>
      </c>
      <c r="E973">
        <v>12</v>
      </c>
      <c r="F973" t="str">
        <f t="shared" si="15"/>
        <v>Average Per Device1-in-10June Monthly System Peak DayAll12</v>
      </c>
      <c r="G973">
        <v>1.086991</v>
      </c>
      <c r="H973">
        <v>1.086991</v>
      </c>
      <c r="I973">
        <v>86.007499999999993</v>
      </c>
      <c r="J973">
        <v>0</v>
      </c>
      <c r="K973">
        <v>0</v>
      </c>
      <c r="L973">
        <v>0</v>
      </c>
      <c r="M973">
        <v>0</v>
      </c>
      <c r="N973">
        <v>0</v>
      </c>
      <c r="O973">
        <v>23026</v>
      </c>
      <c r="P973" t="s">
        <v>59</v>
      </c>
      <c r="Q973" t="s">
        <v>61</v>
      </c>
    </row>
    <row r="974" spans="1:17" x14ac:dyDescent="0.25">
      <c r="A974" t="s">
        <v>43</v>
      </c>
      <c r="B974" t="s">
        <v>38</v>
      </c>
      <c r="C974" t="s">
        <v>50</v>
      </c>
      <c r="D974" t="s">
        <v>26</v>
      </c>
      <c r="E974">
        <v>12</v>
      </c>
      <c r="F974" t="str">
        <f t="shared" si="15"/>
        <v>Aggregate1-in-10June Monthly System Peak DayAll12</v>
      </c>
      <c r="G974">
        <v>30.031379999999999</v>
      </c>
      <c r="H974">
        <v>30.031379999999999</v>
      </c>
      <c r="I974">
        <v>86.007499999999993</v>
      </c>
      <c r="J974">
        <v>0</v>
      </c>
      <c r="K974">
        <v>0</v>
      </c>
      <c r="L974">
        <v>0</v>
      </c>
      <c r="M974">
        <v>0</v>
      </c>
      <c r="N974">
        <v>0</v>
      </c>
      <c r="O974">
        <v>23026</v>
      </c>
      <c r="P974" t="s">
        <v>59</v>
      </c>
      <c r="Q974" t="s">
        <v>61</v>
      </c>
    </row>
    <row r="975" spans="1:17" x14ac:dyDescent="0.25">
      <c r="A975" t="s">
        <v>30</v>
      </c>
      <c r="B975" t="s">
        <v>38</v>
      </c>
      <c r="C975" t="s">
        <v>51</v>
      </c>
      <c r="D975" t="s">
        <v>58</v>
      </c>
      <c r="E975">
        <v>12</v>
      </c>
      <c r="F975" t="str">
        <f t="shared" si="15"/>
        <v>Average Per Ton1-in-10May Monthly System Peak Day100% Cycling12</v>
      </c>
      <c r="G975">
        <v>0.27126289999999997</v>
      </c>
      <c r="H975">
        <v>0.27126289999999997</v>
      </c>
      <c r="I975">
        <v>90.828299999999999</v>
      </c>
      <c r="J975">
        <v>0</v>
      </c>
      <c r="K975">
        <v>0</v>
      </c>
      <c r="L975">
        <v>0</v>
      </c>
      <c r="M975">
        <v>0</v>
      </c>
      <c r="N975">
        <v>0</v>
      </c>
      <c r="O975">
        <v>10695</v>
      </c>
      <c r="P975" t="s">
        <v>59</v>
      </c>
      <c r="Q975" t="s">
        <v>61</v>
      </c>
    </row>
    <row r="976" spans="1:17" x14ac:dyDescent="0.25">
      <c r="A976" t="s">
        <v>28</v>
      </c>
      <c r="B976" t="s">
        <v>38</v>
      </c>
      <c r="C976" t="s">
        <v>51</v>
      </c>
      <c r="D976" t="s">
        <v>58</v>
      </c>
      <c r="E976">
        <v>12</v>
      </c>
      <c r="F976" t="str">
        <f t="shared" si="15"/>
        <v>Average Per Premise1-in-10May Monthly System Peak Day100% Cycling12</v>
      </c>
      <c r="G976">
        <v>1.2157020000000001</v>
      </c>
      <c r="H976">
        <v>1.2157020000000001</v>
      </c>
      <c r="I976">
        <v>90.828299999999999</v>
      </c>
      <c r="J976">
        <v>0</v>
      </c>
      <c r="K976">
        <v>0</v>
      </c>
      <c r="L976">
        <v>0</v>
      </c>
      <c r="M976">
        <v>0</v>
      </c>
      <c r="N976">
        <v>0</v>
      </c>
      <c r="O976">
        <v>10695</v>
      </c>
      <c r="P976" t="s">
        <v>59</v>
      </c>
      <c r="Q976" t="s">
        <v>61</v>
      </c>
    </row>
    <row r="977" spans="1:17" x14ac:dyDescent="0.25">
      <c r="A977" t="s">
        <v>29</v>
      </c>
      <c r="B977" t="s">
        <v>38</v>
      </c>
      <c r="C977" t="s">
        <v>51</v>
      </c>
      <c r="D977" t="s">
        <v>58</v>
      </c>
      <c r="E977">
        <v>12</v>
      </c>
      <c r="F977" t="str">
        <f t="shared" si="15"/>
        <v>Average Per Device1-in-10May Monthly System Peak Day100% Cycling12</v>
      </c>
      <c r="G977">
        <v>0.98462170000000004</v>
      </c>
      <c r="H977">
        <v>0.98462170000000004</v>
      </c>
      <c r="I977">
        <v>90.828299999999999</v>
      </c>
      <c r="J977">
        <v>0</v>
      </c>
      <c r="K977">
        <v>0</v>
      </c>
      <c r="L977">
        <v>0</v>
      </c>
      <c r="M977">
        <v>0</v>
      </c>
      <c r="N977">
        <v>0</v>
      </c>
      <c r="O977">
        <v>10695</v>
      </c>
      <c r="P977" t="s">
        <v>59</v>
      </c>
      <c r="Q977" t="s">
        <v>61</v>
      </c>
    </row>
    <row r="978" spans="1:17" x14ac:dyDescent="0.25">
      <c r="A978" t="s">
        <v>43</v>
      </c>
      <c r="B978" t="s">
        <v>38</v>
      </c>
      <c r="C978" t="s">
        <v>51</v>
      </c>
      <c r="D978" t="s">
        <v>58</v>
      </c>
      <c r="E978">
        <v>12</v>
      </c>
      <c r="F978" t="str">
        <f t="shared" si="15"/>
        <v>Aggregate1-in-10May Monthly System Peak Day100% Cycling12</v>
      </c>
      <c r="G978">
        <v>13.00193</v>
      </c>
      <c r="H978">
        <v>13.00193</v>
      </c>
      <c r="I978">
        <v>90.828299999999999</v>
      </c>
      <c r="J978">
        <v>0</v>
      </c>
      <c r="K978">
        <v>0</v>
      </c>
      <c r="L978">
        <v>0</v>
      </c>
      <c r="M978">
        <v>0</v>
      </c>
      <c r="N978">
        <v>0</v>
      </c>
      <c r="O978">
        <v>10695</v>
      </c>
      <c r="P978" t="s">
        <v>59</v>
      </c>
      <c r="Q978" t="s">
        <v>61</v>
      </c>
    </row>
    <row r="979" spans="1:17" x14ac:dyDescent="0.25">
      <c r="A979" t="s">
        <v>30</v>
      </c>
      <c r="B979" t="s">
        <v>38</v>
      </c>
      <c r="C979" t="s">
        <v>51</v>
      </c>
      <c r="D979" t="s">
        <v>31</v>
      </c>
      <c r="E979">
        <v>12</v>
      </c>
      <c r="F979" t="str">
        <f t="shared" si="15"/>
        <v>Average Per Ton1-in-10May Monthly System Peak Day50% Cycling12</v>
      </c>
      <c r="G979">
        <v>0.39664650000000001</v>
      </c>
      <c r="H979">
        <v>0.39664650000000001</v>
      </c>
      <c r="I979">
        <v>91.842799999999997</v>
      </c>
      <c r="J979">
        <v>0</v>
      </c>
      <c r="K979">
        <v>0</v>
      </c>
      <c r="L979">
        <v>0</v>
      </c>
      <c r="M979">
        <v>0</v>
      </c>
      <c r="N979">
        <v>0</v>
      </c>
      <c r="O979">
        <v>12331</v>
      </c>
      <c r="P979" t="s">
        <v>59</v>
      </c>
      <c r="Q979" t="s">
        <v>61</v>
      </c>
    </row>
    <row r="980" spans="1:17" x14ac:dyDescent="0.25">
      <c r="A980" t="s">
        <v>28</v>
      </c>
      <c r="B980" t="s">
        <v>38</v>
      </c>
      <c r="C980" t="s">
        <v>51</v>
      </c>
      <c r="D980" t="s">
        <v>31</v>
      </c>
      <c r="E980">
        <v>12</v>
      </c>
      <c r="F980" t="str">
        <f t="shared" si="15"/>
        <v>Average Per Premise1-in-10May Monthly System Peak Day50% Cycling12</v>
      </c>
      <c r="G980">
        <v>1.628158</v>
      </c>
      <c r="H980">
        <v>1.628158</v>
      </c>
      <c r="I980">
        <v>91.842799999999997</v>
      </c>
      <c r="J980">
        <v>0</v>
      </c>
      <c r="K980">
        <v>0</v>
      </c>
      <c r="L980">
        <v>0</v>
      </c>
      <c r="M980">
        <v>0</v>
      </c>
      <c r="N980">
        <v>0</v>
      </c>
      <c r="O980">
        <v>12331</v>
      </c>
      <c r="P980" t="s">
        <v>59</v>
      </c>
      <c r="Q980" t="s">
        <v>61</v>
      </c>
    </row>
    <row r="981" spans="1:17" x14ac:dyDescent="0.25">
      <c r="A981" t="s">
        <v>29</v>
      </c>
      <c r="B981" t="s">
        <v>38</v>
      </c>
      <c r="C981" t="s">
        <v>51</v>
      </c>
      <c r="D981" t="s">
        <v>31</v>
      </c>
      <c r="E981">
        <v>12</v>
      </c>
      <c r="F981" t="str">
        <f t="shared" si="15"/>
        <v>Average Per Device1-in-10May Monthly System Peak Day50% Cycling12</v>
      </c>
      <c r="G981">
        <v>1.3919999999999999</v>
      </c>
      <c r="H981">
        <v>1.3919999999999999</v>
      </c>
      <c r="I981">
        <v>91.842799999999997</v>
      </c>
      <c r="J981">
        <v>0</v>
      </c>
      <c r="K981">
        <v>0</v>
      </c>
      <c r="L981">
        <v>0</v>
      </c>
      <c r="M981">
        <v>0</v>
      </c>
      <c r="N981">
        <v>0</v>
      </c>
      <c r="O981">
        <v>12331</v>
      </c>
      <c r="P981" t="s">
        <v>59</v>
      </c>
      <c r="Q981" t="s">
        <v>61</v>
      </c>
    </row>
    <row r="982" spans="1:17" x14ac:dyDescent="0.25">
      <c r="A982" t="s">
        <v>43</v>
      </c>
      <c r="B982" t="s">
        <v>38</v>
      </c>
      <c r="C982" t="s">
        <v>51</v>
      </c>
      <c r="D982" t="s">
        <v>31</v>
      </c>
      <c r="E982">
        <v>12</v>
      </c>
      <c r="F982" t="str">
        <f t="shared" si="15"/>
        <v>Aggregate1-in-10May Monthly System Peak Day50% Cycling12</v>
      </c>
      <c r="G982">
        <v>20.076820000000001</v>
      </c>
      <c r="H982">
        <v>20.076820000000001</v>
      </c>
      <c r="I982">
        <v>91.842799999999997</v>
      </c>
      <c r="J982">
        <v>0</v>
      </c>
      <c r="K982">
        <v>0</v>
      </c>
      <c r="L982">
        <v>0</v>
      </c>
      <c r="M982">
        <v>0</v>
      </c>
      <c r="N982">
        <v>0</v>
      </c>
      <c r="O982">
        <v>12331</v>
      </c>
      <c r="P982" t="s">
        <v>59</v>
      </c>
      <c r="Q982" t="s">
        <v>61</v>
      </c>
    </row>
    <row r="983" spans="1:17" x14ac:dyDescent="0.25">
      <c r="A983" t="s">
        <v>30</v>
      </c>
      <c r="B983" t="s">
        <v>38</v>
      </c>
      <c r="C983" t="s">
        <v>51</v>
      </c>
      <c r="D983" t="s">
        <v>26</v>
      </c>
      <c r="E983">
        <v>12</v>
      </c>
      <c r="F983" t="str">
        <f t="shared" si="15"/>
        <v>Average Per Ton1-in-10May Monthly System Peak DayAll12</v>
      </c>
      <c r="G983">
        <v>0.33840579999999998</v>
      </c>
      <c r="H983">
        <v>0.33840579999999998</v>
      </c>
      <c r="I983">
        <v>91.371499999999997</v>
      </c>
      <c r="J983">
        <v>0</v>
      </c>
      <c r="K983">
        <v>0</v>
      </c>
      <c r="L983">
        <v>0</v>
      </c>
      <c r="M983">
        <v>0</v>
      </c>
      <c r="N983">
        <v>0</v>
      </c>
      <c r="O983">
        <v>23026</v>
      </c>
      <c r="P983" t="s">
        <v>59</v>
      </c>
      <c r="Q983" t="s">
        <v>61</v>
      </c>
    </row>
    <row r="984" spans="1:17" x14ac:dyDescent="0.25">
      <c r="A984" t="s">
        <v>28</v>
      </c>
      <c r="B984" t="s">
        <v>38</v>
      </c>
      <c r="C984" t="s">
        <v>51</v>
      </c>
      <c r="D984" t="s">
        <v>26</v>
      </c>
      <c r="E984">
        <v>12</v>
      </c>
      <c r="F984" t="str">
        <f t="shared" si="15"/>
        <v>Average Per Premise1-in-10May Monthly System Peak DayAll12</v>
      </c>
      <c r="G984">
        <v>1.448321</v>
      </c>
      <c r="H984">
        <v>1.448321</v>
      </c>
      <c r="I984">
        <v>91.371499999999997</v>
      </c>
      <c r="J984">
        <v>0</v>
      </c>
      <c r="K984">
        <v>0</v>
      </c>
      <c r="L984">
        <v>0</v>
      </c>
      <c r="M984">
        <v>0</v>
      </c>
      <c r="N984">
        <v>0</v>
      </c>
      <c r="O984">
        <v>23026</v>
      </c>
      <c r="P984" t="s">
        <v>59</v>
      </c>
      <c r="Q984" t="s">
        <v>61</v>
      </c>
    </row>
    <row r="985" spans="1:17" x14ac:dyDescent="0.25">
      <c r="A985" t="s">
        <v>29</v>
      </c>
      <c r="B985" t="s">
        <v>38</v>
      </c>
      <c r="C985" t="s">
        <v>51</v>
      </c>
      <c r="D985" t="s">
        <v>26</v>
      </c>
      <c r="E985">
        <v>12</v>
      </c>
      <c r="F985" t="str">
        <f t="shared" si="15"/>
        <v>Average Per Device1-in-10May Monthly System Peak DayAll12</v>
      </c>
      <c r="G985">
        <v>1.207074</v>
      </c>
      <c r="H985">
        <v>1.207074</v>
      </c>
      <c r="I985">
        <v>91.371499999999997</v>
      </c>
      <c r="J985">
        <v>0</v>
      </c>
      <c r="K985">
        <v>0</v>
      </c>
      <c r="L985">
        <v>0</v>
      </c>
      <c r="M985">
        <v>0</v>
      </c>
      <c r="N985">
        <v>0</v>
      </c>
      <c r="O985">
        <v>23026</v>
      </c>
      <c r="P985" t="s">
        <v>59</v>
      </c>
      <c r="Q985" t="s">
        <v>61</v>
      </c>
    </row>
    <row r="986" spans="1:17" x14ac:dyDescent="0.25">
      <c r="A986" t="s">
        <v>43</v>
      </c>
      <c r="B986" t="s">
        <v>38</v>
      </c>
      <c r="C986" t="s">
        <v>51</v>
      </c>
      <c r="D986" t="s">
        <v>26</v>
      </c>
      <c r="E986">
        <v>12</v>
      </c>
      <c r="F986" t="str">
        <f t="shared" si="15"/>
        <v>Aggregate1-in-10May Monthly System Peak DayAll12</v>
      </c>
      <c r="G986">
        <v>33.349049999999998</v>
      </c>
      <c r="H986">
        <v>33.349049999999998</v>
      </c>
      <c r="I986">
        <v>91.371499999999997</v>
      </c>
      <c r="J986">
        <v>0</v>
      </c>
      <c r="K986">
        <v>0</v>
      </c>
      <c r="L986">
        <v>0</v>
      </c>
      <c r="M986">
        <v>0</v>
      </c>
      <c r="N986">
        <v>0</v>
      </c>
      <c r="O986">
        <v>23026</v>
      </c>
      <c r="P986" t="s">
        <v>59</v>
      </c>
      <c r="Q986" t="s">
        <v>61</v>
      </c>
    </row>
    <row r="987" spans="1:17" x14ac:dyDescent="0.25">
      <c r="A987" t="s">
        <v>30</v>
      </c>
      <c r="B987" t="s">
        <v>38</v>
      </c>
      <c r="C987" t="s">
        <v>52</v>
      </c>
      <c r="D987" t="s">
        <v>58</v>
      </c>
      <c r="E987">
        <v>12</v>
      </c>
      <c r="F987" t="str">
        <f t="shared" si="15"/>
        <v>Average Per Ton1-in-10October Monthly System Peak Day100% Cycling12</v>
      </c>
      <c r="G987">
        <v>0.27510519999999999</v>
      </c>
      <c r="H987">
        <v>0.27510519999999999</v>
      </c>
      <c r="I987">
        <v>89.432599999999994</v>
      </c>
      <c r="J987">
        <v>0</v>
      </c>
      <c r="K987">
        <v>0</v>
      </c>
      <c r="L987">
        <v>0</v>
      </c>
      <c r="M987">
        <v>0</v>
      </c>
      <c r="N987">
        <v>0</v>
      </c>
      <c r="O987">
        <v>10695</v>
      </c>
      <c r="P987" t="s">
        <v>59</v>
      </c>
      <c r="Q987" t="s">
        <v>61</v>
      </c>
    </row>
    <row r="988" spans="1:17" x14ac:dyDescent="0.25">
      <c r="A988" t="s">
        <v>28</v>
      </c>
      <c r="B988" t="s">
        <v>38</v>
      </c>
      <c r="C988" t="s">
        <v>52</v>
      </c>
      <c r="D988" t="s">
        <v>58</v>
      </c>
      <c r="E988">
        <v>12</v>
      </c>
      <c r="F988" t="str">
        <f t="shared" si="15"/>
        <v>Average Per Premise1-in-10October Monthly System Peak Day100% Cycling12</v>
      </c>
      <c r="G988">
        <v>1.2329220000000001</v>
      </c>
      <c r="H988">
        <v>1.2329220000000001</v>
      </c>
      <c r="I988">
        <v>89.432599999999994</v>
      </c>
      <c r="J988">
        <v>0</v>
      </c>
      <c r="K988">
        <v>0</v>
      </c>
      <c r="L988">
        <v>0</v>
      </c>
      <c r="M988">
        <v>0</v>
      </c>
      <c r="N988">
        <v>0</v>
      </c>
      <c r="O988">
        <v>10695</v>
      </c>
      <c r="P988" t="s">
        <v>59</v>
      </c>
      <c r="Q988" t="s">
        <v>61</v>
      </c>
    </row>
    <row r="989" spans="1:17" x14ac:dyDescent="0.25">
      <c r="A989" t="s">
        <v>29</v>
      </c>
      <c r="B989" t="s">
        <v>38</v>
      </c>
      <c r="C989" t="s">
        <v>52</v>
      </c>
      <c r="D989" t="s">
        <v>58</v>
      </c>
      <c r="E989">
        <v>12</v>
      </c>
      <c r="F989" t="str">
        <f t="shared" si="15"/>
        <v>Average Per Device1-in-10October Monthly System Peak Day100% Cycling12</v>
      </c>
      <c r="G989">
        <v>0.99856849999999997</v>
      </c>
      <c r="H989">
        <v>0.99856840000000002</v>
      </c>
      <c r="I989">
        <v>89.432599999999994</v>
      </c>
      <c r="J989">
        <v>0</v>
      </c>
      <c r="K989">
        <v>0</v>
      </c>
      <c r="L989">
        <v>0</v>
      </c>
      <c r="M989">
        <v>0</v>
      </c>
      <c r="N989">
        <v>0</v>
      </c>
      <c r="O989">
        <v>10695</v>
      </c>
      <c r="P989" t="s">
        <v>59</v>
      </c>
      <c r="Q989" t="s">
        <v>61</v>
      </c>
    </row>
    <row r="990" spans="1:17" x14ac:dyDescent="0.25">
      <c r="A990" t="s">
        <v>43</v>
      </c>
      <c r="B990" t="s">
        <v>38</v>
      </c>
      <c r="C990" t="s">
        <v>52</v>
      </c>
      <c r="D990" t="s">
        <v>58</v>
      </c>
      <c r="E990">
        <v>12</v>
      </c>
      <c r="F990" t="str">
        <f t="shared" si="15"/>
        <v>Aggregate1-in-10October Monthly System Peak Day100% Cycling12</v>
      </c>
      <c r="G990">
        <v>13.1861</v>
      </c>
      <c r="H990">
        <v>13.1861</v>
      </c>
      <c r="I990">
        <v>89.432599999999994</v>
      </c>
      <c r="J990">
        <v>0</v>
      </c>
      <c r="K990">
        <v>0</v>
      </c>
      <c r="L990">
        <v>0</v>
      </c>
      <c r="M990">
        <v>0</v>
      </c>
      <c r="N990">
        <v>0</v>
      </c>
      <c r="O990">
        <v>10695</v>
      </c>
      <c r="P990" t="s">
        <v>59</v>
      </c>
      <c r="Q990" t="s">
        <v>61</v>
      </c>
    </row>
    <row r="991" spans="1:17" x14ac:dyDescent="0.25">
      <c r="A991" t="s">
        <v>30</v>
      </c>
      <c r="B991" t="s">
        <v>38</v>
      </c>
      <c r="C991" t="s">
        <v>52</v>
      </c>
      <c r="D991" t="s">
        <v>31</v>
      </c>
      <c r="E991">
        <v>12</v>
      </c>
      <c r="F991" t="str">
        <f t="shared" si="15"/>
        <v>Average Per Ton1-in-10October Monthly System Peak Day50% Cycling12</v>
      </c>
      <c r="G991">
        <v>0.4026806</v>
      </c>
      <c r="H991">
        <v>0.4026806</v>
      </c>
      <c r="I991">
        <v>90.656000000000006</v>
      </c>
      <c r="J991">
        <v>0</v>
      </c>
      <c r="K991">
        <v>0</v>
      </c>
      <c r="L991">
        <v>0</v>
      </c>
      <c r="M991">
        <v>0</v>
      </c>
      <c r="N991">
        <v>0</v>
      </c>
      <c r="O991">
        <v>12331</v>
      </c>
      <c r="P991" t="s">
        <v>59</v>
      </c>
      <c r="Q991" t="s">
        <v>61</v>
      </c>
    </row>
    <row r="992" spans="1:17" x14ac:dyDescent="0.25">
      <c r="A992" t="s">
        <v>28</v>
      </c>
      <c r="B992" t="s">
        <v>38</v>
      </c>
      <c r="C992" t="s">
        <v>52</v>
      </c>
      <c r="D992" t="s">
        <v>31</v>
      </c>
      <c r="E992">
        <v>12</v>
      </c>
      <c r="F992" t="str">
        <f t="shared" si="15"/>
        <v>Average Per Premise1-in-10October Monthly System Peak Day50% Cycling12</v>
      </c>
      <c r="G992">
        <v>1.652927</v>
      </c>
      <c r="H992">
        <v>1.652927</v>
      </c>
      <c r="I992">
        <v>90.656000000000006</v>
      </c>
      <c r="J992">
        <v>0</v>
      </c>
      <c r="K992">
        <v>0</v>
      </c>
      <c r="L992">
        <v>0</v>
      </c>
      <c r="M992">
        <v>0</v>
      </c>
      <c r="N992">
        <v>0</v>
      </c>
      <c r="O992">
        <v>12331</v>
      </c>
      <c r="P992" t="s">
        <v>59</v>
      </c>
      <c r="Q992" t="s">
        <v>61</v>
      </c>
    </row>
    <row r="993" spans="1:17" x14ac:dyDescent="0.25">
      <c r="A993" t="s">
        <v>29</v>
      </c>
      <c r="B993" t="s">
        <v>38</v>
      </c>
      <c r="C993" t="s">
        <v>52</v>
      </c>
      <c r="D993" t="s">
        <v>31</v>
      </c>
      <c r="E993">
        <v>12</v>
      </c>
      <c r="F993" t="str">
        <f t="shared" si="15"/>
        <v>Average Per Device1-in-10October Monthly System Peak Day50% Cycling12</v>
      </c>
      <c r="G993">
        <v>1.413176</v>
      </c>
      <c r="H993">
        <v>1.413176</v>
      </c>
      <c r="I993">
        <v>90.656000000000006</v>
      </c>
      <c r="J993">
        <v>0</v>
      </c>
      <c r="K993">
        <v>0</v>
      </c>
      <c r="L993">
        <v>0</v>
      </c>
      <c r="M993">
        <v>0</v>
      </c>
      <c r="N993">
        <v>0</v>
      </c>
      <c r="O993">
        <v>12331</v>
      </c>
      <c r="P993" t="s">
        <v>59</v>
      </c>
      <c r="Q993" t="s">
        <v>61</v>
      </c>
    </row>
    <row r="994" spans="1:17" x14ac:dyDescent="0.25">
      <c r="A994" t="s">
        <v>43</v>
      </c>
      <c r="B994" t="s">
        <v>38</v>
      </c>
      <c r="C994" t="s">
        <v>52</v>
      </c>
      <c r="D994" t="s">
        <v>31</v>
      </c>
      <c r="E994">
        <v>12</v>
      </c>
      <c r="F994" t="str">
        <f t="shared" si="15"/>
        <v>Aggregate1-in-10October Monthly System Peak Day50% Cycling12</v>
      </c>
      <c r="G994">
        <v>20.382239999999999</v>
      </c>
      <c r="H994">
        <v>20.382239999999999</v>
      </c>
      <c r="I994">
        <v>90.656000000000006</v>
      </c>
      <c r="J994">
        <v>0</v>
      </c>
      <c r="K994">
        <v>0</v>
      </c>
      <c r="L994">
        <v>0</v>
      </c>
      <c r="M994">
        <v>0</v>
      </c>
      <c r="N994">
        <v>0</v>
      </c>
      <c r="O994">
        <v>12331</v>
      </c>
      <c r="P994" t="s">
        <v>59</v>
      </c>
      <c r="Q994" t="s">
        <v>61</v>
      </c>
    </row>
    <row r="995" spans="1:17" x14ac:dyDescent="0.25">
      <c r="A995" t="s">
        <v>30</v>
      </c>
      <c r="B995" t="s">
        <v>38</v>
      </c>
      <c r="C995" t="s">
        <v>52</v>
      </c>
      <c r="D995" t="s">
        <v>26</v>
      </c>
      <c r="E995">
        <v>12</v>
      </c>
      <c r="F995" t="str">
        <f t="shared" si="15"/>
        <v>Average Per Ton1-in-10October Monthly System Peak DayAll12</v>
      </c>
      <c r="G995">
        <v>0.3434218</v>
      </c>
      <c r="H995">
        <v>0.3434218</v>
      </c>
      <c r="I995">
        <v>90.087699999999998</v>
      </c>
      <c r="J995">
        <v>0</v>
      </c>
      <c r="K995">
        <v>0</v>
      </c>
      <c r="L995">
        <v>0</v>
      </c>
      <c r="M995">
        <v>0</v>
      </c>
      <c r="N995">
        <v>0</v>
      </c>
      <c r="O995">
        <v>23026</v>
      </c>
      <c r="P995" t="s">
        <v>59</v>
      </c>
      <c r="Q995" t="s">
        <v>61</v>
      </c>
    </row>
    <row r="996" spans="1:17" x14ac:dyDescent="0.25">
      <c r="A996" t="s">
        <v>28</v>
      </c>
      <c r="B996" t="s">
        <v>38</v>
      </c>
      <c r="C996" t="s">
        <v>52</v>
      </c>
      <c r="D996" t="s">
        <v>26</v>
      </c>
      <c r="E996">
        <v>12</v>
      </c>
      <c r="F996" t="str">
        <f t="shared" si="15"/>
        <v>Average Per Premise1-in-10October Monthly System Peak DayAll12</v>
      </c>
      <c r="G996">
        <v>1.469789</v>
      </c>
      <c r="H996">
        <v>1.469789</v>
      </c>
      <c r="I996">
        <v>90.087699999999998</v>
      </c>
      <c r="J996">
        <v>0</v>
      </c>
      <c r="K996">
        <v>0</v>
      </c>
      <c r="L996">
        <v>0</v>
      </c>
      <c r="M996">
        <v>0</v>
      </c>
      <c r="N996">
        <v>0</v>
      </c>
      <c r="O996">
        <v>23026</v>
      </c>
      <c r="P996" t="s">
        <v>59</v>
      </c>
      <c r="Q996" t="s">
        <v>61</v>
      </c>
    </row>
    <row r="997" spans="1:17" x14ac:dyDescent="0.25">
      <c r="A997" t="s">
        <v>29</v>
      </c>
      <c r="B997" t="s">
        <v>38</v>
      </c>
      <c r="C997" t="s">
        <v>52</v>
      </c>
      <c r="D997" t="s">
        <v>26</v>
      </c>
      <c r="E997">
        <v>12</v>
      </c>
      <c r="F997" t="str">
        <f t="shared" si="15"/>
        <v>Average Per Device1-in-10October Monthly System Peak DayAll12</v>
      </c>
      <c r="G997">
        <v>1.224966</v>
      </c>
      <c r="H997">
        <v>1.224966</v>
      </c>
      <c r="I997">
        <v>90.087699999999998</v>
      </c>
      <c r="J997">
        <v>0</v>
      </c>
      <c r="K997">
        <v>0</v>
      </c>
      <c r="L997">
        <v>0</v>
      </c>
      <c r="M997">
        <v>0</v>
      </c>
      <c r="N997">
        <v>0</v>
      </c>
      <c r="O997">
        <v>23026</v>
      </c>
      <c r="P997" t="s">
        <v>59</v>
      </c>
      <c r="Q997" t="s">
        <v>61</v>
      </c>
    </row>
    <row r="998" spans="1:17" x14ac:dyDescent="0.25">
      <c r="A998" t="s">
        <v>43</v>
      </c>
      <c r="B998" t="s">
        <v>38</v>
      </c>
      <c r="C998" t="s">
        <v>52</v>
      </c>
      <c r="D998" t="s">
        <v>26</v>
      </c>
      <c r="E998">
        <v>12</v>
      </c>
      <c r="F998" t="str">
        <f t="shared" si="15"/>
        <v>Aggregate1-in-10October Monthly System Peak DayAll12</v>
      </c>
      <c r="G998">
        <v>33.843359999999997</v>
      </c>
      <c r="H998">
        <v>33.843359999999997</v>
      </c>
      <c r="I998">
        <v>90.087699999999998</v>
      </c>
      <c r="J998">
        <v>0</v>
      </c>
      <c r="K998">
        <v>0</v>
      </c>
      <c r="L998">
        <v>0</v>
      </c>
      <c r="M998">
        <v>0</v>
      </c>
      <c r="N998">
        <v>0</v>
      </c>
      <c r="O998">
        <v>23026</v>
      </c>
      <c r="P998" t="s">
        <v>59</v>
      </c>
      <c r="Q998" t="s">
        <v>61</v>
      </c>
    </row>
    <row r="999" spans="1:17" x14ac:dyDescent="0.25">
      <c r="A999" t="s">
        <v>30</v>
      </c>
      <c r="B999" t="s">
        <v>38</v>
      </c>
      <c r="C999" t="s">
        <v>53</v>
      </c>
      <c r="D999" t="s">
        <v>58</v>
      </c>
      <c r="E999">
        <v>12</v>
      </c>
      <c r="F999" t="str">
        <f t="shared" si="15"/>
        <v>Average Per Ton1-in-10September Monthly System Peak Day100% Cycling12</v>
      </c>
      <c r="G999">
        <v>0.33283000000000001</v>
      </c>
      <c r="H999">
        <v>0.33283010000000002</v>
      </c>
      <c r="I999">
        <v>96.382599999999996</v>
      </c>
      <c r="J999">
        <v>0</v>
      </c>
      <c r="K999">
        <v>0</v>
      </c>
      <c r="L999">
        <v>0</v>
      </c>
      <c r="M999">
        <v>0</v>
      </c>
      <c r="N999">
        <v>0</v>
      </c>
      <c r="O999">
        <v>10695</v>
      </c>
      <c r="P999" t="s">
        <v>59</v>
      </c>
      <c r="Q999" t="s">
        <v>61</v>
      </c>
    </row>
    <row r="1000" spans="1:17" x14ac:dyDescent="0.25">
      <c r="A1000" t="s">
        <v>28</v>
      </c>
      <c r="B1000" t="s">
        <v>38</v>
      </c>
      <c r="C1000" t="s">
        <v>53</v>
      </c>
      <c r="D1000" t="s">
        <v>58</v>
      </c>
      <c r="E1000">
        <v>12</v>
      </c>
      <c r="F1000" t="str">
        <f t="shared" si="15"/>
        <v>Average Per Premise1-in-10September Monthly System Peak Day100% Cycling12</v>
      </c>
      <c r="G1000">
        <v>1.4916229999999999</v>
      </c>
      <c r="H1000">
        <v>1.4916229999999999</v>
      </c>
      <c r="I1000">
        <v>96.382599999999996</v>
      </c>
      <c r="J1000">
        <v>0</v>
      </c>
      <c r="K1000">
        <v>0</v>
      </c>
      <c r="L1000">
        <v>0</v>
      </c>
      <c r="M1000">
        <v>0</v>
      </c>
      <c r="N1000">
        <v>0</v>
      </c>
      <c r="O1000">
        <v>10695</v>
      </c>
      <c r="P1000" t="s">
        <v>59</v>
      </c>
      <c r="Q1000" t="s">
        <v>61</v>
      </c>
    </row>
    <row r="1001" spans="1:17" x14ac:dyDescent="0.25">
      <c r="A1001" t="s">
        <v>29</v>
      </c>
      <c r="B1001" t="s">
        <v>38</v>
      </c>
      <c r="C1001" t="s">
        <v>53</v>
      </c>
      <c r="D1001" t="s">
        <v>58</v>
      </c>
      <c r="E1001">
        <v>12</v>
      </c>
      <c r="F1001" t="str">
        <f t="shared" si="15"/>
        <v>Average Per Device1-in-10September Monthly System Peak Day100% Cycling12</v>
      </c>
      <c r="G1001">
        <v>1.2080960000000001</v>
      </c>
      <c r="H1001">
        <v>1.2080960000000001</v>
      </c>
      <c r="I1001">
        <v>96.382599999999996</v>
      </c>
      <c r="J1001">
        <v>0</v>
      </c>
      <c r="K1001">
        <v>0</v>
      </c>
      <c r="L1001">
        <v>0</v>
      </c>
      <c r="M1001">
        <v>0</v>
      </c>
      <c r="N1001">
        <v>0</v>
      </c>
      <c r="O1001">
        <v>10695</v>
      </c>
      <c r="P1001" t="s">
        <v>59</v>
      </c>
      <c r="Q1001" t="s">
        <v>61</v>
      </c>
    </row>
    <row r="1002" spans="1:17" x14ac:dyDescent="0.25">
      <c r="A1002" t="s">
        <v>43</v>
      </c>
      <c r="B1002" t="s">
        <v>38</v>
      </c>
      <c r="C1002" t="s">
        <v>53</v>
      </c>
      <c r="D1002" t="s">
        <v>58</v>
      </c>
      <c r="E1002">
        <v>12</v>
      </c>
      <c r="F1002" t="str">
        <f t="shared" si="15"/>
        <v>Aggregate1-in-10September Monthly System Peak Day100% Cycling12</v>
      </c>
      <c r="G1002">
        <v>15.952909999999999</v>
      </c>
      <c r="H1002">
        <v>15.952909999999999</v>
      </c>
      <c r="I1002">
        <v>96.382599999999996</v>
      </c>
      <c r="J1002">
        <v>0</v>
      </c>
      <c r="K1002">
        <v>0</v>
      </c>
      <c r="L1002">
        <v>0</v>
      </c>
      <c r="M1002">
        <v>0</v>
      </c>
      <c r="N1002">
        <v>0</v>
      </c>
      <c r="O1002">
        <v>10695</v>
      </c>
      <c r="P1002" t="s">
        <v>59</v>
      </c>
      <c r="Q1002" t="s">
        <v>61</v>
      </c>
    </row>
    <row r="1003" spans="1:17" x14ac:dyDescent="0.25">
      <c r="A1003" t="s">
        <v>30</v>
      </c>
      <c r="B1003" t="s">
        <v>38</v>
      </c>
      <c r="C1003" t="s">
        <v>53</v>
      </c>
      <c r="D1003" t="s">
        <v>31</v>
      </c>
      <c r="E1003">
        <v>12</v>
      </c>
      <c r="F1003" t="str">
        <f t="shared" si="15"/>
        <v>Average Per Ton1-in-10September Monthly System Peak Day50% Cycling12</v>
      </c>
      <c r="G1003">
        <v>0.48381679999999999</v>
      </c>
      <c r="H1003">
        <v>0.48381679999999999</v>
      </c>
      <c r="I1003">
        <v>98.292299999999997</v>
      </c>
      <c r="J1003">
        <v>0</v>
      </c>
      <c r="K1003">
        <v>0</v>
      </c>
      <c r="L1003">
        <v>0</v>
      </c>
      <c r="M1003">
        <v>0</v>
      </c>
      <c r="N1003">
        <v>0</v>
      </c>
      <c r="O1003">
        <v>12331</v>
      </c>
      <c r="P1003" t="s">
        <v>59</v>
      </c>
      <c r="Q1003" t="s">
        <v>61</v>
      </c>
    </row>
    <row r="1004" spans="1:17" x14ac:dyDescent="0.25">
      <c r="A1004" t="s">
        <v>28</v>
      </c>
      <c r="B1004" t="s">
        <v>38</v>
      </c>
      <c r="C1004" t="s">
        <v>53</v>
      </c>
      <c r="D1004" t="s">
        <v>31</v>
      </c>
      <c r="E1004">
        <v>12</v>
      </c>
      <c r="F1004" t="str">
        <f t="shared" si="15"/>
        <v>Average Per Premise1-in-10September Monthly System Peak Day50% Cycling12</v>
      </c>
      <c r="G1004">
        <v>1.985976</v>
      </c>
      <c r="H1004">
        <v>1.985976</v>
      </c>
      <c r="I1004">
        <v>98.292299999999997</v>
      </c>
      <c r="J1004">
        <v>0</v>
      </c>
      <c r="K1004">
        <v>0</v>
      </c>
      <c r="L1004">
        <v>0</v>
      </c>
      <c r="M1004">
        <v>0</v>
      </c>
      <c r="N1004">
        <v>0</v>
      </c>
      <c r="O1004">
        <v>12331</v>
      </c>
      <c r="P1004" t="s">
        <v>59</v>
      </c>
      <c r="Q1004" t="s">
        <v>61</v>
      </c>
    </row>
    <row r="1005" spans="1:17" x14ac:dyDescent="0.25">
      <c r="A1005" t="s">
        <v>29</v>
      </c>
      <c r="B1005" t="s">
        <v>38</v>
      </c>
      <c r="C1005" t="s">
        <v>53</v>
      </c>
      <c r="D1005" t="s">
        <v>31</v>
      </c>
      <c r="E1005">
        <v>12</v>
      </c>
      <c r="F1005" t="str">
        <f t="shared" si="15"/>
        <v>Average Per Device1-in-10September Monthly System Peak Day50% Cycling12</v>
      </c>
      <c r="G1005">
        <v>1.697918</v>
      </c>
      <c r="H1005">
        <v>1.697918</v>
      </c>
      <c r="I1005">
        <v>98.292299999999997</v>
      </c>
      <c r="J1005">
        <v>0</v>
      </c>
      <c r="K1005">
        <v>0</v>
      </c>
      <c r="L1005">
        <v>0</v>
      </c>
      <c r="M1005">
        <v>0</v>
      </c>
      <c r="N1005">
        <v>0</v>
      </c>
      <c r="O1005">
        <v>12331</v>
      </c>
      <c r="P1005" t="s">
        <v>59</v>
      </c>
      <c r="Q1005" t="s">
        <v>61</v>
      </c>
    </row>
    <row r="1006" spans="1:17" x14ac:dyDescent="0.25">
      <c r="A1006" t="s">
        <v>43</v>
      </c>
      <c r="B1006" t="s">
        <v>38</v>
      </c>
      <c r="C1006" t="s">
        <v>53</v>
      </c>
      <c r="D1006" t="s">
        <v>31</v>
      </c>
      <c r="E1006">
        <v>12</v>
      </c>
      <c r="F1006" t="str">
        <f t="shared" si="15"/>
        <v>Aggregate1-in-10September Monthly System Peak Day50% Cycling12</v>
      </c>
      <c r="G1006">
        <v>24.489070000000002</v>
      </c>
      <c r="H1006">
        <v>24.489070000000002</v>
      </c>
      <c r="I1006">
        <v>98.292299999999997</v>
      </c>
      <c r="J1006">
        <v>0</v>
      </c>
      <c r="K1006">
        <v>0</v>
      </c>
      <c r="L1006">
        <v>0</v>
      </c>
      <c r="M1006">
        <v>0</v>
      </c>
      <c r="N1006">
        <v>0</v>
      </c>
      <c r="O1006">
        <v>12331</v>
      </c>
      <c r="P1006" t="s">
        <v>59</v>
      </c>
      <c r="Q1006" t="s">
        <v>61</v>
      </c>
    </row>
    <row r="1007" spans="1:17" x14ac:dyDescent="0.25">
      <c r="A1007" t="s">
        <v>30</v>
      </c>
      <c r="B1007" t="s">
        <v>38</v>
      </c>
      <c r="C1007" t="s">
        <v>53</v>
      </c>
      <c r="D1007" t="s">
        <v>26</v>
      </c>
      <c r="E1007">
        <v>12</v>
      </c>
      <c r="F1007" t="str">
        <f t="shared" si="15"/>
        <v>Average Per Ton1-in-10September Monthly System Peak DayAll12</v>
      </c>
      <c r="G1007">
        <v>0.41368339999999998</v>
      </c>
      <c r="H1007">
        <v>0.41368349999999998</v>
      </c>
      <c r="I1007">
        <v>97.405199999999994</v>
      </c>
      <c r="J1007">
        <v>0</v>
      </c>
      <c r="K1007">
        <v>0</v>
      </c>
      <c r="L1007">
        <v>0</v>
      </c>
      <c r="M1007">
        <v>0</v>
      </c>
      <c r="N1007">
        <v>0</v>
      </c>
      <c r="O1007">
        <v>23026</v>
      </c>
      <c r="P1007" t="s">
        <v>59</v>
      </c>
      <c r="Q1007" t="s">
        <v>61</v>
      </c>
    </row>
    <row r="1008" spans="1:17" x14ac:dyDescent="0.25">
      <c r="A1008" t="s">
        <v>28</v>
      </c>
      <c r="B1008" t="s">
        <v>38</v>
      </c>
      <c r="C1008" t="s">
        <v>53</v>
      </c>
      <c r="D1008" t="s">
        <v>26</v>
      </c>
      <c r="E1008">
        <v>12</v>
      </c>
      <c r="F1008" t="str">
        <f t="shared" si="15"/>
        <v>Average Per Premise1-in-10September Monthly System Peak DayAll12</v>
      </c>
      <c r="G1008">
        <v>1.770497</v>
      </c>
      <c r="H1008">
        <v>1.770497</v>
      </c>
      <c r="I1008">
        <v>97.405199999999994</v>
      </c>
      <c r="J1008">
        <v>0</v>
      </c>
      <c r="K1008">
        <v>0</v>
      </c>
      <c r="L1008">
        <v>0</v>
      </c>
      <c r="M1008">
        <v>0</v>
      </c>
      <c r="N1008">
        <v>0</v>
      </c>
      <c r="O1008">
        <v>23026</v>
      </c>
      <c r="P1008" t="s">
        <v>59</v>
      </c>
      <c r="Q1008" t="s">
        <v>61</v>
      </c>
    </row>
    <row r="1009" spans="1:17" x14ac:dyDescent="0.25">
      <c r="A1009" t="s">
        <v>29</v>
      </c>
      <c r="B1009" t="s">
        <v>38</v>
      </c>
      <c r="C1009" t="s">
        <v>53</v>
      </c>
      <c r="D1009" t="s">
        <v>26</v>
      </c>
      <c r="E1009">
        <v>12</v>
      </c>
      <c r="F1009" t="str">
        <f t="shared" si="15"/>
        <v>Average Per Device1-in-10September Monthly System Peak DayAll12</v>
      </c>
      <c r="G1009">
        <v>1.4755849999999999</v>
      </c>
      <c r="H1009">
        <v>1.4755849999999999</v>
      </c>
      <c r="I1009">
        <v>97.405199999999994</v>
      </c>
      <c r="J1009">
        <v>0</v>
      </c>
      <c r="K1009">
        <v>0</v>
      </c>
      <c r="L1009">
        <v>0</v>
      </c>
      <c r="M1009">
        <v>0</v>
      </c>
      <c r="N1009">
        <v>0</v>
      </c>
      <c r="O1009">
        <v>23026</v>
      </c>
      <c r="P1009" t="s">
        <v>59</v>
      </c>
      <c r="Q1009" t="s">
        <v>61</v>
      </c>
    </row>
    <row r="1010" spans="1:17" x14ac:dyDescent="0.25">
      <c r="A1010" t="s">
        <v>43</v>
      </c>
      <c r="B1010" t="s">
        <v>38</v>
      </c>
      <c r="C1010" t="s">
        <v>53</v>
      </c>
      <c r="D1010" t="s">
        <v>26</v>
      </c>
      <c r="E1010">
        <v>12</v>
      </c>
      <c r="F1010" t="str">
        <f t="shared" si="15"/>
        <v>Aggregate1-in-10September Monthly System Peak DayAll12</v>
      </c>
      <c r="G1010">
        <v>40.767470000000003</v>
      </c>
      <c r="H1010">
        <v>40.767470000000003</v>
      </c>
      <c r="I1010">
        <v>97.405199999999994</v>
      </c>
      <c r="J1010">
        <v>0</v>
      </c>
      <c r="K1010">
        <v>0</v>
      </c>
      <c r="L1010">
        <v>0</v>
      </c>
      <c r="M1010">
        <v>0</v>
      </c>
      <c r="N1010">
        <v>0</v>
      </c>
      <c r="O1010">
        <v>23026</v>
      </c>
      <c r="P1010" t="s">
        <v>59</v>
      </c>
      <c r="Q1010" t="s">
        <v>61</v>
      </c>
    </row>
    <row r="1011" spans="1:17" x14ac:dyDescent="0.25">
      <c r="A1011" t="s">
        <v>30</v>
      </c>
      <c r="B1011" t="s">
        <v>38</v>
      </c>
      <c r="C1011" t="s">
        <v>48</v>
      </c>
      <c r="D1011" t="s">
        <v>58</v>
      </c>
      <c r="E1011">
        <v>13</v>
      </c>
      <c r="F1011" t="str">
        <f t="shared" si="15"/>
        <v>Average Per Ton1-in-10August Monthly System Peak Day100% Cycling13</v>
      </c>
      <c r="G1011">
        <v>0.35207830000000001</v>
      </c>
      <c r="H1011">
        <v>0.35207830000000001</v>
      </c>
      <c r="I1011">
        <v>91.057500000000005</v>
      </c>
      <c r="J1011">
        <v>0</v>
      </c>
      <c r="K1011">
        <v>0</v>
      </c>
      <c r="L1011">
        <v>0</v>
      </c>
      <c r="M1011">
        <v>0</v>
      </c>
      <c r="N1011">
        <v>0</v>
      </c>
      <c r="O1011">
        <v>10695</v>
      </c>
      <c r="P1011" t="s">
        <v>59</v>
      </c>
      <c r="Q1011" t="s">
        <v>61</v>
      </c>
    </row>
    <row r="1012" spans="1:17" x14ac:dyDescent="0.25">
      <c r="A1012" t="s">
        <v>28</v>
      </c>
      <c r="B1012" t="s">
        <v>38</v>
      </c>
      <c r="C1012" t="s">
        <v>48</v>
      </c>
      <c r="D1012" t="s">
        <v>58</v>
      </c>
      <c r="E1012">
        <v>13</v>
      </c>
      <c r="F1012" t="str">
        <f t="shared" si="15"/>
        <v>Average Per Premise1-in-10August Monthly System Peak Day100% Cycling13</v>
      </c>
      <c r="G1012">
        <v>1.577887</v>
      </c>
      <c r="H1012">
        <v>1.577887</v>
      </c>
      <c r="I1012">
        <v>91.057500000000005</v>
      </c>
      <c r="J1012">
        <v>0</v>
      </c>
      <c r="K1012">
        <v>0</v>
      </c>
      <c r="L1012">
        <v>0</v>
      </c>
      <c r="M1012">
        <v>0</v>
      </c>
      <c r="N1012">
        <v>0</v>
      </c>
      <c r="O1012">
        <v>10695</v>
      </c>
      <c r="P1012" t="s">
        <v>59</v>
      </c>
      <c r="Q1012" t="s">
        <v>61</v>
      </c>
    </row>
    <row r="1013" spans="1:17" x14ac:dyDescent="0.25">
      <c r="A1013" t="s">
        <v>29</v>
      </c>
      <c r="B1013" t="s">
        <v>38</v>
      </c>
      <c r="C1013" t="s">
        <v>48</v>
      </c>
      <c r="D1013" t="s">
        <v>58</v>
      </c>
      <c r="E1013">
        <v>13</v>
      </c>
      <c r="F1013" t="str">
        <f t="shared" si="15"/>
        <v>Average Per Device1-in-10August Monthly System Peak Day100% Cycling13</v>
      </c>
      <c r="G1013">
        <v>1.277963</v>
      </c>
      <c r="H1013">
        <v>1.277963</v>
      </c>
      <c r="I1013">
        <v>91.057500000000005</v>
      </c>
      <c r="J1013">
        <v>0</v>
      </c>
      <c r="K1013">
        <v>0</v>
      </c>
      <c r="L1013">
        <v>0</v>
      </c>
      <c r="M1013">
        <v>0</v>
      </c>
      <c r="N1013">
        <v>0</v>
      </c>
      <c r="O1013">
        <v>10695</v>
      </c>
      <c r="P1013" t="s">
        <v>59</v>
      </c>
      <c r="Q1013" t="s">
        <v>61</v>
      </c>
    </row>
    <row r="1014" spans="1:17" x14ac:dyDescent="0.25">
      <c r="A1014" t="s">
        <v>43</v>
      </c>
      <c r="B1014" t="s">
        <v>38</v>
      </c>
      <c r="C1014" t="s">
        <v>48</v>
      </c>
      <c r="D1014" t="s">
        <v>58</v>
      </c>
      <c r="E1014">
        <v>13</v>
      </c>
      <c r="F1014" t="str">
        <f t="shared" si="15"/>
        <v>Aggregate1-in-10August Monthly System Peak Day100% Cycling13</v>
      </c>
      <c r="G1014">
        <v>16.875499999999999</v>
      </c>
      <c r="H1014">
        <v>16.875499999999999</v>
      </c>
      <c r="I1014">
        <v>91.057500000000005</v>
      </c>
      <c r="J1014">
        <v>0</v>
      </c>
      <c r="K1014">
        <v>0</v>
      </c>
      <c r="L1014">
        <v>0</v>
      </c>
      <c r="M1014">
        <v>0</v>
      </c>
      <c r="N1014">
        <v>0</v>
      </c>
      <c r="O1014">
        <v>10695</v>
      </c>
      <c r="P1014" t="s">
        <v>59</v>
      </c>
      <c r="Q1014" t="s">
        <v>61</v>
      </c>
    </row>
    <row r="1015" spans="1:17" x14ac:dyDescent="0.25">
      <c r="A1015" t="s">
        <v>30</v>
      </c>
      <c r="B1015" t="s">
        <v>38</v>
      </c>
      <c r="C1015" t="s">
        <v>48</v>
      </c>
      <c r="D1015" t="s">
        <v>31</v>
      </c>
      <c r="E1015">
        <v>13</v>
      </c>
      <c r="F1015" t="str">
        <f t="shared" si="15"/>
        <v>Average Per Ton1-in-10August Monthly System Peak Day50% Cycling13</v>
      </c>
      <c r="G1015">
        <v>0.51818010000000003</v>
      </c>
      <c r="H1015">
        <v>0.51818010000000003</v>
      </c>
      <c r="I1015">
        <v>92.082999999999998</v>
      </c>
      <c r="J1015">
        <v>0</v>
      </c>
      <c r="K1015">
        <v>0</v>
      </c>
      <c r="L1015">
        <v>0</v>
      </c>
      <c r="M1015">
        <v>0</v>
      </c>
      <c r="N1015">
        <v>0</v>
      </c>
      <c r="O1015">
        <v>12331</v>
      </c>
      <c r="P1015" t="s">
        <v>59</v>
      </c>
      <c r="Q1015" t="s">
        <v>61</v>
      </c>
    </row>
    <row r="1016" spans="1:17" x14ac:dyDescent="0.25">
      <c r="A1016" t="s">
        <v>28</v>
      </c>
      <c r="B1016" t="s">
        <v>38</v>
      </c>
      <c r="C1016" t="s">
        <v>48</v>
      </c>
      <c r="D1016" t="s">
        <v>31</v>
      </c>
      <c r="E1016">
        <v>13</v>
      </c>
      <c r="F1016" t="str">
        <f t="shared" si="15"/>
        <v>Average Per Premise1-in-10August Monthly System Peak Day50% Cycling13</v>
      </c>
      <c r="G1016">
        <v>2.1270310000000001</v>
      </c>
      <c r="H1016">
        <v>2.1270310000000001</v>
      </c>
      <c r="I1016">
        <v>92.082999999999998</v>
      </c>
      <c r="J1016">
        <v>0</v>
      </c>
      <c r="K1016">
        <v>0</v>
      </c>
      <c r="L1016">
        <v>0</v>
      </c>
      <c r="M1016">
        <v>0</v>
      </c>
      <c r="N1016">
        <v>0</v>
      </c>
      <c r="O1016">
        <v>12331</v>
      </c>
      <c r="P1016" t="s">
        <v>59</v>
      </c>
      <c r="Q1016" t="s">
        <v>61</v>
      </c>
    </row>
    <row r="1017" spans="1:17" x14ac:dyDescent="0.25">
      <c r="A1017" t="s">
        <v>29</v>
      </c>
      <c r="B1017" t="s">
        <v>38</v>
      </c>
      <c r="C1017" t="s">
        <v>48</v>
      </c>
      <c r="D1017" t="s">
        <v>31</v>
      </c>
      <c r="E1017">
        <v>13</v>
      </c>
      <c r="F1017" t="str">
        <f t="shared" si="15"/>
        <v>Average Per Device1-in-10August Monthly System Peak Day50% Cycling13</v>
      </c>
      <c r="G1017">
        <v>1.818513</v>
      </c>
      <c r="H1017">
        <v>1.818513</v>
      </c>
      <c r="I1017">
        <v>92.082999999999998</v>
      </c>
      <c r="J1017">
        <v>0</v>
      </c>
      <c r="K1017">
        <v>0</v>
      </c>
      <c r="L1017">
        <v>0</v>
      </c>
      <c r="M1017">
        <v>0</v>
      </c>
      <c r="N1017">
        <v>0</v>
      </c>
      <c r="O1017">
        <v>12331</v>
      </c>
      <c r="P1017" t="s">
        <v>59</v>
      </c>
      <c r="Q1017" t="s">
        <v>61</v>
      </c>
    </row>
    <row r="1018" spans="1:17" x14ac:dyDescent="0.25">
      <c r="A1018" t="s">
        <v>43</v>
      </c>
      <c r="B1018" t="s">
        <v>38</v>
      </c>
      <c r="C1018" t="s">
        <v>48</v>
      </c>
      <c r="D1018" t="s">
        <v>31</v>
      </c>
      <c r="E1018">
        <v>13</v>
      </c>
      <c r="F1018" t="str">
        <f t="shared" si="15"/>
        <v>Aggregate1-in-10August Monthly System Peak Day50% Cycling13</v>
      </c>
      <c r="G1018">
        <v>26.22841</v>
      </c>
      <c r="H1018">
        <v>26.22842</v>
      </c>
      <c r="I1018">
        <v>92.082999999999998</v>
      </c>
      <c r="J1018">
        <v>0</v>
      </c>
      <c r="K1018">
        <v>0</v>
      </c>
      <c r="L1018">
        <v>0</v>
      </c>
      <c r="M1018">
        <v>0</v>
      </c>
      <c r="N1018">
        <v>0</v>
      </c>
      <c r="O1018">
        <v>12331</v>
      </c>
      <c r="P1018" t="s">
        <v>59</v>
      </c>
      <c r="Q1018" t="s">
        <v>61</v>
      </c>
    </row>
    <row r="1019" spans="1:17" x14ac:dyDescent="0.25">
      <c r="A1019" t="s">
        <v>30</v>
      </c>
      <c r="B1019" t="s">
        <v>38</v>
      </c>
      <c r="C1019" t="s">
        <v>48</v>
      </c>
      <c r="D1019" t="s">
        <v>26</v>
      </c>
      <c r="E1019">
        <v>13</v>
      </c>
      <c r="F1019" t="str">
        <f t="shared" si="15"/>
        <v>Average Per Ton1-in-10August Monthly System Peak DayAll13</v>
      </c>
      <c r="G1019">
        <v>0.44102590000000003</v>
      </c>
      <c r="H1019">
        <v>0.44102590000000003</v>
      </c>
      <c r="I1019">
        <v>91.6066</v>
      </c>
      <c r="J1019">
        <v>0</v>
      </c>
      <c r="K1019">
        <v>0</v>
      </c>
      <c r="L1019">
        <v>0</v>
      </c>
      <c r="M1019">
        <v>0</v>
      </c>
      <c r="N1019">
        <v>0</v>
      </c>
      <c r="O1019">
        <v>23026</v>
      </c>
      <c r="P1019" t="s">
        <v>59</v>
      </c>
      <c r="Q1019" t="s">
        <v>61</v>
      </c>
    </row>
    <row r="1020" spans="1:17" x14ac:dyDescent="0.25">
      <c r="A1020" t="s">
        <v>28</v>
      </c>
      <c r="B1020" t="s">
        <v>38</v>
      </c>
      <c r="C1020" t="s">
        <v>48</v>
      </c>
      <c r="D1020" t="s">
        <v>26</v>
      </c>
      <c r="E1020">
        <v>13</v>
      </c>
      <c r="F1020" t="str">
        <f t="shared" si="15"/>
        <v>Average Per Premise1-in-10August Monthly System Peak DayAll13</v>
      </c>
      <c r="G1020">
        <v>1.887518</v>
      </c>
      <c r="H1020">
        <v>1.887518</v>
      </c>
      <c r="I1020">
        <v>91.6066</v>
      </c>
      <c r="J1020">
        <v>0</v>
      </c>
      <c r="K1020">
        <v>0</v>
      </c>
      <c r="L1020">
        <v>0</v>
      </c>
      <c r="M1020">
        <v>0</v>
      </c>
      <c r="N1020">
        <v>0</v>
      </c>
      <c r="O1020">
        <v>23026</v>
      </c>
      <c r="P1020" t="s">
        <v>59</v>
      </c>
      <c r="Q1020" t="s">
        <v>61</v>
      </c>
    </row>
    <row r="1021" spans="1:17" x14ac:dyDescent="0.25">
      <c r="A1021" t="s">
        <v>29</v>
      </c>
      <c r="B1021" t="s">
        <v>38</v>
      </c>
      <c r="C1021" t="s">
        <v>48</v>
      </c>
      <c r="D1021" t="s">
        <v>26</v>
      </c>
      <c r="E1021">
        <v>13</v>
      </c>
      <c r="F1021" t="str">
        <f t="shared" si="15"/>
        <v>Average Per Device1-in-10August Monthly System Peak DayAll13</v>
      </c>
      <c r="G1021">
        <v>1.5731139999999999</v>
      </c>
      <c r="H1021">
        <v>1.5731139999999999</v>
      </c>
      <c r="I1021">
        <v>91.6066</v>
      </c>
      <c r="J1021">
        <v>0</v>
      </c>
      <c r="K1021">
        <v>0</v>
      </c>
      <c r="L1021">
        <v>0</v>
      </c>
      <c r="M1021">
        <v>0</v>
      </c>
      <c r="N1021">
        <v>0</v>
      </c>
      <c r="O1021">
        <v>23026</v>
      </c>
      <c r="P1021" t="s">
        <v>59</v>
      </c>
      <c r="Q1021" t="s">
        <v>61</v>
      </c>
    </row>
    <row r="1022" spans="1:17" x14ac:dyDescent="0.25">
      <c r="A1022" t="s">
        <v>43</v>
      </c>
      <c r="B1022" t="s">
        <v>38</v>
      </c>
      <c r="C1022" t="s">
        <v>48</v>
      </c>
      <c r="D1022" t="s">
        <v>26</v>
      </c>
      <c r="E1022">
        <v>13</v>
      </c>
      <c r="F1022" t="str">
        <f t="shared" si="15"/>
        <v>Aggregate1-in-10August Monthly System Peak DayAll13</v>
      </c>
      <c r="G1022">
        <v>43.462000000000003</v>
      </c>
      <c r="H1022">
        <v>43.462000000000003</v>
      </c>
      <c r="I1022">
        <v>91.6066</v>
      </c>
      <c r="J1022">
        <v>0</v>
      </c>
      <c r="K1022">
        <v>0</v>
      </c>
      <c r="L1022">
        <v>0</v>
      </c>
      <c r="M1022">
        <v>0</v>
      </c>
      <c r="N1022">
        <v>0</v>
      </c>
      <c r="O1022">
        <v>23026</v>
      </c>
      <c r="P1022" t="s">
        <v>59</v>
      </c>
      <c r="Q1022" t="s">
        <v>61</v>
      </c>
    </row>
    <row r="1023" spans="1:17" x14ac:dyDescent="0.25">
      <c r="A1023" t="s">
        <v>30</v>
      </c>
      <c r="B1023" t="s">
        <v>38</v>
      </c>
      <c r="C1023" t="s">
        <v>37</v>
      </c>
      <c r="D1023" t="s">
        <v>58</v>
      </c>
      <c r="E1023">
        <v>13</v>
      </c>
      <c r="F1023" t="str">
        <f t="shared" si="15"/>
        <v>Average Per Ton1-in-10August Typical Event Day100% Cycling13</v>
      </c>
      <c r="G1023">
        <v>0.34021249999999997</v>
      </c>
      <c r="H1023">
        <v>0.34021249999999997</v>
      </c>
      <c r="I1023">
        <v>91.296499999999995</v>
      </c>
      <c r="J1023">
        <v>0</v>
      </c>
      <c r="K1023">
        <v>0</v>
      </c>
      <c r="L1023">
        <v>0</v>
      </c>
      <c r="M1023">
        <v>0</v>
      </c>
      <c r="N1023">
        <v>0</v>
      </c>
      <c r="O1023">
        <v>10695</v>
      </c>
      <c r="P1023" t="s">
        <v>59</v>
      </c>
      <c r="Q1023" t="s">
        <v>61</v>
      </c>
    </row>
    <row r="1024" spans="1:17" x14ac:dyDescent="0.25">
      <c r="A1024" t="s">
        <v>28</v>
      </c>
      <c r="B1024" t="s">
        <v>38</v>
      </c>
      <c r="C1024" t="s">
        <v>37</v>
      </c>
      <c r="D1024" t="s">
        <v>58</v>
      </c>
      <c r="E1024">
        <v>13</v>
      </c>
      <c r="F1024" t="str">
        <f t="shared" si="15"/>
        <v>Average Per Premise1-in-10August Typical Event Day100% Cycling13</v>
      </c>
      <c r="G1024">
        <v>1.5247090000000001</v>
      </c>
      <c r="H1024">
        <v>1.5247090000000001</v>
      </c>
      <c r="I1024">
        <v>91.296499999999995</v>
      </c>
      <c r="J1024">
        <v>0</v>
      </c>
      <c r="K1024">
        <v>0</v>
      </c>
      <c r="L1024">
        <v>0</v>
      </c>
      <c r="M1024">
        <v>0</v>
      </c>
      <c r="N1024">
        <v>0</v>
      </c>
      <c r="O1024">
        <v>10695</v>
      </c>
      <c r="P1024" t="s">
        <v>59</v>
      </c>
      <c r="Q1024" t="s">
        <v>61</v>
      </c>
    </row>
    <row r="1025" spans="1:17" x14ac:dyDescent="0.25">
      <c r="A1025" t="s">
        <v>29</v>
      </c>
      <c r="B1025" t="s">
        <v>38</v>
      </c>
      <c r="C1025" t="s">
        <v>37</v>
      </c>
      <c r="D1025" t="s">
        <v>58</v>
      </c>
      <c r="E1025">
        <v>13</v>
      </c>
      <c r="F1025" t="str">
        <f t="shared" si="15"/>
        <v>Average Per Device1-in-10August Typical Event Day100% Cycling13</v>
      </c>
      <c r="G1025">
        <v>1.234893</v>
      </c>
      <c r="H1025">
        <v>1.234893</v>
      </c>
      <c r="I1025">
        <v>91.296499999999995</v>
      </c>
      <c r="J1025">
        <v>0</v>
      </c>
      <c r="K1025">
        <v>0</v>
      </c>
      <c r="L1025">
        <v>0</v>
      </c>
      <c r="M1025">
        <v>0</v>
      </c>
      <c r="N1025">
        <v>0</v>
      </c>
      <c r="O1025">
        <v>10695</v>
      </c>
      <c r="P1025" t="s">
        <v>59</v>
      </c>
      <c r="Q1025" t="s">
        <v>61</v>
      </c>
    </row>
    <row r="1026" spans="1:17" x14ac:dyDescent="0.25">
      <c r="A1026" t="s">
        <v>43</v>
      </c>
      <c r="B1026" t="s">
        <v>38</v>
      </c>
      <c r="C1026" t="s">
        <v>37</v>
      </c>
      <c r="D1026" t="s">
        <v>58</v>
      </c>
      <c r="E1026">
        <v>13</v>
      </c>
      <c r="F1026" t="str">
        <f t="shared" si="15"/>
        <v>Aggregate1-in-10August Typical Event Day100% Cycling13</v>
      </c>
      <c r="G1026">
        <v>16.306760000000001</v>
      </c>
      <c r="H1026">
        <v>16.306760000000001</v>
      </c>
      <c r="I1026">
        <v>91.296499999999995</v>
      </c>
      <c r="J1026">
        <v>0</v>
      </c>
      <c r="K1026">
        <v>0</v>
      </c>
      <c r="L1026">
        <v>0</v>
      </c>
      <c r="M1026">
        <v>0</v>
      </c>
      <c r="N1026">
        <v>0</v>
      </c>
      <c r="O1026">
        <v>10695</v>
      </c>
      <c r="P1026" t="s">
        <v>59</v>
      </c>
      <c r="Q1026" t="s">
        <v>61</v>
      </c>
    </row>
    <row r="1027" spans="1:17" x14ac:dyDescent="0.25">
      <c r="A1027" t="s">
        <v>30</v>
      </c>
      <c r="B1027" t="s">
        <v>38</v>
      </c>
      <c r="C1027" t="s">
        <v>37</v>
      </c>
      <c r="D1027" t="s">
        <v>31</v>
      </c>
      <c r="E1027">
        <v>13</v>
      </c>
      <c r="F1027" t="str">
        <f t="shared" ref="F1027:F1090" si="16">CONCATENATE(A1027,B1027,C1027,D1027,E1027)</f>
        <v>Average Per Ton1-in-10August Typical Event Day50% Cycling13</v>
      </c>
      <c r="G1027">
        <v>0.50349900000000003</v>
      </c>
      <c r="H1027">
        <v>0.50349900000000003</v>
      </c>
      <c r="I1027">
        <v>92.723699999999994</v>
      </c>
      <c r="J1027">
        <v>0</v>
      </c>
      <c r="K1027">
        <v>0</v>
      </c>
      <c r="L1027">
        <v>0</v>
      </c>
      <c r="M1027">
        <v>0</v>
      </c>
      <c r="N1027">
        <v>0</v>
      </c>
      <c r="O1027">
        <v>12331</v>
      </c>
      <c r="P1027" t="s">
        <v>59</v>
      </c>
      <c r="Q1027" t="s">
        <v>61</v>
      </c>
    </row>
    <row r="1028" spans="1:17" x14ac:dyDescent="0.25">
      <c r="A1028" t="s">
        <v>28</v>
      </c>
      <c r="B1028" t="s">
        <v>38</v>
      </c>
      <c r="C1028" t="s">
        <v>37</v>
      </c>
      <c r="D1028" t="s">
        <v>31</v>
      </c>
      <c r="E1028">
        <v>13</v>
      </c>
      <c r="F1028" t="str">
        <f t="shared" si="16"/>
        <v>Average Per Premise1-in-10August Typical Event Day50% Cycling13</v>
      </c>
      <c r="G1028">
        <v>2.066767</v>
      </c>
      <c r="H1028">
        <v>2.066767</v>
      </c>
      <c r="I1028">
        <v>92.723699999999994</v>
      </c>
      <c r="J1028">
        <v>0</v>
      </c>
      <c r="K1028">
        <v>0</v>
      </c>
      <c r="L1028">
        <v>0</v>
      </c>
      <c r="M1028">
        <v>0</v>
      </c>
      <c r="N1028">
        <v>0</v>
      </c>
      <c r="O1028">
        <v>12331</v>
      </c>
      <c r="P1028" t="s">
        <v>59</v>
      </c>
      <c r="Q1028" t="s">
        <v>61</v>
      </c>
    </row>
    <row r="1029" spans="1:17" x14ac:dyDescent="0.25">
      <c r="A1029" t="s">
        <v>29</v>
      </c>
      <c r="B1029" t="s">
        <v>38</v>
      </c>
      <c r="C1029" t="s">
        <v>37</v>
      </c>
      <c r="D1029" t="s">
        <v>31</v>
      </c>
      <c r="E1029">
        <v>13</v>
      </c>
      <c r="F1029" t="str">
        <f t="shared" si="16"/>
        <v>Average Per Device1-in-10August Typical Event Day50% Cycling13</v>
      </c>
      <c r="G1029">
        <v>1.766991</v>
      </c>
      <c r="H1029">
        <v>1.766991</v>
      </c>
      <c r="I1029">
        <v>92.723699999999994</v>
      </c>
      <c r="J1029">
        <v>0</v>
      </c>
      <c r="K1029">
        <v>0</v>
      </c>
      <c r="L1029">
        <v>0</v>
      </c>
      <c r="M1029">
        <v>0</v>
      </c>
      <c r="N1029">
        <v>0</v>
      </c>
      <c r="O1029">
        <v>12331</v>
      </c>
      <c r="P1029" t="s">
        <v>59</v>
      </c>
      <c r="Q1029" t="s">
        <v>61</v>
      </c>
    </row>
    <row r="1030" spans="1:17" x14ac:dyDescent="0.25">
      <c r="A1030" t="s">
        <v>43</v>
      </c>
      <c r="B1030" t="s">
        <v>38</v>
      </c>
      <c r="C1030" t="s">
        <v>37</v>
      </c>
      <c r="D1030" t="s">
        <v>31</v>
      </c>
      <c r="E1030">
        <v>13</v>
      </c>
      <c r="F1030" t="str">
        <f t="shared" si="16"/>
        <v>Aggregate1-in-10August Typical Event Day50% Cycling13</v>
      </c>
      <c r="G1030">
        <v>25.485309999999998</v>
      </c>
      <c r="H1030">
        <v>25.485309999999998</v>
      </c>
      <c r="I1030">
        <v>92.723699999999994</v>
      </c>
      <c r="J1030">
        <v>0</v>
      </c>
      <c r="K1030">
        <v>0</v>
      </c>
      <c r="L1030">
        <v>0</v>
      </c>
      <c r="M1030">
        <v>0</v>
      </c>
      <c r="N1030">
        <v>0</v>
      </c>
      <c r="O1030">
        <v>12331</v>
      </c>
      <c r="P1030" t="s">
        <v>59</v>
      </c>
      <c r="Q1030" t="s">
        <v>61</v>
      </c>
    </row>
    <row r="1031" spans="1:17" x14ac:dyDescent="0.25">
      <c r="A1031" t="s">
        <v>30</v>
      </c>
      <c r="B1031" t="s">
        <v>38</v>
      </c>
      <c r="C1031" t="s">
        <v>37</v>
      </c>
      <c r="D1031" t="s">
        <v>26</v>
      </c>
      <c r="E1031">
        <v>13</v>
      </c>
      <c r="F1031" t="str">
        <f t="shared" si="16"/>
        <v>Average Per Ton1-in-10August Typical Event DayAll13</v>
      </c>
      <c r="G1031">
        <v>0.42765239999999999</v>
      </c>
      <c r="H1031">
        <v>0.42765239999999999</v>
      </c>
      <c r="I1031">
        <v>92.060699999999997</v>
      </c>
      <c r="J1031">
        <v>0</v>
      </c>
      <c r="K1031">
        <v>0</v>
      </c>
      <c r="L1031">
        <v>0</v>
      </c>
      <c r="M1031">
        <v>0</v>
      </c>
      <c r="N1031">
        <v>0</v>
      </c>
      <c r="O1031">
        <v>23026</v>
      </c>
      <c r="P1031" t="s">
        <v>59</v>
      </c>
      <c r="Q1031" t="s">
        <v>61</v>
      </c>
    </row>
    <row r="1032" spans="1:17" x14ac:dyDescent="0.25">
      <c r="A1032" t="s">
        <v>28</v>
      </c>
      <c r="B1032" t="s">
        <v>38</v>
      </c>
      <c r="C1032" t="s">
        <v>37</v>
      </c>
      <c r="D1032" t="s">
        <v>26</v>
      </c>
      <c r="E1032">
        <v>13</v>
      </c>
      <c r="F1032" t="str">
        <f t="shared" si="16"/>
        <v>Average Per Premise1-in-10August Typical Event DayAll13</v>
      </c>
      <c r="G1032">
        <v>1.830282</v>
      </c>
      <c r="H1032">
        <v>1.830282</v>
      </c>
      <c r="I1032">
        <v>92.060699999999997</v>
      </c>
      <c r="J1032">
        <v>0</v>
      </c>
      <c r="K1032">
        <v>0</v>
      </c>
      <c r="L1032">
        <v>0</v>
      </c>
      <c r="M1032">
        <v>0</v>
      </c>
      <c r="N1032">
        <v>0</v>
      </c>
      <c r="O1032">
        <v>23026</v>
      </c>
      <c r="P1032" t="s">
        <v>59</v>
      </c>
      <c r="Q1032" t="s">
        <v>61</v>
      </c>
    </row>
    <row r="1033" spans="1:17" x14ac:dyDescent="0.25">
      <c r="A1033" t="s">
        <v>29</v>
      </c>
      <c r="B1033" t="s">
        <v>38</v>
      </c>
      <c r="C1033" t="s">
        <v>37</v>
      </c>
      <c r="D1033" t="s">
        <v>26</v>
      </c>
      <c r="E1033">
        <v>13</v>
      </c>
      <c r="F1033" t="str">
        <f t="shared" si="16"/>
        <v>Average Per Device1-in-10August Typical Event DayAll13</v>
      </c>
      <c r="G1033">
        <v>1.525412</v>
      </c>
      <c r="H1033">
        <v>1.525412</v>
      </c>
      <c r="I1033">
        <v>92.060699999999997</v>
      </c>
      <c r="J1033">
        <v>0</v>
      </c>
      <c r="K1033">
        <v>0</v>
      </c>
      <c r="L1033">
        <v>0</v>
      </c>
      <c r="M1033">
        <v>0</v>
      </c>
      <c r="N1033">
        <v>0</v>
      </c>
      <c r="O1033">
        <v>23026</v>
      </c>
      <c r="P1033" t="s">
        <v>59</v>
      </c>
      <c r="Q1033" t="s">
        <v>61</v>
      </c>
    </row>
    <row r="1034" spans="1:17" x14ac:dyDescent="0.25">
      <c r="A1034" t="s">
        <v>43</v>
      </c>
      <c r="B1034" t="s">
        <v>38</v>
      </c>
      <c r="C1034" t="s">
        <v>37</v>
      </c>
      <c r="D1034" t="s">
        <v>26</v>
      </c>
      <c r="E1034">
        <v>13</v>
      </c>
      <c r="F1034" t="str">
        <f t="shared" si="16"/>
        <v>Aggregate1-in-10August Typical Event DayAll13</v>
      </c>
      <c r="G1034">
        <v>42.144080000000002</v>
      </c>
      <c r="H1034">
        <v>42.144069999999999</v>
      </c>
      <c r="I1034">
        <v>92.060699999999997</v>
      </c>
      <c r="J1034">
        <v>0</v>
      </c>
      <c r="K1034">
        <v>0</v>
      </c>
      <c r="L1034">
        <v>0</v>
      </c>
      <c r="M1034">
        <v>0</v>
      </c>
      <c r="N1034">
        <v>0</v>
      </c>
      <c r="O1034">
        <v>23026</v>
      </c>
      <c r="P1034" t="s">
        <v>59</v>
      </c>
      <c r="Q1034" t="s">
        <v>61</v>
      </c>
    </row>
    <row r="1035" spans="1:17" x14ac:dyDescent="0.25">
      <c r="A1035" t="s">
        <v>30</v>
      </c>
      <c r="B1035" t="s">
        <v>38</v>
      </c>
      <c r="C1035" t="s">
        <v>49</v>
      </c>
      <c r="D1035" t="s">
        <v>58</v>
      </c>
      <c r="E1035">
        <v>13</v>
      </c>
      <c r="F1035" t="str">
        <f t="shared" si="16"/>
        <v>Average Per Ton1-in-10July Monthly System Peak Day100% Cycling13</v>
      </c>
      <c r="G1035">
        <v>0.34256910000000002</v>
      </c>
      <c r="H1035">
        <v>0.34256900000000001</v>
      </c>
      <c r="I1035">
        <v>89.795699999999997</v>
      </c>
      <c r="J1035">
        <v>0</v>
      </c>
      <c r="K1035">
        <v>0</v>
      </c>
      <c r="L1035">
        <v>0</v>
      </c>
      <c r="M1035">
        <v>0</v>
      </c>
      <c r="N1035">
        <v>0</v>
      </c>
      <c r="O1035">
        <v>10695</v>
      </c>
      <c r="P1035" t="s">
        <v>59</v>
      </c>
      <c r="Q1035" t="s">
        <v>61</v>
      </c>
    </row>
    <row r="1036" spans="1:17" x14ac:dyDescent="0.25">
      <c r="A1036" t="s">
        <v>28</v>
      </c>
      <c r="B1036" t="s">
        <v>38</v>
      </c>
      <c r="C1036" t="s">
        <v>49</v>
      </c>
      <c r="D1036" t="s">
        <v>58</v>
      </c>
      <c r="E1036">
        <v>13</v>
      </c>
      <c r="F1036" t="str">
        <f t="shared" si="16"/>
        <v>Average Per Premise1-in-10July Monthly System Peak Day100% Cycling13</v>
      </c>
      <c r="G1036">
        <v>1.5352699999999999</v>
      </c>
      <c r="H1036">
        <v>1.5352699999999999</v>
      </c>
      <c r="I1036">
        <v>89.795699999999997</v>
      </c>
      <c r="J1036">
        <v>0</v>
      </c>
      <c r="K1036">
        <v>0</v>
      </c>
      <c r="L1036">
        <v>0</v>
      </c>
      <c r="M1036">
        <v>0</v>
      </c>
      <c r="N1036">
        <v>0</v>
      </c>
      <c r="O1036">
        <v>10695</v>
      </c>
      <c r="P1036" t="s">
        <v>59</v>
      </c>
      <c r="Q1036" t="s">
        <v>61</v>
      </c>
    </row>
    <row r="1037" spans="1:17" x14ac:dyDescent="0.25">
      <c r="A1037" t="s">
        <v>29</v>
      </c>
      <c r="B1037" t="s">
        <v>38</v>
      </c>
      <c r="C1037" t="s">
        <v>49</v>
      </c>
      <c r="D1037" t="s">
        <v>58</v>
      </c>
      <c r="E1037">
        <v>13</v>
      </c>
      <c r="F1037" t="str">
        <f t="shared" si="16"/>
        <v>Average Per Device1-in-10July Monthly System Peak Day100% Cycling13</v>
      </c>
      <c r="G1037">
        <v>1.243447</v>
      </c>
      <c r="H1037">
        <v>1.243447</v>
      </c>
      <c r="I1037">
        <v>89.795699999999997</v>
      </c>
      <c r="J1037">
        <v>0</v>
      </c>
      <c r="K1037">
        <v>0</v>
      </c>
      <c r="L1037">
        <v>0</v>
      </c>
      <c r="M1037">
        <v>0</v>
      </c>
      <c r="N1037">
        <v>0</v>
      </c>
      <c r="O1037">
        <v>10695</v>
      </c>
      <c r="P1037" t="s">
        <v>59</v>
      </c>
      <c r="Q1037" t="s">
        <v>61</v>
      </c>
    </row>
    <row r="1038" spans="1:17" x14ac:dyDescent="0.25">
      <c r="A1038" t="s">
        <v>43</v>
      </c>
      <c r="B1038" t="s">
        <v>38</v>
      </c>
      <c r="C1038" t="s">
        <v>49</v>
      </c>
      <c r="D1038" t="s">
        <v>58</v>
      </c>
      <c r="E1038">
        <v>13</v>
      </c>
      <c r="F1038" t="str">
        <f t="shared" si="16"/>
        <v>Aggregate1-in-10July Monthly System Peak Day100% Cycling13</v>
      </c>
      <c r="G1038">
        <v>16.419709999999998</v>
      </c>
      <c r="H1038">
        <v>16.419709999999998</v>
      </c>
      <c r="I1038">
        <v>89.795699999999997</v>
      </c>
      <c r="J1038">
        <v>0</v>
      </c>
      <c r="K1038">
        <v>0</v>
      </c>
      <c r="L1038">
        <v>0</v>
      </c>
      <c r="M1038">
        <v>0</v>
      </c>
      <c r="N1038">
        <v>0</v>
      </c>
      <c r="O1038">
        <v>10695</v>
      </c>
      <c r="P1038" t="s">
        <v>59</v>
      </c>
      <c r="Q1038" t="s">
        <v>61</v>
      </c>
    </row>
    <row r="1039" spans="1:17" x14ac:dyDescent="0.25">
      <c r="A1039" t="s">
        <v>30</v>
      </c>
      <c r="B1039" t="s">
        <v>38</v>
      </c>
      <c r="C1039" t="s">
        <v>49</v>
      </c>
      <c r="D1039" t="s">
        <v>31</v>
      </c>
      <c r="E1039">
        <v>13</v>
      </c>
      <c r="F1039" t="str">
        <f t="shared" si="16"/>
        <v>Average Per Ton1-in-10July Monthly System Peak Day50% Cycling13</v>
      </c>
      <c r="G1039">
        <v>0.50531879999999996</v>
      </c>
      <c r="H1039">
        <v>0.50531870000000001</v>
      </c>
      <c r="I1039">
        <v>90.959400000000002</v>
      </c>
      <c r="J1039">
        <v>0</v>
      </c>
      <c r="K1039">
        <v>0</v>
      </c>
      <c r="L1039">
        <v>0</v>
      </c>
      <c r="M1039">
        <v>0</v>
      </c>
      <c r="N1039">
        <v>0</v>
      </c>
      <c r="O1039">
        <v>12331</v>
      </c>
      <c r="P1039" t="s">
        <v>59</v>
      </c>
      <c r="Q1039" t="s">
        <v>61</v>
      </c>
    </row>
    <row r="1040" spans="1:17" x14ac:dyDescent="0.25">
      <c r="A1040" t="s">
        <v>28</v>
      </c>
      <c r="B1040" t="s">
        <v>38</v>
      </c>
      <c r="C1040" t="s">
        <v>49</v>
      </c>
      <c r="D1040" t="s">
        <v>31</v>
      </c>
      <c r="E1040">
        <v>13</v>
      </c>
      <c r="F1040" t="str">
        <f t="shared" si="16"/>
        <v>Average Per Premise1-in-10July Monthly System Peak Day50% Cycling13</v>
      </c>
      <c r="G1040">
        <v>2.0742370000000001</v>
      </c>
      <c r="H1040">
        <v>2.0742370000000001</v>
      </c>
      <c r="I1040">
        <v>90.959400000000002</v>
      </c>
      <c r="J1040">
        <v>0</v>
      </c>
      <c r="K1040">
        <v>0</v>
      </c>
      <c r="L1040">
        <v>0</v>
      </c>
      <c r="M1040">
        <v>0</v>
      </c>
      <c r="N1040">
        <v>0</v>
      </c>
      <c r="O1040">
        <v>12331</v>
      </c>
      <c r="P1040" t="s">
        <v>59</v>
      </c>
      <c r="Q1040" t="s">
        <v>61</v>
      </c>
    </row>
    <row r="1041" spans="1:17" x14ac:dyDescent="0.25">
      <c r="A1041" t="s">
        <v>29</v>
      </c>
      <c r="B1041" t="s">
        <v>38</v>
      </c>
      <c r="C1041" t="s">
        <v>49</v>
      </c>
      <c r="D1041" t="s">
        <v>31</v>
      </c>
      <c r="E1041">
        <v>13</v>
      </c>
      <c r="F1041" t="str">
        <f t="shared" si="16"/>
        <v>Average Per Device1-in-10July Monthly System Peak Day50% Cycling13</v>
      </c>
      <c r="G1041">
        <v>1.773377</v>
      </c>
      <c r="H1041">
        <v>1.773377</v>
      </c>
      <c r="I1041">
        <v>90.959400000000002</v>
      </c>
      <c r="J1041">
        <v>0</v>
      </c>
      <c r="K1041">
        <v>0</v>
      </c>
      <c r="L1041">
        <v>0</v>
      </c>
      <c r="M1041">
        <v>0</v>
      </c>
      <c r="N1041">
        <v>0</v>
      </c>
      <c r="O1041">
        <v>12331</v>
      </c>
      <c r="P1041" t="s">
        <v>59</v>
      </c>
      <c r="Q1041" t="s">
        <v>61</v>
      </c>
    </row>
    <row r="1042" spans="1:17" x14ac:dyDescent="0.25">
      <c r="A1042" t="s">
        <v>43</v>
      </c>
      <c r="B1042" t="s">
        <v>38</v>
      </c>
      <c r="C1042" t="s">
        <v>49</v>
      </c>
      <c r="D1042" t="s">
        <v>31</v>
      </c>
      <c r="E1042">
        <v>13</v>
      </c>
      <c r="F1042" t="str">
        <f t="shared" si="16"/>
        <v>Aggregate1-in-10July Monthly System Peak Day50% Cycling13</v>
      </c>
      <c r="G1042">
        <v>25.57742</v>
      </c>
      <c r="H1042">
        <v>25.57742</v>
      </c>
      <c r="I1042">
        <v>90.959400000000002</v>
      </c>
      <c r="J1042">
        <v>0</v>
      </c>
      <c r="K1042">
        <v>0</v>
      </c>
      <c r="L1042">
        <v>0</v>
      </c>
      <c r="M1042">
        <v>0</v>
      </c>
      <c r="N1042">
        <v>0</v>
      </c>
      <c r="O1042">
        <v>12331</v>
      </c>
      <c r="P1042" t="s">
        <v>59</v>
      </c>
      <c r="Q1042" t="s">
        <v>61</v>
      </c>
    </row>
    <row r="1043" spans="1:17" x14ac:dyDescent="0.25">
      <c r="A1043" t="s">
        <v>30</v>
      </c>
      <c r="B1043" t="s">
        <v>38</v>
      </c>
      <c r="C1043" t="s">
        <v>49</v>
      </c>
      <c r="D1043" t="s">
        <v>26</v>
      </c>
      <c r="E1043">
        <v>13</v>
      </c>
      <c r="F1043" t="str">
        <f t="shared" si="16"/>
        <v>Average Per Ton1-in-10July Monthly System Peak DayAll13</v>
      </c>
      <c r="G1043">
        <v>0.42972149999999998</v>
      </c>
      <c r="H1043">
        <v>0.42972149999999998</v>
      </c>
      <c r="I1043">
        <v>90.418800000000005</v>
      </c>
      <c r="J1043">
        <v>0</v>
      </c>
      <c r="K1043">
        <v>0</v>
      </c>
      <c r="L1043">
        <v>0</v>
      </c>
      <c r="M1043">
        <v>0</v>
      </c>
      <c r="N1043">
        <v>0</v>
      </c>
      <c r="O1043">
        <v>23026</v>
      </c>
      <c r="P1043" t="s">
        <v>59</v>
      </c>
      <c r="Q1043" t="s">
        <v>61</v>
      </c>
    </row>
    <row r="1044" spans="1:17" x14ac:dyDescent="0.25">
      <c r="A1044" t="s">
        <v>28</v>
      </c>
      <c r="B1044" t="s">
        <v>38</v>
      </c>
      <c r="C1044" t="s">
        <v>49</v>
      </c>
      <c r="D1044" t="s">
        <v>26</v>
      </c>
      <c r="E1044">
        <v>13</v>
      </c>
      <c r="F1044" t="str">
        <f t="shared" si="16"/>
        <v>Average Per Premise1-in-10July Monthly System Peak DayAll13</v>
      </c>
      <c r="G1044">
        <v>1.8391379999999999</v>
      </c>
      <c r="H1044">
        <v>1.8391379999999999</v>
      </c>
      <c r="I1044">
        <v>90.418800000000005</v>
      </c>
      <c r="J1044">
        <v>0</v>
      </c>
      <c r="K1044">
        <v>0</v>
      </c>
      <c r="L1044">
        <v>0</v>
      </c>
      <c r="M1044">
        <v>0</v>
      </c>
      <c r="N1044">
        <v>0</v>
      </c>
      <c r="O1044">
        <v>23026</v>
      </c>
      <c r="P1044" t="s">
        <v>59</v>
      </c>
      <c r="Q1044" t="s">
        <v>61</v>
      </c>
    </row>
    <row r="1045" spans="1:17" x14ac:dyDescent="0.25">
      <c r="A1045" t="s">
        <v>29</v>
      </c>
      <c r="B1045" t="s">
        <v>38</v>
      </c>
      <c r="C1045" t="s">
        <v>49</v>
      </c>
      <c r="D1045" t="s">
        <v>26</v>
      </c>
      <c r="E1045">
        <v>13</v>
      </c>
      <c r="F1045" t="str">
        <f t="shared" si="16"/>
        <v>Average Per Device1-in-10July Monthly System Peak DayAll13</v>
      </c>
      <c r="G1045">
        <v>1.5327919999999999</v>
      </c>
      <c r="H1045">
        <v>1.5327919999999999</v>
      </c>
      <c r="I1045">
        <v>90.418800000000005</v>
      </c>
      <c r="J1045">
        <v>0</v>
      </c>
      <c r="K1045">
        <v>0</v>
      </c>
      <c r="L1045">
        <v>0</v>
      </c>
      <c r="M1045">
        <v>0</v>
      </c>
      <c r="N1045">
        <v>0</v>
      </c>
      <c r="O1045">
        <v>23026</v>
      </c>
      <c r="P1045" t="s">
        <v>59</v>
      </c>
      <c r="Q1045" t="s">
        <v>61</v>
      </c>
    </row>
    <row r="1046" spans="1:17" x14ac:dyDescent="0.25">
      <c r="A1046" t="s">
        <v>43</v>
      </c>
      <c r="B1046" t="s">
        <v>38</v>
      </c>
      <c r="C1046" t="s">
        <v>49</v>
      </c>
      <c r="D1046" t="s">
        <v>26</v>
      </c>
      <c r="E1046">
        <v>13</v>
      </c>
      <c r="F1046" t="str">
        <f t="shared" si="16"/>
        <v>Aggregate1-in-10July Monthly System Peak DayAll13</v>
      </c>
      <c r="G1046">
        <v>42.34798</v>
      </c>
      <c r="H1046">
        <v>42.34798</v>
      </c>
      <c r="I1046">
        <v>90.418800000000005</v>
      </c>
      <c r="J1046">
        <v>0</v>
      </c>
      <c r="K1046">
        <v>0</v>
      </c>
      <c r="L1046">
        <v>0</v>
      </c>
      <c r="M1046">
        <v>0</v>
      </c>
      <c r="N1046">
        <v>0</v>
      </c>
      <c r="O1046">
        <v>23026</v>
      </c>
      <c r="P1046" t="s">
        <v>59</v>
      </c>
      <c r="Q1046" t="s">
        <v>61</v>
      </c>
    </row>
    <row r="1047" spans="1:17" x14ac:dyDescent="0.25">
      <c r="A1047" t="s">
        <v>30</v>
      </c>
      <c r="B1047" t="s">
        <v>38</v>
      </c>
      <c r="C1047" t="s">
        <v>50</v>
      </c>
      <c r="D1047" t="s">
        <v>58</v>
      </c>
      <c r="E1047">
        <v>13</v>
      </c>
      <c r="F1047" t="str">
        <f t="shared" si="16"/>
        <v>Average Per Ton1-in-10June Monthly System Peak Day100% Cycling13</v>
      </c>
      <c r="G1047">
        <v>0.28071430000000003</v>
      </c>
      <c r="H1047">
        <v>0.28071430000000003</v>
      </c>
      <c r="I1047">
        <v>87.015299999999996</v>
      </c>
      <c r="J1047">
        <v>0</v>
      </c>
      <c r="K1047">
        <v>0</v>
      </c>
      <c r="L1047">
        <v>0</v>
      </c>
      <c r="M1047">
        <v>0</v>
      </c>
      <c r="N1047">
        <v>0</v>
      </c>
      <c r="O1047">
        <v>10695</v>
      </c>
      <c r="P1047" t="s">
        <v>59</v>
      </c>
      <c r="Q1047" t="s">
        <v>61</v>
      </c>
    </row>
    <row r="1048" spans="1:17" x14ac:dyDescent="0.25">
      <c r="A1048" t="s">
        <v>28</v>
      </c>
      <c r="B1048" t="s">
        <v>38</v>
      </c>
      <c r="C1048" t="s">
        <v>50</v>
      </c>
      <c r="D1048" t="s">
        <v>58</v>
      </c>
      <c r="E1048">
        <v>13</v>
      </c>
      <c r="F1048" t="str">
        <f t="shared" si="16"/>
        <v>Average Per Premise1-in-10June Monthly System Peak Day100% Cycling13</v>
      </c>
      <c r="G1048">
        <v>1.258059</v>
      </c>
      <c r="H1048">
        <v>1.258059</v>
      </c>
      <c r="I1048">
        <v>87.015299999999996</v>
      </c>
      <c r="J1048">
        <v>0</v>
      </c>
      <c r="K1048">
        <v>0</v>
      </c>
      <c r="L1048">
        <v>0</v>
      </c>
      <c r="M1048">
        <v>0</v>
      </c>
      <c r="N1048">
        <v>0</v>
      </c>
      <c r="O1048">
        <v>10695</v>
      </c>
      <c r="P1048" t="s">
        <v>59</v>
      </c>
      <c r="Q1048" t="s">
        <v>61</v>
      </c>
    </row>
    <row r="1049" spans="1:17" x14ac:dyDescent="0.25">
      <c r="A1049" t="s">
        <v>29</v>
      </c>
      <c r="B1049" t="s">
        <v>38</v>
      </c>
      <c r="C1049" t="s">
        <v>50</v>
      </c>
      <c r="D1049" t="s">
        <v>58</v>
      </c>
      <c r="E1049">
        <v>13</v>
      </c>
      <c r="F1049" t="str">
        <f t="shared" si="16"/>
        <v>Average Per Device1-in-10June Monthly System Peak Day100% Cycling13</v>
      </c>
      <c r="G1049">
        <v>1.0189280000000001</v>
      </c>
      <c r="H1049">
        <v>1.0189280000000001</v>
      </c>
      <c r="I1049">
        <v>87.015299999999996</v>
      </c>
      <c r="J1049">
        <v>0</v>
      </c>
      <c r="K1049">
        <v>0</v>
      </c>
      <c r="L1049">
        <v>0</v>
      </c>
      <c r="M1049">
        <v>0</v>
      </c>
      <c r="N1049">
        <v>0</v>
      </c>
      <c r="O1049">
        <v>10695</v>
      </c>
      <c r="P1049" t="s">
        <v>59</v>
      </c>
      <c r="Q1049" t="s">
        <v>61</v>
      </c>
    </row>
    <row r="1050" spans="1:17" x14ac:dyDescent="0.25">
      <c r="A1050" t="s">
        <v>43</v>
      </c>
      <c r="B1050" t="s">
        <v>38</v>
      </c>
      <c r="C1050" t="s">
        <v>50</v>
      </c>
      <c r="D1050" t="s">
        <v>58</v>
      </c>
      <c r="E1050">
        <v>13</v>
      </c>
      <c r="F1050" t="str">
        <f t="shared" si="16"/>
        <v>Aggregate1-in-10June Monthly System Peak Day100% Cycling13</v>
      </c>
      <c r="G1050">
        <v>13.454940000000001</v>
      </c>
      <c r="H1050">
        <v>13.454940000000001</v>
      </c>
      <c r="I1050">
        <v>87.015299999999996</v>
      </c>
      <c r="J1050">
        <v>0</v>
      </c>
      <c r="K1050">
        <v>0</v>
      </c>
      <c r="L1050">
        <v>0</v>
      </c>
      <c r="M1050">
        <v>0</v>
      </c>
      <c r="N1050">
        <v>0</v>
      </c>
      <c r="O1050">
        <v>10695</v>
      </c>
      <c r="P1050" t="s">
        <v>59</v>
      </c>
      <c r="Q1050" t="s">
        <v>61</v>
      </c>
    </row>
    <row r="1051" spans="1:17" x14ac:dyDescent="0.25">
      <c r="A1051" t="s">
        <v>30</v>
      </c>
      <c r="B1051" t="s">
        <v>38</v>
      </c>
      <c r="C1051" t="s">
        <v>50</v>
      </c>
      <c r="D1051" t="s">
        <v>31</v>
      </c>
      <c r="E1051">
        <v>13</v>
      </c>
      <c r="F1051" t="str">
        <f t="shared" si="16"/>
        <v>Average Per Ton1-in-10June Monthly System Peak Day50% Cycling13</v>
      </c>
      <c r="G1051">
        <v>0.42179830000000001</v>
      </c>
      <c r="H1051">
        <v>0.42179830000000001</v>
      </c>
      <c r="I1051">
        <v>88.326999999999998</v>
      </c>
      <c r="J1051">
        <v>0</v>
      </c>
      <c r="K1051">
        <v>0</v>
      </c>
      <c r="L1051">
        <v>0</v>
      </c>
      <c r="M1051">
        <v>0</v>
      </c>
      <c r="N1051">
        <v>0</v>
      </c>
      <c r="O1051">
        <v>12331</v>
      </c>
      <c r="P1051" t="s">
        <v>59</v>
      </c>
      <c r="Q1051" t="s">
        <v>61</v>
      </c>
    </row>
    <row r="1052" spans="1:17" x14ac:dyDescent="0.25">
      <c r="A1052" t="s">
        <v>28</v>
      </c>
      <c r="B1052" t="s">
        <v>38</v>
      </c>
      <c r="C1052" t="s">
        <v>50</v>
      </c>
      <c r="D1052" t="s">
        <v>31</v>
      </c>
      <c r="E1052">
        <v>13</v>
      </c>
      <c r="F1052" t="str">
        <f t="shared" si="16"/>
        <v>Average Per Premise1-in-10June Monthly System Peak Day50% Cycling13</v>
      </c>
      <c r="G1052">
        <v>1.7314020000000001</v>
      </c>
      <c r="H1052">
        <v>1.7314020000000001</v>
      </c>
      <c r="I1052">
        <v>88.326999999999998</v>
      </c>
      <c r="J1052">
        <v>0</v>
      </c>
      <c r="K1052">
        <v>0</v>
      </c>
      <c r="L1052">
        <v>0</v>
      </c>
      <c r="M1052">
        <v>0</v>
      </c>
      <c r="N1052">
        <v>0</v>
      </c>
      <c r="O1052">
        <v>12331</v>
      </c>
      <c r="P1052" t="s">
        <v>59</v>
      </c>
      <c r="Q1052" t="s">
        <v>61</v>
      </c>
    </row>
    <row r="1053" spans="1:17" x14ac:dyDescent="0.25">
      <c r="A1053" t="s">
        <v>29</v>
      </c>
      <c r="B1053" t="s">
        <v>38</v>
      </c>
      <c r="C1053" t="s">
        <v>50</v>
      </c>
      <c r="D1053" t="s">
        <v>31</v>
      </c>
      <c r="E1053">
        <v>13</v>
      </c>
      <c r="F1053" t="str">
        <f t="shared" si="16"/>
        <v>Average Per Device1-in-10June Monthly System Peak Day50% Cycling13</v>
      </c>
      <c r="G1053">
        <v>1.4802679999999999</v>
      </c>
      <c r="H1053">
        <v>1.4802679999999999</v>
      </c>
      <c r="I1053">
        <v>88.326999999999998</v>
      </c>
      <c r="J1053">
        <v>0</v>
      </c>
      <c r="K1053">
        <v>0</v>
      </c>
      <c r="L1053">
        <v>0</v>
      </c>
      <c r="M1053">
        <v>0</v>
      </c>
      <c r="N1053">
        <v>0</v>
      </c>
      <c r="O1053">
        <v>12331</v>
      </c>
      <c r="P1053" t="s">
        <v>59</v>
      </c>
      <c r="Q1053" t="s">
        <v>61</v>
      </c>
    </row>
    <row r="1054" spans="1:17" x14ac:dyDescent="0.25">
      <c r="A1054" t="s">
        <v>43</v>
      </c>
      <c r="B1054" t="s">
        <v>38</v>
      </c>
      <c r="C1054" t="s">
        <v>50</v>
      </c>
      <c r="D1054" t="s">
        <v>31</v>
      </c>
      <c r="E1054">
        <v>13</v>
      </c>
      <c r="F1054" t="str">
        <f t="shared" si="16"/>
        <v>Aggregate1-in-10June Monthly System Peak Day50% Cycling13</v>
      </c>
      <c r="G1054">
        <v>21.349910000000001</v>
      </c>
      <c r="H1054">
        <v>21.349910000000001</v>
      </c>
      <c r="I1054">
        <v>88.326999999999998</v>
      </c>
      <c r="J1054">
        <v>0</v>
      </c>
      <c r="K1054">
        <v>0</v>
      </c>
      <c r="L1054">
        <v>0</v>
      </c>
      <c r="M1054">
        <v>0</v>
      </c>
      <c r="N1054">
        <v>0</v>
      </c>
      <c r="O1054">
        <v>12331</v>
      </c>
      <c r="P1054" t="s">
        <v>59</v>
      </c>
      <c r="Q1054" t="s">
        <v>61</v>
      </c>
    </row>
    <row r="1055" spans="1:17" x14ac:dyDescent="0.25">
      <c r="A1055" t="s">
        <v>30</v>
      </c>
      <c r="B1055" t="s">
        <v>38</v>
      </c>
      <c r="C1055" t="s">
        <v>50</v>
      </c>
      <c r="D1055" t="s">
        <v>26</v>
      </c>
      <c r="E1055">
        <v>13</v>
      </c>
      <c r="F1055" t="str">
        <f t="shared" si="16"/>
        <v>Average Per Ton1-in-10June Monthly System Peak DayAll13</v>
      </c>
      <c r="G1055">
        <v>0.35626479999999999</v>
      </c>
      <c r="H1055">
        <v>0.35626479999999999</v>
      </c>
      <c r="I1055">
        <v>87.717699999999994</v>
      </c>
      <c r="J1055">
        <v>0</v>
      </c>
      <c r="K1055">
        <v>0</v>
      </c>
      <c r="L1055">
        <v>0</v>
      </c>
      <c r="M1055">
        <v>0</v>
      </c>
      <c r="N1055">
        <v>0</v>
      </c>
      <c r="O1055">
        <v>23026</v>
      </c>
      <c r="P1055" t="s">
        <v>59</v>
      </c>
      <c r="Q1055" t="s">
        <v>61</v>
      </c>
    </row>
    <row r="1056" spans="1:17" x14ac:dyDescent="0.25">
      <c r="A1056" t="s">
        <v>28</v>
      </c>
      <c r="B1056" t="s">
        <v>38</v>
      </c>
      <c r="C1056" t="s">
        <v>50</v>
      </c>
      <c r="D1056" t="s">
        <v>26</v>
      </c>
      <c r="E1056">
        <v>13</v>
      </c>
      <c r="F1056" t="str">
        <f t="shared" si="16"/>
        <v>Average Per Premise1-in-10June Monthly System Peak DayAll13</v>
      </c>
      <c r="G1056">
        <v>1.5247550000000001</v>
      </c>
      <c r="H1056">
        <v>1.5247550000000001</v>
      </c>
      <c r="I1056">
        <v>87.717699999999994</v>
      </c>
      <c r="J1056">
        <v>0</v>
      </c>
      <c r="K1056">
        <v>0</v>
      </c>
      <c r="L1056">
        <v>0</v>
      </c>
      <c r="M1056">
        <v>0</v>
      </c>
      <c r="N1056">
        <v>0</v>
      </c>
      <c r="O1056">
        <v>23026</v>
      </c>
      <c r="P1056" t="s">
        <v>59</v>
      </c>
      <c r="Q1056" t="s">
        <v>61</v>
      </c>
    </row>
    <row r="1057" spans="1:17" x14ac:dyDescent="0.25">
      <c r="A1057" t="s">
        <v>29</v>
      </c>
      <c r="B1057" t="s">
        <v>38</v>
      </c>
      <c r="C1057" t="s">
        <v>50</v>
      </c>
      <c r="D1057" t="s">
        <v>26</v>
      </c>
      <c r="E1057">
        <v>13</v>
      </c>
      <c r="F1057" t="str">
        <f t="shared" si="16"/>
        <v>Average Per Device1-in-10June Monthly System Peak DayAll13</v>
      </c>
      <c r="G1057">
        <v>1.2707759999999999</v>
      </c>
      <c r="H1057">
        <v>1.2707759999999999</v>
      </c>
      <c r="I1057">
        <v>87.717699999999994</v>
      </c>
      <c r="J1057">
        <v>0</v>
      </c>
      <c r="K1057">
        <v>0</v>
      </c>
      <c r="L1057">
        <v>0</v>
      </c>
      <c r="M1057">
        <v>0</v>
      </c>
      <c r="N1057">
        <v>0</v>
      </c>
      <c r="O1057">
        <v>23026</v>
      </c>
      <c r="P1057" t="s">
        <v>59</v>
      </c>
      <c r="Q1057" t="s">
        <v>61</v>
      </c>
    </row>
    <row r="1058" spans="1:17" x14ac:dyDescent="0.25">
      <c r="A1058" t="s">
        <v>43</v>
      </c>
      <c r="B1058" t="s">
        <v>38</v>
      </c>
      <c r="C1058" t="s">
        <v>50</v>
      </c>
      <c r="D1058" t="s">
        <v>26</v>
      </c>
      <c r="E1058">
        <v>13</v>
      </c>
      <c r="F1058" t="str">
        <f t="shared" si="16"/>
        <v>Aggregate1-in-10June Monthly System Peak DayAll13</v>
      </c>
      <c r="G1058">
        <v>35.109000000000002</v>
      </c>
      <c r="H1058">
        <v>35.109000000000002</v>
      </c>
      <c r="I1058">
        <v>87.717699999999994</v>
      </c>
      <c r="J1058">
        <v>0</v>
      </c>
      <c r="K1058">
        <v>0</v>
      </c>
      <c r="L1058">
        <v>0</v>
      </c>
      <c r="M1058">
        <v>0</v>
      </c>
      <c r="N1058">
        <v>0</v>
      </c>
      <c r="O1058">
        <v>23026</v>
      </c>
      <c r="P1058" t="s">
        <v>59</v>
      </c>
      <c r="Q1058" t="s">
        <v>61</v>
      </c>
    </row>
    <row r="1059" spans="1:17" x14ac:dyDescent="0.25">
      <c r="A1059" t="s">
        <v>30</v>
      </c>
      <c r="B1059" t="s">
        <v>38</v>
      </c>
      <c r="C1059" t="s">
        <v>51</v>
      </c>
      <c r="D1059" t="s">
        <v>58</v>
      </c>
      <c r="E1059">
        <v>13</v>
      </c>
      <c r="F1059" t="str">
        <f t="shared" si="16"/>
        <v>Average Per Ton1-in-10May Monthly System Peak Day100% Cycling13</v>
      </c>
      <c r="G1059">
        <v>0.31418030000000002</v>
      </c>
      <c r="H1059">
        <v>0.31418030000000002</v>
      </c>
      <c r="I1059">
        <v>90.658699999999996</v>
      </c>
      <c r="J1059">
        <v>0</v>
      </c>
      <c r="K1059">
        <v>0</v>
      </c>
      <c r="L1059">
        <v>0</v>
      </c>
      <c r="M1059">
        <v>0</v>
      </c>
      <c r="N1059">
        <v>0</v>
      </c>
      <c r="O1059">
        <v>10695</v>
      </c>
      <c r="P1059" t="s">
        <v>59</v>
      </c>
      <c r="Q1059" t="s">
        <v>61</v>
      </c>
    </row>
    <row r="1060" spans="1:17" x14ac:dyDescent="0.25">
      <c r="A1060" t="s">
        <v>28</v>
      </c>
      <c r="B1060" t="s">
        <v>38</v>
      </c>
      <c r="C1060" t="s">
        <v>51</v>
      </c>
      <c r="D1060" t="s">
        <v>58</v>
      </c>
      <c r="E1060">
        <v>13</v>
      </c>
      <c r="F1060" t="str">
        <f t="shared" si="16"/>
        <v>Average Per Premise1-in-10May Monthly System Peak Day100% Cycling13</v>
      </c>
      <c r="G1060">
        <v>1.408042</v>
      </c>
      <c r="H1060">
        <v>1.408042</v>
      </c>
      <c r="I1060">
        <v>90.658699999999996</v>
      </c>
      <c r="J1060">
        <v>0</v>
      </c>
      <c r="K1060">
        <v>0</v>
      </c>
      <c r="L1060">
        <v>0</v>
      </c>
      <c r="M1060">
        <v>0</v>
      </c>
      <c r="N1060">
        <v>0</v>
      </c>
      <c r="O1060">
        <v>10695</v>
      </c>
      <c r="P1060" t="s">
        <v>59</v>
      </c>
      <c r="Q1060" t="s">
        <v>61</v>
      </c>
    </row>
    <row r="1061" spans="1:17" x14ac:dyDescent="0.25">
      <c r="A1061" t="s">
        <v>29</v>
      </c>
      <c r="B1061" t="s">
        <v>38</v>
      </c>
      <c r="C1061" t="s">
        <v>51</v>
      </c>
      <c r="D1061" t="s">
        <v>58</v>
      </c>
      <c r="E1061">
        <v>13</v>
      </c>
      <c r="F1061" t="str">
        <f t="shared" si="16"/>
        <v>Average Per Device1-in-10May Monthly System Peak Day100% Cycling13</v>
      </c>
      <c r="G1061">
        <v>1.1404019999999999</v>
      </c>
      <c r="H1061">
        <v>1.1404019999999999</v>
      </c>
      <c r="I1061">
        <v>90.658699999999996</v>
      </c>
      <c r="J1061">
        <v>0</v>
      </c>
      <c r="K1061">
        <v>0</v>
      </c>
      <c r="L1061">
        <v>0</v>
      </c>
      <c r="M1061">
        <v>0</v>
      </c>
      <c r="N1061">
        <v>0</v>
      </c>
      <c r="O1061">
        <v>10695</v>
      </c>
      <c r="P1061" t="s">
        <v>59</v>
      </c>
      <c r="Q1061" t="s">
        <v>61</v>
      </c>
    </row>
    <row r="1062" spans="1:17" x14ac:dyDescent="0.25">
      <c r="A1062" t="s">
        <v>43</v>
      </c>
      <c r="B1062" t="s">
        <v>38</v>
      </c>
      <c r="C1062" t="s">
        <v>51</v>
      </c>
      <c r="D1062" t="s">
        <v>58</v>
      </c>
      <c r="E1062">
        <v>13</v>
      </c>
      <c r="F1062" t="str">
        <f t="shared" si="16"/>
        <v>Aggregate1-in-10May Monthly System Peak Day100% Cycling13</v>
      </c>
      <c r="G1062">
        <v>15.059010000000001</v>
      </c>
      <c r="H1062">
        <v>15.059010000000001</v>
      </c>
      <c r="I1062">
        <v>90.658699999999996</v>
      </c>
      <c r="J1062">
        <v>0</v>
      </c>
      <c r="K1062">
        <v>0</v>
      </c>
      <c r="L1062">
        <v>0</v>
      </c>
      <c r="M1062">
        <v>0</v>
      </c>
      <c r="N1062">
        <v>0</v>
      </c>
      <c r="O1062">
        <v>10695</v>
      </c>
      <c r="P1062" t="s">
        <v>59</v>
      </c>
      <c r="Q1062" t="s">
        <v>61</v>
      </c>
    </row>
    <row r="1063" spans="1:17" x14ac:dyDescent="0.25">
      <c r="A1063" t="s">
        <v>30</v>
      </c>
      <c r="B1063" t="s">
        <v>38</v>
      </c>
      <c r="C1063" t="s">
        <v>51</v>
      </c>
      <c r="D1063" t="s">
        <v>31</v>
      </c>
      <c r="E1063">
        <v>13</v>
      </c>
      <c r="F1063" t="str">
        <f t="shared" si="16"/>
        <v>Average Per Ton1-in-10May Monthly System Peak Day50% Cycling13</v>
      </c>
      <c r="G1063">
        <v>0.46623500000000001</v>
      </c>
      <c r="H1063">
        <v>0.46623500000000001</v>
      </c>
      <c r="I1063">
        <v>91.762699999999995</v>
      </c>
      <c r="J1063">
        <v>0</v>
      </c>
      <c r="K1063">
        <v>0</v>
      </c>
      <c r="L1063">
        <v>0</v>
      </c>
      <c r="M1063">
        <v>0</v>
      </c>
      <c r="N1063">
        <v>0</v>
      </c>
      <c r="O1063">
        <v>12331</v>
      </c>
      <c r="P1063" t="s">
        <v>59</v>
      </c>
      <c r="Q1063" t="s">
        <v>61</v>
      </c>
    </row>
    <row r="1064" spans="1:17" x14ac:dyDescent="0.25">
      <c r="A1064" t="s">
        <v>28</v>
      </c>
      <c r="B1064" t="s">
        <v>38</v>
      </c>
      <c r="C1064" t="s">
        <v>51</v>
      </c>
      <c r="D1064" t="s">
        <v>31</v>
      </c>
      <c r="E1064">
        <v>13</v>
      </c>
      <c r="F1064" t="str">
        <f t="shared" si="16"/>
        <v>Average Per Premise1-in-10May Monthly System Peak Day50% Cycling13</v>
      </c>
      <c r="G1064">
        <v>1.9138059999999999</v>
      </c>
      <c r="H1064">
        <v>1.9138059999999999</v>
      </c>
      <c r="I1064">
        <v>91.762699999999995</v>
      </c>
      <c r="J1064">
        <v>0</v>
      </c>
      <c r="K1064">
        <v>0</v>
      </c>
      <c r="L1064">
        <v>0</v>
      </c>
      <c r="M1064">
        <v>0</v>
      </c>
      <c r="N1064">
        <v>0</v>
      </c>
      <c r="O1064">
        <v>12331</v>
      </c>
      <c r="P1064" t="s">
        <v>59</v>
      </c>
      <c r="Q1064" t="s">
        <v>61</v>
      </c>
    </row>
    <row r="1065" spans="1:17" x14ac:dyDescent="0.25">
      <c r="A1065" t="s">
        <v>29</v>
      </c>
      <c r="B1065" t="s">
        <v>38</v>
      </c>
      <c r="C1065" t="s">
        <v>51</v>
      </c>
      <c r="D1065" t="s">
        <v>31</v>
      </c>
      <c r="E1065">
        <v>13</v>
      </c>
      <c r="F1065" t="str">
        <f t="shared" si="16"/>
        <v>Average Per Device1-in-10May Monthly System Peak Day50% Cycling13</v>
      </c>
      <c r="G1065">
        <v>1.636215</v>
      </c>
      <c r="H1065">
        <v>1.636215</v>
      </c>
      <c r="I1065">
        <v>91.762699999999995</v>
      </c>
      <c r="J1065">
        <v>0</v>
      </c>
      <c r="K1065">
        <v>0</v>
      </c>
      <c r="L1065">
        <v>0</v>
      </c>
      <c r="M1065">
        <v>0</v>
      </c>
      <c r="N1065">
        <v>0</v>
      </c>
      <c r="O1065">
        <v>12331</v>
      </c>
      <c r="P1065" t="s">
        <v>59</v>
      </c>
      <c r="Q1065" t="s">
        <v>61</v>
      </c>
    </row>
    <row r="1066" spans="1:17" x14ac:dyDescent="0.25">
      <c r="A1066" t="s">
        <v>43</v>
      </c>
      <c r="B1066" t="s">
        <v>38</v>
      </c>
      <c r="C1066" t="s">
        <v>51</v>
      </c>
      <c r="D1066" t="s">
        <v>31</v>
      </c>
      <c r="E1066">
        <v>13</v>
      </c>
      <c r="F1066" t="str">
        <f t="shared" si="16"/>
        <v>Aggregate1-in-10May Monthly System Peak Day50% Cycling13</v>
      </c>
      <c r="G1066">
        <v>23.599139999999998</v>
      </c>
      <c r="H1066">
        <v>23.599139999999998</v>
      </c>
      <c r="I1066">
        <v>91.762699999999995</v>
      </c>
      <c r="J1066">
        <v>0</v>
      </c>
      <c r="K1066">
        <v>0</v>
      </c>
      <c r="L1066">
        <v>0</v>
      </c>
      <c r="M1066">
        <v>0</v>
      </c>
      <c r="N1066">
        <v>0</v>
      </c>
      <c r="O1066">
        <v>12331</v>
      </c>
      <c r="P1066" t="s">
        <v>59</v>
      </c>
      <c r="Q1066" t="s">
        <v>61</v>
      </c>
    </row>
    <row r="1067" spans="1:17" x14ac:dyDescent="0.25">
      <c r="A1067" t="s">
        <v>30</v>
      </c>
      <c r="B1067" t="s">
        <v>38</v>
      </c>
      <c r="C1067" t="s">
        <v>51</v>
      </c>
      <c r="D1067" t="s">
        <v>26</v>
      </c>
      <c r="E1067">
        <v>13</v>
      </c>
      <c r="F1067" t="str">
        <f t="shared" si="16"/>
        <v>Average Per Ton1-in-10May Monthly System Peak DayAll13</v>
      </c>
      <c r="G1067">
        <v>0.3956056</v>
      </c>
      <c r="H1067">
        <v>0.3956056</v>
      </c>
      <c r="I1067">
        <v>91.249899999999997</v>
      </c>
      <c r="J1067">
        <v>0</v>
      </c>
      <c r="K1067">
        <v>0</v>
      </c>
      <c r="L1067">
        <v>0</v>
      </c>
      <c r="M1067">
        <v>0</v>
      </c>
      <c r="N1067">
        <v>0</v>
      </c>
      <c r="O1067">
        <v>23026</v>
      </c>
      <c r="P1067" t="s">
        <v>59</v>
      </c>
      <c r="Q1067" t="s">
        <v>61</v>
      </c>
    </row>
    <row r="1068" spans="1:17" x14ac:dyDescent="0.25">
      <c r="A1068" t="s">
        <v>28</v>
      </c>
      <c r="B1068" t="s">
        <v>38</v>
      </c>
      <c r="C1068" t="s">
        <v>51</v>
      </c>
      <c r="D1068" t="s">
        <v>26</v>
      </c>
      <c r="E1068">
        <v>13</v>
      </c>
      <c r="F1068" t="str">
        <f t="shared" si="16"/>
        <v>Average Per Premise1-in-10May Monthly System Peak DayAll13</v>
      </c>
      <c r="G1068">
        <v>1.693127</v>
      </c>
      <c r="H1068">
        <v>1.693127</v>
      </c>
      <c r="I1068">
        <v>91.249899999999997</v>
      </c>
      <c r="J1068">
        <v>0</v>
      </c>
      <c r="K1068">
        <v>0</v>
      </c>
      <c r="L1068">
        <v>0</v>
      </c>
      <c r="M1068">
        <v>0</v>
      </c>
      <c r="N1068">
        <v>0</v>
      </c>
      <c r="O1068">
        <v>23026</v>
      </c>
      <c r="P1068" t="s">
        <v>59</v>
      </c>
      <c r="Q1068" t="s">
        <v>61</v>
      </c>
    </row>
    <row r="1069" spans="1:17" x14ac:dyDescent="0.25">
      <c r="A1069" t="s">
        <v>29</v>
      </c>
      <c r="B1069" t="s">
        <v>38</v>
      </c>
      <c r="C1069" t="s">
        <v>51</v>
      </c>
      <c r="D1069" t="s">
        <v>26</v>
      </c>
      <c r="E1069">
        <v>13</v>
      </c>
      <c r="F1069" t="str">
        <f t="shared" si="16"/>
        <v>Average Per Device1-in-10May Monthly System Peak DayAll13</v>
      </c>
      <c r="G1069">
        <v>1.411103</v>
      </c>
      <c r="H1069">
        <v>1.411103</v>
      </c>
      <c r="I1069">
        <v>91.249899999999997</v>
      </c>
      <c r="J1069">
        <v>0</v>
      </c>
      <c r="K1069">
        <v>0</v>
      </c>
      <c r="L1069">
        <v>0</v>
      </c>
      <c r="M1069">
        <v>0</v>
      </c>
      <c r="N1069">
        <v>0</v>
      </c>
      <c r="O1069">
        <v>23026</v>
      </c>
      <c r="P1069" t="s">
        <v>59</v>
      </c>
      <c r="Q1069" t="s">
        <v>61</v>
      </c>
    </row>
    <row r="1070" spans="1:17" x14ac:dyDescent="0.25">
      <c r="A1070" t="s">
        <v>43</v>
      </c>
      <c r="B1070" t="s">
        <v>38</v>
      </c>
      <c r="C1070" t="s">
        <v>51</v>
      </c>
      <c r="D1070" t="s">
        <v>26</v>
      </c>
      <c r="E1070">
        <v>13</v>
      </c>
      <c r="F1070" t="str">
        <f t="shared" si="16"/>
        <v>Aggregate1-in-10May Monthly System Peak DayAll13</v>
      </c>
      <c r="G1070">
        <v>38.985939999999999</v>
      </c>
      <c r="H1070">
        <v>38.985939999999999</v>
      </c>
      <c r="I1070">
        <v>91.249899999999997</v>
      </c>
      <c r="J1070">
        <v>0</v>
      </c>
      <c r="K1070">
        <v>0</v>
      </c>
      <c r="L1070">
        <v>0</v>
      </c>
      <c r="M1070">
        <v>0</v>
      </c>
      <c r="N1070">
        <v>0</v>
      </c>
      <c r="O1070">
        <v>23026</v>
      </c>
      <c r="P1070" t="s">
        <v>59</v>
      </c>
      <c r="Q1070" t="s">
        <v>61</v>
      </c>
    </row>
    <row r="1071" spans="1:17" x14ac:dyDescent="0.25">
      <c r="A1071" t="s">
        <v>30</v>
      </c>
      <c r="B1071" t="s">
        <v>38</v>
      </c>
      <c r="C1071" t="s">
        <v>52</v>
      </c>
      <c r="D1071" t="s">
        <v>58</v>
      </c>
      <c r="E1071">
        <v>13</v>
      </c>
      <c r="F1071" t="str">
        <f t="shared" si="16"/>
        <v>Average Per Ton1-in-10October Monthly System Peak Day100% Cycling13</v>
      </c>
      <c r="G1071">
        <v>0.31863049999999998</v>
      </c>
      <c r="H1071">
        <v>0.31863059999999999</v>
      </c>
      <c r="I1071">
        <v>90.358599999999996</v>
      </c>
      <c r="J1071">
        <v>0</v>
      </c>
      <c r="K1071">
        <v>0</v>
      </c>
      <c r="L1071">
        <v>0</v>
      </c>
      <c r="M1071">
        <v>0</v>
      </c>
      <c r="N1071">
        <v>0</v>
      </c>
      <c r="O1071">
        <v>10695</v>
      </c>
      <c r="P1071" t="s">
        <v>59</v>
      </c>
      <c r="Q1071" t="s">
        <v>61</v>
      </c>
    </row>
    <row r="1072" spans="1:17" x14ac:dyDescent="0.25">
      <c r="A1072" t="s">
        <v>28</v>
      </c>
      <c r="B1072" t="s">
        <v>38</v>
      </c>
      <c r="C1072" t="s">
        <v>52</v>
      </c>
      <c r="D1072" t="s">
        <v>58</v>
      </c>
      <c r="E1072">
        <v>13</v>
      </c>
      <c r="F1072" t="str">
        <f t="shared" si="16"/>
        <v>Average Per Premise1-in-10October Monthly System Peak Day100% Cycling13</v>
      </c>
      <c r="G1072">
        <v>1.427986</v>
      </c>
      <c r="H1072">
        <v>1.427986</v>
      </c>
      <c r="I1072">
        <v>90.358599999999996</v>
      </c>
      <c r="J1072">
        <v>0</v>
      </c>
      <c r="K1072">
        <v>0</v>
      </c>
      <c r="L1072">
        <v>0</v>
      </c>
      <c r="M1072">
        <v>0</v>
      </c>
      <c r="N1072">
        <v>0</v>
      </c>
      <c r="O1072">
        <v>10695</v>
      </c>
      <c r="P1072" t="s">
        <v>59</v>
      </c>
      <c r="Q1072" t="s">
        <v>61</v>
      </c>
    </row>
    <row r="1073" spans="1:17" x14ac:dyDescent="0.25">
      <c r="A1073" t="s">
        <v>29</v>
      </c>
      <c r="B1073" t="s">
        <v>38</v>
      </c>
      <c r="C1073" t="s">
        <v>52</v>
      </c>
      <c r="D1073" t="s">
        <v>58</v>
      </c>
      <c r="E1073">
        <v>13</v>
      </c>
      <c r="F1073" t="str">
        <f t="shared" si="16"/>
        <v>Average Per Device1-in-10October Monthly System Peak Day100% Cycling13</v>
      </c>
      <c r="G1073">
        <v>1.156555</v>
      </c>
      <c r="H1073">
        <v>1.156555</v>
      </c>
      <c r="I1073">
        <v>90.358599999999996</v>
      </c>
      <c r="J1073">
        <v>0</v>
      </c>
      <c r="K1073">
        <v>0</v>
      </c>
      <c r="L1073">
        <v>0</v>
      </c>
      <c r="M1073">
        <v>0</v>
      </c>
      <c r="N1073">
        <v>0</v>
      </c>
      <c r="O1073">
        <v>10695</v>
      </c>
      <c r="P1073" t="s">
        <v>59</v>
      </c>
      <c r="Q1073" t="s">
        <v>61</v>
      </c>
    </row>
    <row r="1074" spans="1:17" x14ac:dyDescent="0.25">
      <c r="A1074" t="s">
        <v>43</v>
      </c>
      <c r="B1074" t="s">
        <v>38</v>
      </c>
      <c r="C1074" t="s">
        <v>52</v>
      </c>
      <c r="D1074" t="s">
        <v>58</v>
      </c>
      <c r="E1074">
        <v>13</v>
      </c>
      <c r="F1074" t="str">
        <f t="shared" si="16"/>
        <v>Aggregate1-in-10October Monthly System Peak Day100% Cycling13</v>
      </c>
      <c r="G1074">
        <v>15.272309999999999</v>
      </c>
      <c r="H1074">
        <v>15.272309999999999</v>
      </c>
      <c r="I1074">
        <v>90.358599999999996</v>
      </c>
      <c r="J1074">
        <v>0</v>
      </c>
      <c r="K1074">
        <v>0</v>
      </c>
      <c r="L1074">
        <v>0</v>
      </c>
      <c r="M1074">
        <v>0</v>
      </c>
      <c r="N1074">
        <v>0</v>
      </c>
      <c r="O1074">
        <v>10695</v>
      </c>
      <c r="P1074" t="s">
        <v>59</v>
      </c>
      <c r="Q1074" t="s">
        <v>61</v>
      </c>
    </row>
    <row r="1075" spans="1:17" x14ac:dyDescent="0.25">
      <c r="A1075" t="s">
        <v>30</v>
      </c>
      <c r="B1075" t="s">
        <v>38</v>
      </c>
      <c r="C1075" t="s">
        <v>52</v>
      </c>
      <c r="D1075" t="s">
        <v>31</v>
      </c>
      <c r="E1075">
        <v>13</v>
      </c>
      <c r="F1075" t="str">
        <f t="shared" si="16"/>
        <v>Average Per Ton1-in-10October Monthly System Peak Day50% Cycling13</v>
      </c>
      <c r="G1075">
        <v>0.47332760000000001</v>
      </c>
      <c r="H1075">
        <v>0.47332760000000001</v>
      </c>
      <c r="I1075">
        <v>91.225099999999998</v>
      </c>
      <c r="J1075">
        <v>0</v>
      </c>
      <c r="K1075">
        <v>0</v>
      </c>
      <c r="L1075">
        <v>0</v>
      </c>
      <c r="M1075">
        <v>0</v>
      </c>
      <c r="N1075">
        <v>0</v>
      </c>
      <c r="O1075">
        <v>12331</v>
      </c>
      <c r="P1075" t="s">
        <v>59</v>
      </c>
      <c r="Q1075" t="s">
        <v>61</v>
      </c>
    </row>
    <row r="1076" spans="1:17" x14ac:dyDescent="0.25">
      <c r="A1076" t="s">
        <v>28</v>
      </c>
      <c r="B1076" t="s">
        <v>38</v>
      </c>
      <c r="C1076" t="s">
        <v>52</v>
      </c>
      <c r="D1076" t="s">
        <v>31</v>
      </c>
      <c r="E1076">
        <v>13</v>
      </c>
      <c r="F1076" t="str">
        <f t="shared" si="16"/>
        <v>Average Per Premise1-in-10October Monthly System Peak Day50% Cycling13</v>
      </c>
      <c r="G1076">
        <v>1.94292</v>
      </c>
      <c r="H1076">
        <v>1.94292</v>
      </c>
      <c r="I1076">
        <v>91.225099999999998</v>
      </c>
      <c r="J1076">
        <v>0</v>
      </c>
      <c r="K1076">
        <v>0</v>
      </c>
      <c r="L1076">
        <v>0</v>
      </c>
      <c r="M1076">
        <v>0</v>
      </c>
      <c r="N1076">
        <v>0</v>
      </c>
      <c r="O1076">
        <v>12331</v>
      </c>
      <c r="P1076" t="s">
        <v>59</v>
      </c>
      <c r="Q1076" t="s">
        <v>61</v>
      </c>
    </row>
    <row r="1077" spans="1:17" x14ac:dyDescent="0.25">
      <c r="A1077" t="s">
        <v>29</v>
      </c>
      <c r="B1077" t="s">
        <v>38</v>
      </c>
      <c r="C1077" t="s">
        <v>52</v>
      </c>
      <c r="D1077" t="s">
        <v>31</v>
      </c>
      <c r="E1077">
        <v>13</v>
      </c>
      <c r="F1077" t="str">
        <f t="shared" si="16"/>
        <v>Average Per Device1-in-10October Monthly System Peak Day50% Cycling13</v>
      </c>
      <c r="G1077">
        <v>1.6611069999999999</v>
      </c>
      <c r="H1077">
        <v>1.6611069999999999</v>
      </c>
      <c r="I1077">
        <v>91.225099999999998</v>
      </c>
      <c r="J1077">
        <v>0</v>
      </c>
      <c r="K1077">
        <v>0</v>
      </c>
      <c r="L1077">
        <v>0</v>
      </c>
      <c r="M1077">
        <v>0</v>
      </c>
      <c r="N1077">
        <v>0</v>
      </c>
      <c r="O1077">
        <v>12331</v>
      </c>
      <c r="P1077" t="s">
        <v>59</v>
      </c>
      <c r="Q1077" t="s">
        <v>61</v>
      </c>
    </row>
    <row r="1078" spans="1:17" x14ac:dyDescent="0.25">
      <c r="A1078" t="s">
        <v>43</v>
      </c>
      <c r="B1078" t="s">
        <v>38</v>
      </c>
      <c r="C1078" t="s">
        <v>52</v>
      </c>
      <c r="D1078" t="s">
        <v>31</v>
      </c>
      <c r="E1078">
        <v>13</v>
      </c>
      <c r="F1078" t="str">
        <f t="shared" si="16"/>
        <v>Aggregate1-in-10October Monthly System Peak Day50% Cycling13</v>
      </c>
      <c r="G1078">
        <v>23.95814</v>
      </c>
      <c r="H1078">
        <v>23.95814</v>
      </c>
      <c r="I1078">
        <v>91.225099999999998</v>
      </c>
      <c r="J1078">
        <v>0</v>
      </c>
      <c r="K1078">
        <v>0</v>
      </c>
      <c r="L1078">
        <v>0</v>
      </c>
      <c r="M1078">
        <v>0</v>
      </c>
      <c r="N1078">
        <v>0</v>
      </c>
      <c r="O1078">
        <v>12331</v>
      </c>
      <c r="P1078" t="s">
        <v>59</v>
      </c>
      <c r="Q1078" t="s">
        <v>61</v>
      </c>
    </row>
    <row r="1079" spans="1:17" x14ac:dyDescent="0.25">
      <c r="A1079" t="s">
        <v>30</v>
      </c>
      <c r="B1079" t="s">
        <v>38</v>
      </c>
      <c r="C1079" t="s">
        <v>52</v>
      </c>
      <c r="D1079" t="s">
        <v>26</v>
      </c>
      <c r="E1079">
        <v>13</v>
      </c>
      <c r="F1079" t="str">
        <f t="shared" si="16"/>
        <v>Average Per Ton1-in-10October Monthly System Peak DayAll13</v>
      </c>
      <c r="G1079">
        <v>0.40147090000000002</v>
      </c>
      <c r="H1079">
        <v>0.40147080000000002</v>
      </c>
      <c r="I1079">
        <v>90.822599999999994</v>
      </c>
      <c r="J1079">
        <v>0</v>
      </c>
      <c r="K1079">
        <v>0</v>
      </c>
      <c r="L1079">
        <v>0</v>
      </c>
      <c r="M1079">
        <v>0</v>
      </c>
      <c r="N1079">
        <v>0</v>
      </c>
      <c r="O1079">
        <v>23026</v>
      </c>
      <c r="P1079" t="s">
        <v>59</v>
      </c>
      <c r="Q1079" t="s">
        <v>61</v>
      </c>
    </row>
    <row r="1080" spans="1:17" x14ac:dyDescent="0.25">
      <c r="A1080" t="s">
        <v>28</v>
      </c>
      <c r="B1080" t="s">
        <v>38</v>
      </c>
      <c r="C1080" t="s">
        <v>52</v>
      </c>
      <c r="D1080" t="s">
        <v>26</v>
      </c>
      <c r="E1080">
        <v>13</v>
      </c>
      <c r="F1080" t="str">
        <f t="shared" si="16"/>
        <v>Average Per Premise1-in-10October Monthly System Peak DayAll13</v>
      </c>
      <c r="G1080">
        <v>1.718229</v>
      </c>
      <c r="H1080">
        <v>1.718229</v>
      </c>
      <c r="I1080">
        <v>90.822599999999994</v>
      </c>
      <c r="J1080">
        <v>0</v>
      </c>
      <c r="K1080">
        <v>0</v>
      </c>
      <c r="L1080">
        <v>0</v>
      </c>
      <c r="M1080">
        <v>0</v>
      </c>
      <c r="N1080">
        <v>0</v>
      </c>
      <c r="O1080">
        <v>23026</v>
      </c>
      <c r="P1080" t="s">
        <v>59</v>
      </c>
      <c r="Q1080" t="s">
        <v>61</v>
      </c>
    </row>
    <row r="1081" spans="1:17" x14ac:dyDescent="0.25">
      <c r="A1081" t="s">
        <v>29</v>
      </c>
      <c r="B1081" t="s">
        <v>38</v>
      </c>
      <c r="C1081" t="s">
        <v>52</v>
      </c>
      <c r="D1081" t="s">
        <v>26</v>
      </c>
      <c r="E1081">
        <v>13</v>
      </c>
      <c r="F1081" t="str">
        <f t="shared" si="16"/>
        <v>Average Per Device1-in-10October Monthly System Peak DayAll13</v>
      </c>
      <c r="G1081">
        <v>1.432024</v>
      </c>
      <c r="H1081">
        <v>1.432024</v>
      </c>
      <c r="I1081">
        <v>90.822599999999994</v>
      </c>
      <c r="J1081">
        <v>0</v>
      </c>
      <c r="K1081">
        <v>0</v>
      </c>
      <c r="L1081">
        <v>0</v>
      </c>
      <c r="M1081">
        <v>0</v>
      </c>
      <c r="N1081">
        <v>0</v>
      </c>
      <c r="O1081">
        <v>23026</v>
      </c>
      <c r="P1081" t="s">
        <v>59</v>
      </c>
      <c r="Q1081" t="s">
        <v>61</v>
      </c>
    </row>
    <row r="1082" spans="1:17" x14ac:dyDescent="0.25">
      <c r="A1082" t="s">
        <v>43</v>
      </c>
      <c r="B1082" t="s">
        <v>38</v>
      </c>
      <c r="C1082" t="s">
        <v>52</v>
      </c>
      <c r="D1082" t="s">
        <v>26</v>
      </c>
      <c r="E1082">
        <v>13</v>
      </c>
      <c r="F1082" t="str">
        <f t="shared" si="16"/>
        <v>Aggregate1-in-10October Monthly System Peak DayAll13</v>
      </c>
      <c r="G1082">
        <v>39.563949999999998</v>
      </c>
      <c r="H1082">
        <v>39.563949999999998</v>
      </c>
      <c r="I1082">
        <v>90.822599999999994</v>
      </c>
      <c r="J1082">
        <v>0</v>
      </c>
      <c r="K1082">
        <v>0</v>
      </c>
      <c r="L1082">
        <v>0</v>
      </c>
      <c r="M1082">
        <v>0</v>
      </c>
      <c r="N1082">
        <v>0</v>
      </c>
      <c r="O1082">
        <v>23026</v>
      </c>
      <c r="P1082" t="s">
        <v>59</v>
      </c>
      <c r="Q1082" t="s">
        <v>61</v>
      </c>
    </row>
    <row r="1083" spans="1:17" x14ac:dyDescent="0.25">
      <c r="A1083" t="s">
        <v>30</v>
      </c>
      <c r="B1083" t="s">
        <v>38</v>
      </c>
      <c r="C1083" t="s">
        <v>53</v>
      </c>
      <c r="D1083" t="s">
        <v>58</v>
      </c>
      <c r="E1083">
        <v>13</v>
      </c>
      <c r="F1083" t="str">
        <f t="shared" si="16"/>
        <v>Average Per Ton1-in-10September Monthly System Peak Day100% Cycling13</v>
      </c>
      <c r="G1083">
        <v>0.3854882</v>
      </c>
      <c r="H1083">
        <v>0.3854882</v>
      </c>
      <c r="I1083">
        <v>97.317400000000006</v>
      </c>
      <c r="J1083">
        <v>0</v>
      </c>
      <c r="K1083">
        <v>0</v>
      </c>
      <c r="L1083">
        <v>0</v>
      </c>
      <c r="M1083">
        <v>0</v>
      </c>
      <c r="N1083">
        <v>0</v>
      </c>
      <c r="O1083">
        <v>10695</v>
      </c>
      <c r="P1083" t="s">
        <v>59</v>
      </c>
      <c r="Q1083" t="s">
        <v>61</v>
      </c>
    </row>
    <row r="1084" spans="1:17" x14ac:dyDescent="0.25">
      <c r="A1084" t="s">
        <v>28</v>
      </c>
      <c r="B1084" t="s">
        <v>38</v>
      </c>
      <c r="C1084" t="s">
        <v>53</v>
      </c>
      <c r="D1084" t="s">
        <v>58</v>
      </c>
      <c r="E1084">
        <v>13</v>
      </c>
      <c r="F1084" t="str">
        <f t="shared" si="16"/>
        <v>Average Per Premise1-in-10September Monthly System Peak Day100% Cycling13</v>
      </c>
      <c r="G1084">
        <v>1.7276180000000001</v>
      </c>
      <c r="H1084">
        <v>1.7276180000000001</v>
      </c>
      <c r="I1084">
        <v>97.317400000000006</v>
      </c>
      <c r="J1084">
        <v>0</v>
      </c>
      <c r="K1084">
        <v>0</v>
      </c>
      <c r="L1084">
        <v>0</v>
      </c>
      <c r="M1084">
        <v>0</v>
      </c>
      <c r="N1084">
        <v>0</v>
      </c>
      <c r="O1084">
        <v>10695</v>
      </c>
      <c r="P1084" t="s">
        <v>59</v>
      </c>
      <c r="Q1084" t="s">
        <v>61</v>
      </c>
    </row>
    <row r="1085" spans="1:17" x14ac:dyDescent="0.25">
      <c r="A1085" t="s">
        <v>29</v>
      </c>
      <c r="B1085" t="s">
        <v>38</v>
      </c>
      <c r="C1085" t="s">
        <v>53</v>
      </c>
      <c r="D1085" t="s">
        <v>58</v>
      </c>
      <c r="E1085">
        <v>13</v>
      </c>
      <c r="F1085" t="str">
        <f t="shared" si="16"/>
        <v>Average Per Device1-in-10September Monthly System Peak Day100% Cycling13</v>
      </c>
      <c r="G1085">
        <v>1.3992329999999999</v>
      </c>
      <c r="H1085">
        <v>1.3992329999999999</v>
      </c>
      <c r="I1085">
        <v>97.317400000000006</v>
      </c>
      <c r="J1085">
        <v>0</v>
      </c>
      <c r="K1085">
        <v>0</v>
      </c>
      <c r="L1085">
        <v>0</v>
      </c>
      <c r="M1085">
        <v>0</v>
      </c>
      <c r="N1085">
        <v>0</v>
      </c>
      <c r="O1085">
        <v>10695</v>
      </c>
      <c r="P1085" t="s">
        <v>59</v>
      </c>
      <c r="Q1085" t="s">
        <v>61</v>
      </c>
    </row>
    <row r="1086" spans="1:17" x14ac:dyDescent="0.25">
      <c r="A1086" t="s">
        <v>43</v>
      </c>
      <c r="B1086" t="s">
        <v>38</v>
      </c>
      <c r="C1086" t="s">
        <v>53</v>
      </c>
      <c r="D1086" t="s">
        <v>58</v>
      </c>
      <c r="E1086">
        <v>13</v>
      </c>
      <c r="F1086" t="str">
        <f t="shared" si="16"/>
        <v>Aggregate1-in-10September Monthly System Peak Day100% Cycling13</v>
      </c>
      <c r="G1086">
        <v>18.476880000000001</v>
      </c>
      <c r="H1086">
        <v>18.476880000000001</v>
      </c>
      <c r="I1086">
        <v>97.317400000000006</v>
      </c>
      <c r="J1086">
        <v>0</v>
      </c>
      <c r="K1086">
        <v>0</v>
      </c>
      <c r="L1086">
        <v>0</v>
      </c>
      <c r="M1086">
        <v>0</v>
      </c>
      <c r="N1086">
        <v>0</v>
      </c>
      <c r="O1086">
        <v>10695</v>
      </c>
      <c r="P1086" t="s">
        <v>59</v>
      </c>
      <c r="Q1086" t="s">
        <v>61</v>
      </c>
    </row>
    <row r="1087" spans="1:17" x14ac:dyDescent="0.25">
      <c r="A1087" t="s">
        <v>30</v>
      </c>
      <c r="B1087" t="s">
        <v>38</v>
      </c>
      <c r="C1087" t="s">
        <v>53</v>
      </c>
      <c r="D1087" t="s">
        <v>31</v>
      </c>
      <c r="E1087">
        <v>13</v>
      </c>
      <c r="F1087" t="str">
        <f t="shared" si="16"/>
        <v>Average Per Ton1-in-10September Monthly System Peak Day50% Cycling13</v>
      </c>
      <c r="G1087">
        <v>0.5686985</v>
      </c>
      <c r="H1087">
        <v>0.5686985</v>
      </c>
      <c r="I1087">
        <v>99.525499999999994</v>
      </c>
      <c r="J1087">
        <v>0</v>
      </c>
      <c r="K1087">
        <v>0</v>
      </c>
      <c r="L1087">
        <v>0</v>
      </c>
      <c r="M1087">
        <v>0</v>
      </c>
      <c r="N1087">
        <v>0</v>
      </c>
      <c r="O1087">
        <v>12331</v>
      </c>
      <c r="P1087" t="s">
        <v>59</v>
      </c>
      <c r="Q1087" t="s">
        <v>61</v>
      </c>
    </row>
    <row r="1088" spans="1:17" x14ac:dyDescent="0.25">
      <c r="A1088" t="s">
        <v>28</v>
      </c>
      <c r="B1088" t="s">
        <v>38</v>
      </c>
      <c r="C1088" t="s">
        <v>53</v>
      </c>
      <c r="D1088" t="s">
        <v>31</v>
      </c>
      <c r="E1088">
        <v>13</v>
      </c>
      <c r="F1088" t="str">
        <f t="shared" si="16"/>
        <v>Average Per Premise1-in-10September Monthly System Peak Day50% Cycling13</v>
      </c>
      <c r="G1088">
        <v>2.3343989999999999</v>
      </c>
      <c r="H1088">
        <v>2.3343989999999999</v>
      </c>
      <c r="I1088">
        <v>99.525499999999994</v>
      </c>
      <c r="J1088">
        <v>0</v>
      </c>
      <c r="K1088">
        <v>0</v>
      </c>
      <c r="L1088">
        <v>0</v>
      </c>
      <c r="M1088">
        <v>0</v>
      </c>
      <c r="N1088">
        <v>0</v>
      </c>
      <c r="O1088">
        <v>12331</v>
      </c>
      <c r="P1088" t="s">
        <v>59</v>
      </c>
      <c r="Q1088" t="s">
        <v>61</v>
      </c>
    </row>
    <row r="1089" spans="1:17" x14ac:dyDescent="0.25">
      <c r="A1089" t="s">
        <v>29</v>
      </c>
      <c r="B1089" t="s">
        <v>38</v>
      </c>
      <c r="C1089" t="s">
        <v>53</v>
      </c>
      <c r="D1089" t="s">
        <v>31</v>
      </c>
      <c r="E1089">
        <v>13</v>
      </c>
      <c r="F1089" t="str">
        <f t="shared" si="16"/>
        <v>Average Per Device1-in-10September Monthly System Peak Day50% Cycling13</v>
      </c>
      <c r="G1089">
        <v>1.995803</v>
      </c>
      <c r="H1089">
        <v>1.995803</v>
      </c>
      <c r="I1089">
        <v>99.525499999999994</v>
      </c>
      <c r="J1089">
        <v>0</v>
      </c>
      <c r="K1089">
        <v>0</v>
      </c>
      <c r="L1089">
        <v>0</v>
      </c>
      <c r="M1089">
        <v>0</v>
      </c>
      <c r="N1089">
        <v>0</v>
      </c>
      <c r="O1089">
        <v>12331</v>
      </c>
      <c r="P1089" t="s">
        <v>59</v>
      </c>
      <c r="Q1089" t="s">
        <v>61</v>
      </c>
    </row>
    <row r="1090" spans="1:17" x14ac:dyDescent="0.25">
      <c r="A1090" t="s">
        <v>43</v>
      </c>
      <c r="B1090" t="s">
        <v>38</v>
      </c>
      <c r="C1090" t="s">
        <v>53</v>
      </c>
      <c r="D1090" t="s">
        <v>31</v>
      </c>
      <c r="E1090">
        <v>13</v>
      </c>
      <c r="F1090" t="str">
        <f t="shared" si="16"/>
        <v>Aggregate1-in-10September Monthly System Peak Day50% Cycling13</v>
      </c>
      <c r="G1090">
        <v>28.78547</v>
      </c>
      <c r="H1090">
        <v>28.78547</v>
      </c>
      <c r="I1090">
        <v>99.525499999999994</v>
      </c>
      <c r="J1090">
        <v>0</v>
      </c>
      <c r="K1090">
        <v>0</v>
      </c>
      <c r="L1090">
        <v>0</v>
      </c>
      <c r="M1090">
        <v>0</v>
      </c>
      <c r="N1090">
        <v>0</v>
      </c>
      <c r="O1090">
        <v>12331</v>
      </c>
      <c r="P1090" t="s">
        <v>59</v>
      </c>
      <c r="Q1090" t="s">
        <v>61</v>
      </c>
    </row>
    <row r="1091" spans="1:17" x14ac:dyDescent="0.25">
      <c r="A1091" t="s">
        <v>30</v>
      </c>
      <c r="B1091" t="s">
        <v>38</v>
      </c>
      <c r="C1091" t="s">
        <v>53</v>
      </c>
      <c r="D1091" t="s">
        <v>26</v>
      </c>
      <c r="E1091">
        <v>13</v>
      </c>
      <c r="F1091" t="str">
        <f t="shared" ref="F1091:F1154" si="17">CONCATENATE(A1091,B1091,C1091,D1091,E1091)</f>
        <v>Average Per Ton1-in-10September Monthly System Peak DayAll13</v>
      </c>
      <c r="G1091">
        <v>0.48359740000000001</v>
      </c>
      <c r="H1091">
        <v>0.48359730000000001</v>
      </c>
      <c r="I1091">
        <v>98.499799999999993</v>
      </c>
      <c r="J1091">
        <v>0</v>
      </c>
      <c r="K1091">
        <v>0</v>
      </c>
      <c r="L1091">
        <v>0</v>
      </c>
      <c r="M1091">
        <v>0</v>
      </c>
      <c r="N1091">
        <v>0</v>
      </c>
      <c r="O1091">
        <v>23026</v>
      </c>
      <c r="P1091" t="s">
        <v>59</v>
      </c>
      <c r="Q1091" t="s">
        <v>61</v>
      </c>
    </row>
    <row r="1092" spans="1:17" x14ac:dyDescent="0.25">
      <c r="A1092" t="s">
        <v>28</v>
      </c>
      <c r="B1092" t="s">
        <v>38</v>
      </c>
      <c r="C1092" t="s">
        <v>53</v>
      </c>
      <c r="D1092" t="s">
        <v>26</v>
      </c>
      <c r="E1092">
        <v>13</v>
      </c>
      <c r="F1092" t="str">
        <f t="shared" si="17"/>
        <v>Average Per Premise1-in-10September Monthly System Peak DayAll13</v>
      </c>
      <c r="G1092">
        <v>2.0697169999999998</v>
      </c>
      <c r="H1092">
        <v>2.0697169999999998</v>
      </c>
      <c r="I1092">
        <v>98.499799999999993</v>
      </c>
      <c r="J1092">
        <v>0</v>
      </c>
      <c r="K1092">
        <v>0</v>
      </c>
      <c r="L1092">
        <v>0</v>
      </c>
      <c r="M1092">
        <v>0</v>
      </c>
      <c r="N1092">
        <v>0</v>
      </c>
      <c r="O1092">
        <v>23026</v>
      </c>
      <c r="P1092" t="s">
        <v>59</v>
      </c>
      <c r="Q1092" t="s">
        <v>61</v>
      </c>
    </row>
    <row r="1093" spans="1:17" x14ac:dyDescent="0.25">
      <c r="A1093" t="s">
        <v>29</v>
      </c>
      <c r="B1093" t="s">
        <v>38</v>
      </c>
      <c r="C1093" t="s">
        <v>53</v>
      </c>
      <c r="D1093" t="s">
        <v>26</v>
      </c>
      <c r="E1093">
        <v>13</v>
      </c>
      <c r="F1093" t="str">
        <f t="shared" si="17"/>
        <v>Average Per Device1-in-10September Monthly System Peak DayAll13</v>
      </c>
      <c r="G1093">
        <v>1.7249639999999999</v>
      </c>
      <c r="H1093">
        <v>1.7249639999999999</v>
      </c>
      <c r="I1093">
        <v>98.499799999999993</v>
      </c>
      <c r="J1093">
        <v>0</v>
      </c>
      <c r="K1093">
        <v>0</v>
      </c>
      <c r="L1093">
        <v>0</v>
      </c>
      <c r="M1093">
        <v>0</v>
      </c>
      <c r="N1093">
        <v>0</v>
      </c>
      <c r="O1093">
        <v>23026</v>
      </c>
      <c r="P1093" t="s">
        <v>59</v>
      </c>
      <c r="Q1093" t="s">
        <v>61</v>
      </c>
    </row>
    <row r="1094" spans="1:17" x14ac:dyDescent="0.25">
      <c r="A1094" t="s">
        <v>43</v>
      </c>
      <c r="B1094" t="s">
        <v>38</v>
      </c>
      <c r="C1094" t="s">
        <v>53</v>
      </c>
      <c r="D1094" t="s">
        <v>26</v>
      </c>
      <c r="E1094">
        <v>13</v>
      </c>
      <c r="F1094" t="str">
        <f t="shared" si="17"/>
        <v>Aggregate1-in-10September Monthly System Peak DayAll13</v>
      </c>
      <c r="G1094">
        <v>47.657310000000003</v>
      </c>
      <c r="H1094">
        <v>47.657310000000003</v>
      </c>
      <c r="I1094">
        <v>98.499799999999993</v>
      </c>
      <c r="J1094">
        <v>0</v>
      </c>
      <c r="K1094">
        <v>0</v>
      </c>
      <c r="L1094">
        <v>0</v>
      </c>
      <c r="M1094">
        <v>0</v>
      </c>
      <c r="N1094">
        <v>0</v>
      </c>
      <c r="O1094">
        <v>23026</v>
      </c>
      <c r="P1094" t="s">
        <v>59</v>
      </c>
      <c r="Q1094" t="s">
        <v>61</v>
      </c>
    </row>
    <row r="1095" spans="1:17" x14ac:dyDescent="0.25">
      <c r="A1095" t="s">
        <v>30</v>
      </c>
      <c r="B1095" t="s">
        <v>38</v>
      </c>
      <c r="C1095" t="s">
        <v>48</v>
      </c>
      <c r="D1095" t="s">
        <v>58</v>
      </c>
      <c r="E1095">
        <v>14</v>
      </c>
      <c r="F1095" t="str">
        <f t="shared" si="17"/>
        <v>Average Per Ton1-in-10August Monthly System Peak Day100% Cycling14</v>
      </c>
      <c r="G1095">
        <v>0.27233570000000001</v>
      </c>
      <c r="H1095">
        <v>0.3896096</v>
      </c>
      <c r="I1095">
        <v>89.547899999999998</v>
      </c>
      <c r="J1095">
        <v>7.1452600000000005E-2</v>
      </c>
      <c r="K1095">
        <v>9.8524200000000006E-2</v>
      </c>
      <c r="L1095">
        <v>0.1172739</v>
      </c>
      <c r="M1095">
        <v>0.13602359999999999</v>
      </c>
      <c r="N1095">
        <v>0.1630953</v>
      </c>
      <c r="O1095">
        <v>10695</v>
      </c>
      <c r="P1095" t="s">
        <v>59</v>
      </c>
      <c r="Q1095" t="s">
        <v>61</v>
      </c>
    </row>
    <row r="1096" spans="1:17" x14ac:dyDescent="0.25">
      <c r="A1096" t="s">
        <v>28</v>
      </c>
      <c r="B1096" t="s">
        <v>38</v>
      </c>
      <c r="C1096" t="s">
        <v>48</v>
      </c>
      <c r="D1096" t="s">
        <v>58</v>
      </c>
      <c r="E1096">
        <v>14</v>
      </c>
      <c r="F1096" t="str">
        <f t="shared" si="17"/>
        <v>Average Per Premise1-in-10August Monthly System Peak Day100% Cycling14</v>
      </c>
      <c r="G1096">
        <v>1.22051</v>
      </c>
      <c r="H1096">
        <v>1.746089</v>
      </c>
      <c r="I1096">
        <v>89.547899999999998</v>
      </c>
      <c r="J1096">
        <v>0.32022450000000002</v>
      </c>
      <c r="K1096">
        <v>0.44154959999999999</v>
      </c>
      <c r="L1096">
        <v>0.52557909999999997</v>
      </c>
      <c r="M1096">
        <v>0.6096085</v>
      </c>
      <c r="N1096">
        <v>0.73093370000000002</v>
      </c>
      <c r="O1096">
        <v>10695</v>
      </c>
      <c r="P1096" t="s">
        <v>59</v>
      </c>
      <c r="Q1096" t="s">
        <v>61</v>
      </c>
    </row>
    <row r="1097" spans="1:17" x14ac:dyDescent="0.25">
      <c r="A1097" t="s">
        <v>29</v>
      </c>
      <c r="B1097" t="s">
        <v>38</v>
      </c>
      <c r="C1097" t="s">
        <v>48</v>
      </c>
      <c r="D1097" t="s">
        <v>58</v>
      </c>
      <c r="E1097">
        <v>14</v>
      </c>
      <c r="F1097" t="str">
        <f t="shared" si="17"/>
        <v>Average Per Device1-in-10August Monthly System Peak Day100% Cycling14</v>
      </c>
      <c r="G1097">
        <v>0.9885157</v>
      </c>
      <c r="H1097">
        <v>1.414193</v>
      </c>
      <c r="I1097">
        <v>89.547899999999998</v>
      </c>
      <c r="J1097">
        <v>0.25935639999999999</v>
      </c>
      <c r="K1097">
        <v>0.3576201</v>
      </c>
      <c r="L1097">
        <v>0.42567719999999998</v>
      </c>
      <c r="M1097">
        <v>0.49373440000000002</v>
      </c>
      <c r="N1097">
        <v>0.59199820000000003</v>
      </c>
      <c r="O1097">
        <v>10695</v>
      </c>
      <c r="P1097" t="s">
        <v>59</v>
      </c>
      <c r="Q1097" t="s">
        <v>61</v>
      </c>
    </row>
    <row r="1098" spans="1:17" x14ac:dyDescent="0.25">
      <c r="A1098" t="s">
        <v>43</v>
      </c>
      <c r="B1098" t="s">
        <v>38</v>
      </c>
      <c r="C1098" t="s">
        <v>48</v>
      </c>
      <c r="D1098" t="s">
        <v>58</v>
      </c>
      <c r="E1098">
        <v>14</v>
      </c>
      <c r="F1098" t="str">
        <f t="shared" si="17"/>
        <v>Aggregate1-in-10August Monthly System Peak Day100% Cycling14</v>
      </c>
      <c r="G1098">
        <v>13.05335</v>
      </c>
      <c r="H1098">
        <v>18.674420000000001</v>
      </c>
      <c r="I1098">
        <v>89.547899999999998</v>
      </c>
      <c r="J1098">
        <v>3.424801</v>
      </c>
      <c r="K1098">
        <v>4.7223730000000002</v>
      </c>
      <c r="L1098">
        <v>5.6210680000000002</v>
      </c>
      <c r="M1098">
        <v>6.5197630000000002</v>
      </c>
      <c r="N1098">
        <v>7.8173360000000001</v>
      </c>
      <c r="O1098">
        <v>10695</v>
      </c>
      <c r="P1098" t="s">
        <v>59</v>
      </c>
      <c r="Q1098" t="s">
        <v>61</v>
      </c>
    </row>
    <row r="1099" spans="1:17" x14ac:dyDescent="0.25">
      <c r="A1099" t="s">
        <v>30</v>
      </c>
      <c r="B1099" t="s">
        <v>38</v>
      </c>
      <c r="C1099" t="s">
        <v>48</v>
      </c>
      <c r="D1099" t="s">
        <v>31</v>
      </c>
      <c r="E1099">
        <v>14</v>
      </c>
      <c r="F1099" t="str">
        <f t="shared" si="17"/>
        <v>Average Per Ton1-in-10August Monthly System Peak Day50% Cycling14</v>
      </c>
      <c r="G1099">
        <v>0.45262150000000001</v>
      </c>
      <c r="H1099">
        <v>0.58586850000000001</v>
      </c>
      <c r="I1099">
        <v>90.525700000000001</v>
      </c>
      <c r="J1099">
        <v>3.4209700000000003E-2</v>
      </c>
      <c r="K1099">
        <v>9.2721700000000004E-2</v>
      </c>
      <c r="L1099">
        <v>0.133247</v>
      </c>
      <c r="M1099">
        <v>0.17377229999999999</v>
      </c>
      <c r="N1099">
        <v>0.2322844</v>
      </c>
      <c r="O1099">
        <v>12331</v>
      </c>
      <c r="P1099" t="s">
        <v>59</v>
      </c>
      <c r="Q1099" t="s">
        <v>61</v>
      </c>
    </row>
    <row r="1100" spans="1:17" x14ac:dyDescent="0.25">
      <c r="A1100" t="s">
        <v>28</v>
      </c>
      <c r="B1100" t="s">
        <v>38</v>
      </c>
      <c r="C1100" t="s">
        <v>48</v>
      </c>
      <c r="D1100" t="s">
        <v>31</v>
      </c>
      <c r="E1100">
        <v>14</v>
      </c>
      <c r="F1100" t="str">
        <f t="shared" si="17"/>
        <v>Average Per Premise1-in-10August Monthly System Peak Day50% Cycling14</v>
      </c>
      <c r="G1100">
        <v>1.857925</v>
      </c>
      <c r="H1100">
        <v>2.4048790000000002</v>
      </c>
      <c r="I1100">
        <v>90.525700000000001</v>
      </c>
      <c r="J1100">
        <v>0.1404241</v>
      </c>
      <c r="K1100">
        <v>0.38060500000000003</v>
      </c>
      <c r="L1100">
        <v>0.54695360000000004</v>
      </c>
      <c r="M1100">
        <v>0.7133022</v>
      </c>
      <c r="N1100">
        <v>0.95348310000000003</v>
      </c>
      <c r="O1100">
        <v>12331</v>
      </c>
      <c r="P1100" t="s">
        <v>59</v>
      </c>
      <c r="Q1100" t="s">
        <v>61</v>
      </c>
    </row>
    <row r="1101" spans="1:17" x14ac:dyDescent="0.25">
      <c r="A1101" t="s">
        <v>29</v>
      </c>
      <c r="B1101" t="s">
        <v>38</v>
      </c>
      <c r="C1101" t="s">
        <v>48</v>
      </c>
      <c r="D1101" t="s">
        <v>31</v>
      </c>
      <c r="E1101">
        <v>14</v>
      </c>
      <c r="F1101" t="str">
        <f t="shared" si="17"/>
        <v>Average Per Device1-in-10August Monthly System Peak Day50% Cycling14</v>
      </c>
      <c r="G1101">
        <v>1.5884400000000001</v>
      </c>
      <c r="H1101">
        <v>2.05606</v>
      </c>
      <c r="I1101">
        <v>90.525700000000001</v>
      </c>
      <c r="J1101">
        <v>0.1200562</v>
      </c>
      <c r="K1101">
        <v>0.32539970000000001</v>
      </c>
      <c r="L1101">
        <v>0.46762009999999998</v>
      </c>
      <c r="M1101">
        <v>0.60984039999999995</v>
      </c>
      <c r="N1101">
        <v>0.81518400000000002</v>
      </c>
      <c r="O1101">
        <v>12331</v>
      </c>
      <c r="P1101" t="s">
        <v>59</v>
      </c>
      <c r="Q1101" t="s">
        <v>61</v>
      </c>
    </row>
    <row r="1102" spans="1:17" x14ac:dyDescent="0.25">
      <c r="A1102" t="s">
        <v>43</v>
      </c>
      <c r="B1102" t="s">
        <v>38</v>
      </c>
      <c r="C1102" t="s">
        <v>48</v>
      </c>
      <c r="D1102" t="s">
        <v>31</v>
      </c>
      <c r="E1102">
        <v>14</v>
      </c>
      <c r="F1102" t="str">
        <f t="shared" si="17"/>
        <v>Aggregate1-in-10August Monthly System Peak Day50% Cycling14</v>
      </c>
      <c r="G1102">
        <v>22.910070000000001</v>
      </c>
      <c r="H1102">
        <v>29.65456</v>
      </c>
      <c r="I1102">
        <v>90.525700000000001</v>
      </c>
      <c r="J1102">
        <v>1.7315700000000001</v>
      </c>
      <c r="K1102">
        <v>4.6932410000000004</v>
      </c>
      <c r="L1102">
        <v>6.7444850000000001</v>
      </c>
      <c r="M1102">
        <v>8.7957289999999997</v>
      </c>
      <c r="N1102">
        <v>11.757400000000001</v>
      </c>
      <c r="O1102">
        <v>12331</v>
      </c>
      <c r="P1102" t="s">
        <v>59</v>
      </c>
      <c r="Q1102" t="s">
        <v>61</v>
      </c>
    </row>
    <row r="1103" spans="1:17" x14ac:dyDescent="0.25">
      <c r="A1103" t="s">
        <v>30</v>
      </c>
      <c r="B1103" t="s">
        <v>38</v>
      </c>
      <c r="C1103" t="s">
        <v>48</v>
      </c>
      <c r="D1103" t="s">
        <v>26</v>
      </c>
      <c r="E1103">
        <v>14</v>
      </c>
      <c r="F1103" t="str">
        <f t="shared" si="17"/>
        <v>Average Per Ton1-in-10August Monthly System Peak DayAll14</v>
      </c>
      <c r="G1103">
        <v>0.36887880000000001</v>
      </c>
      <c r="H1103">
        <v>0.49470629999999999</v>
      </c>
      <c r="I1103">
        <v>90.0715</v>
      </c>
      <c r="J1103">
        <v>5.1508999999999999E-2</v>
      </c>
      <c r="K1103">
        <v>9.5417000000000002E-2</v>
      </c>
      <c r="L1103">
        <v>0.12582750000000001</v>
      </c>
      <c r="M1103">
        <v>0.15623799999999999</v>
      </c>
      <c r="N1103">
        <v>0.20014599999999999</v>
      </c>
      <c r="O1103">
        <v>23026</v>
      </c>
      <c r="P1103" t="s">
        <v>59</v>
      </c>
      <c r="Q1103" t="s">
        <v>61</v>
      </c>
    </row>
    <row r="1104" spans="1:17" x14ac:dyDescent="0.25">
      <c r="A1104" t="s">
        <v>28</v>
      </c>
      <c r="B1104" t="s">
        <v>38</v>
      </c>
      <c r="C1104" t="s">
        <v>48</v>
      </c>
      <c r="D1104" t="s">
        <v>26</v>
      </c>
      <c r="E1104">
        <v>14</v>
      </c>
      <c r="F1104" t="str">
        <f t="shared" si="17"/>
        <v>Average Per Premise1-in-10August Monthly System Peak DayAll14</v>
      </c>
      <c r="G1104">
        <v>1.5787409999999999</v>
      </c>
      <c r="H1104">
        <v>2.1172620000000002</v>
      </c>
      <c r="I1104">
        <v>90.0715</v>
      </c>
      <c r="J1104">
        <v>0.22045010000000001</v>
      </c>
      <c r="K1104">
        <v>0.40836899999999998</v>
      </c>
      <c r="L1104">
        <v>0.53852109999999997</v>
      </c>
      <c r="M1104">
        <v>0.66867319999999997</v>
      </c>
      <c r="N1104">
        <v>0.85659220000000003</v>
      </c>
      <c r="O1104">
        <v>23026</v>
      </c>
      <c r="P1104" t="s">
        <v>59</v>
      </c>
      <c r="Q1104" t="s">
        <v>61</v>
      </c>
    </row>
    <row r="1105" spans="1:17" x14ac:dyDescent="0.25">
      <c r="A1105" t="s">
        <v>29</v>
      </c>
      <c r="B1105" t="s">
        <v>38</v>
      </c>
      <c r="C1105" t="s">
        <v>48</v>
      </c>
      <c r="D1105" t="s">
        <v>26</v>
      </c>
      <c r="E1105">
        <v>14</v>
      </c>
      <c r="F1105" t="str">
        <f t="shared" si="17"/>
        <v>Average Per Device1-in-10August Monthly System Peak DayAll14</v>
      </c>
      <c r="G1105">
        <v>1.3157700000000001</v>
      </c>
      <c r="H1105">
        <v>1.764589</v>
      </c>
      <c r="I1105">
        <v>90.0715</v>
      </c>
      <c r="J1105">
        <v>0.1837297</v>
      </c>
      <c r="K1105">
        <v>0.34034690000000001</v>
      </c>
      <c r="L1105">
        <v>0.44881959999999999</v>
      </c>
      <c r="M1105">
        <v>0.55729220000000002</v>
      </c>
      <c r="N1105">
        <v>0.71390949999999997</v>
      </c>
      <c r="O1105">
        <v>23026</v>
      </c>
      <c r="P1105" t="s">
        <v>59</v>
      </c>
      <c r="Q1105" t="s">
        <v>61</v>
      </c>
    </row>
    <row r="1106" spans="1:17" x14ac:dyDescent="0.25">
      <c r="A1106" t="s">
        <v>43</v>
      </c>
      <c r="B1106" t="s">
        <v>38</v>
      </c>
      <c r="C1106" t="s">
        <v>48</v>
      </c>
      <c r="D1106" t="s">
        <v>26</v>
      </c>
      <c r="E1106">
        <v>14</v>
      </c>
      <c r="F1106" t="str">
        <f t="shared" si="17"/>
        <v>Aggregate1-in-10August Monthly System Peak DayAll14</v>
      </c>
      <c r="G1106">
        <v>36.352080000000001</v>
      </c>
      <c r="H1106">
        <v>48.752070000000003</v>
      </c>
      <c r="I1106">
        <v>90.0715</v>
      </c>
      <c r="J1106">
        <v>5.0760829999999997</v>
      </c>
      <c r="K1106">
        <v>9.403105</v>
      </c>
      <c r="L1106">
        <v>12.399990000000001</v>
      </c>
      <c r="M1106">
        <v>15.39687</v>
      </c>
      <c r="N1106">
        <v>19.723890000000001</v>
      </c>
      <c r="O1106">
        <v>23026</v>
      </c>
      <c r="P1106" t="s">
        <v>59</v>
      </c>
      <c r="Q1106" t="s">
        <v>61</v>
      </c>
    </row>
    <row r="1107" spans="1:17" x14ac:dyDescent="0.25">
      <c r="A1107" t="s">
        <v>30</v>
      </c>
      <c r="B1107" t="s">
        <v>38</v>
      </c>
      <c r="C1107" t="s">
        <v>37</v>
      </c>
      <c r="D1107" t="s">
        <v>58</v>
      </c>
      <c r="E1107">
        <v>14</v>
      </c>
      <c r="F1107" t="str">
        <f t="shared" si="17"/>
        <v>Average Per Ton1-in-10August Typical Event Day100% Cycling14</v>
      </c>
      <c r="G1107">
        <v>0.26626759999999999</v>
      </c>
      <c r="H1107">
        <v>0.37647890000000001</v>
      </c>
      <c r="I1107">
        <v>91.193200000000004</v>
      </c>
      <c r="J1107">
        <v>6.4332600000000004E-2</v>
      </c>
      <c r="K1107">
        <v>9.1438099999999994E-2</v>
      </c>
      <c r="L1107">
        <v>0.1102114</v>
      </c>
      <c r="M1107">
        <v>0.1289846</v>
      </c>
      <c r="N1107">
        <v>0.15609010000000001</v>
      </c>
      <c r="O1107">
        <v>10695</v>
      </c>
      <c r="P1107" t="s">
        <v>59</v>
      </c>
      <c r="Q1107" t="s">
        <v>61</v>
      </c>
    </row>
    <row r="1108" spans="1:17" x14ac:dyDescent="0.25">
      <c r="A1108" t="s">
        <v>28</v>
      </c>
      <c r="B1108" t="s">
        <v>38</v>
      </c>
      <c r="C1108" t="s">
        <v>37</v>
      </c>
      <c r="D1108" t="s">
        <v>58</v>
      </c>
      <c r="E1108">
        <v>14</v>
      </c>
      <c r="F1108" t="str">
        <f t="shared" si="17"/>
        <v>Average Per Premise1-in-10August Typical Event Day100% Cycling14</v>
      </c>
      <c r="G1108">
        <v>1.193314</v>
      </c>
      <c r="H1108">
        <v>1.6872419999999999</v>
      </c>
      <c r="I1108">
        <v>91.193200000000004</v>
      </c>
      <c r="J1108">
        <v>0.28831519999999999</v>
      </c>
      <c r="K1108">
        <v>0.4097924</v>
      </c>
      <c r="L1108">
        <v>0.49392720000000001</v>
      </c>
      <c r="M1108">
        <v>0.57806190000000002</v>
      </c>
      <c r="N1108">
        <v>0.69953920000000003</v>
      </c>
      <c r="O1108">
        <v>10695</v>
      </c>
      <c r="P1108" t="s">
        <v>59</v>
      </c>
      <c r="Q1108" t="s">
        <v>61</v>
      </c>
    </row>
    <row r="1109" spans="1:17" x14ac:dyDescent="0.25">
      <c r="A1109" t="s">
        <v>29</v>
      </c>
      <c r="B1109" t="s">
        <v>38</v>
      </c>
      <c r="C1109" t="s">
        <v>37</v>
      </c>
      <c r="D1109" t="s">
        <v>58</v>
      </c>
      <c r="E1109">
        <v>14</v>
      </c>
      <c r="F1109" t="str">
        <f t="shared" si="17"/>
        <v>Average Per Device1-in-10August Typical Event Day100% Cycling14</v>
      </c>
      <c r="G1109">
        <v>0.96648979999999995</v>
      </c>
      <c r="H1109">
        <v>1.3665309999999999</v>
      </c>
      <c r="I1109">
        <v>91.193200000000004</v>
      </c>
      <c r="J1109">
        <v>0.23351240000000001</v>
      </c>
      <c r="K1109">
        <v>0.33189930000000001</v>
      </c>
      <c r="L1109">
        <v>0.4000418</v>
      </c>
      <c r="M1109">
        <v>0.46818419999999999</v>
      </c>
      <c r="N1109">
        <v>0.56657109999999999</v>
      </c>
      <c r="O1109">
        <v>10695</v>
      </c>
      <c r="P1109" t="s">
        <v>59</v>
      </c>
      <c r="Q1109" t="s">
        <v>61</v>
      </c>
    </row>
    <row r="1110" spans="1:17" x14ac:dyDescent="0.25">
      <c r="A1110" t="s">
        <v>43</v>
      </c>
      <c r="B1110" t="s">
        <v>38</v>
      </c>
      <c r="C1110" t="s">
        <v>37</v>
      </c>
      <c r="D1110" t="s">
        <v>58</v>
      </c>
      <c r="E1110">
        <v>14</v>
      </c>
      <c r="F1110" t="str">
        <f t="shared" si="17"/>
        <v>Aggregate1-in-10August Typical Event Day100% Cycling14</v>
      </c>
      <c r="G1110">
        <v>12.762499999999999</v>
      </c>
      <c r="H1110">
        <v>18.04505</v>
      </c>
      <c r="I1110">
        <v>91.193200000000004</v>
      </c>
      <c r="J1110">
        <v>3.0835309999999998</v>
      </c>
      <c r="K1110">
        <v>4.3827299999999996</v>
      </c>
      <c r="L1110">
        <v>5.2825509999999998</v>
      </c>
      <c r="M1110">
        <v>6.182372</v>
      </c>
      <c r="N1110">
        <v>7.4815719999999999</v>
      </c>
      <c r="O1110">
        <v>10695</v>
      </c>
      <c r="P1110" t="s">
        <v>59</v>
      </c>
      <c r="Q1110" t="s">
        <v>61</v>
      </c>
    </row>
    <row r="1111" spans="1:17" x14ac:dyDescent="0.25">
      <c r="A1111" t="s">
        <v>30</v>
      </c>
      <c r="B1111" t="s">
        <v>38</v>
      </c>
      <c r="C1111" t="s">
        <v>37</v>
      </c>
      <c r="D1111" t="s">
        <v>31</v>
      </c>
      <c r="E1111">
        <v>14</v>
      </c>
      <c r="F1111" t="str">
        <f t="shared" si="17"/>
        <v>Average Per Ton1-in-10August Typical Event Day50% Cycling14</v>
      </c>
      <c r="G1111">
        <v>0.442075</v>
      </c>
      <c r="H1111">
        <v>0.56926960000000004</v>
      </c>
      <c r="I1111">
        <v>92.496799999999993</v>
      </c>
      <c r="J1111">
        <v>2.8454799999999999E-2</v>
      </c>
      <c r="K1111">
        <v>8.6791099999999996E-2</v>
      </c>
      <c r="L1111">
        <v>0.12719469999999999</v>
      </c>
      <c r="M1111">
        <v>0.1675982</v>
      </c>
      <c r="N1111">
        <v>0.22593450000000001</v>
      </c>
      <c r="O1111">
        <v>12331</v>
      </c>
      <c r="P1111" t="s">
        <v>59</v>
      </c>
      <c r="Q1111" t="s">
        <v>61</v>
      </c>
    </row>
    <row r="1112" spans="1:17" x14ac:dyDescent="0.25">
      <c r="A1112" t="s">
        <v>28</v>
      </c>
      <c r="B1112" t="s">
        <v>38</v>
      </c>
      <c r="C1112" t="s">
        <v>37</v>
      </c>
      <c r="D1112" t="s">
        <v>31</v>
      </c>
      <c r="E1112">
        <v>14</v>
      </c>
      <c r="F1112" t="str">
        <f t="shared" si="17"/>
        <v>Average Per Premise1-in-10August Typical Event Day50% Cycling14</v>
      </c>
      <c r="G1112">
        <v>1.8146329999999999</v>
      </c>
      <c r="H1112">
        <v>2.3367429999999998</v>
      </c>
      <c r="I1112">
        <v>92.496799999999993</v>
      </c>
      <c r="J1112">
        <v>0.11680160000000001</v>
      </c>
      <c r="K1112">
        <v>0.35626099999999999</v>
      </c>
      <c r="L1112">
        <v>0.52210979999999996</v>
      </c>
      <c r="M1112">
        <v>0.68795870000000003</v>
      </c>
      <c r="N1112">
        <v>0.92741810000000002</v>
      </c>
      <c r="O1112">
        <v>12331</v>
      </c>
      <c r="P1112" t="s">
        <v>59</v>
      </c>
      <c r="Q1112" t="s">
        <v>61</v>
      </c>
    </row>
    <row r="1113" spans="1:17" x14ac:dyDescent="0.25">
      <c r="A1113" t="s">
        <v>29</v>
      </c>
      <c r="B1113" t="s">
        <v>38</v>
      </c>
      <c r="C1113" t="s">
        <v>37</v>
      </c>
      <c r="D1113" t="s">
        <v>31</v>
      </c>
      <c r="E1113">
        <v>14</v>
      </c>
      <c r="F1113" t="str">
        <f t="shared" si="17"/>
        <v>Average Per Device1-in-10August Typical Event Day50% Cycling14</v>
      </c>
      <c r="G1113">
        <v>1.551428</v>
      </c>
      <c r="H1113">
        <v>1.9978070000000001</v>
      </c>
      <c r="I1113">
        <v>92.496799999999993</v>
      </c>
      <c r="J1113">
        <v>9.9860000000000004E-2</v>
      </c>
      <c r="K1113">
        <v>0.30458669999999999</v>
      </c>
      <c r="L1113">
        <v>0.44637979999999999</v>
      </c>
      <c r="M1113">
        <v>0.58817299999999995</v>
      </c>
      <c r="N1113">
        <v>0.79289969999999999</v>
      </c>
      <c r="O1113">
        <v>12331</v>
      </c>
      <c r="P1113" t="s">
        <v>59</v>
      </c>
      <c r="Q1113" t="s">
        <v>61</v>
      </c>
    </row>
    <row r="1114" spans="1:17" x14ac:dyDescent="0.25">
      <c r="A1114" t="s">
        <v>43</v>
      </c>
      <c r="B1114" t="s">
        <v>38</v>
      </c>
      <c r="C1114" t="s">
        <v>37</v>
      </c>
      <c r="D1114" t="s">
        <v>31</v>
      </c>
      <c r="E1114">
        <v>14</v>
      </c>
      <c r="F1114" t="str">
        <f t="shared" si="17"/>
        <v>Aggregate1-in-10August Typical Event Day50% Cycling14</v>
      </c>
      <c r="G1114">
        <v>22.376239999999999</v>
      </c>
      <c r="H1114">
        <v>28.81438</v>
      </c>
      <c r="I1114">
        <v>92.496799999999993</v>
      </c>
      <c r="J1114">
        <v>1.44028</v>
      </c>
      <c r="K1114">
        <v>4.3930540000000002</v>
      </c>
      <c r="L1114">
        <v>6.4381360000000001</v>
      </c>
      <c r="M1114">
        <v>8.4832190000000001</v>
      </c>
      <c r="N1114">
        <v>11.43599</v>
      </c>
      <c r="O1114">
        <v>12331</v>
      </c>
      <c r="P1114" t="s">
        <v>59</v>
      </c>
      <c r="Q1114" t="s">
        <v>61</v>
      </c>
    </row>
    <row r="1115" spans="1:17" x14ac:dyDescent="0.25">
      <c r="A1115" t="s">
        <v>30</v>
      </c>
      <c r="B1115" t="s">
        <v>38</v>
      </c>
      <c r="C1115" t="s">
        <v>37</v>
      </c>
      <c r="D1115" t="s">
        <v>26</v>
      </c>
      <c r="E1115">
        <v>14</v>
      </c>
      <c r="F1115" t="str">
        <f t="shared" si="17"/>
        <v>Average Per Ton1-in-10August Typical Event DayAll14</v>
      </c>
      <c r="G1115">
        <v>0.36041240000000002</v>
      </c>
      <c r="H1115">
        <v>0.47971829999999999</v>
      </c>
      <c r="I1115">
        <v>91.891300000000001</v>
      </c>
      <c r="J1115">
        <v>4.512E-2</v>
      </c>
      <c r="K1115">
        <v>8.8949700000000007E-2</v>
      </c>
      <c r="L1115">
        <v>0.11930590000000001</v>
      </c>
      <c r="M1115">
        <v>0.1496622</v>
      </c>
      <c r="N1115">
        <v>0.19349179999999999</v>
      </c>
      <c r="O1115">
        <v>23026</v>
      </c>
      <c r="P1115" t="s">
        <v>59</v>
      </c>
      <c r="Q1115" t="s">
        <v>61</v>
      </c>
    </row>
    <row r="1116" spans="1:17" x14ac:dyDescent="0.25">
      <c r="A1116" t="s">
        <v>28</v>
      </c>
      <c r="B1116" t="s">
        <v>38</v>
      </c>
      <c r="C1116" t="s">
        <v>37</v>
      </c>
      <c r="D1116" t="s">
        <v>26</v>
      </c>
      <c r="E1116">
        <v>14</v>
      </c>
      <c r="F1116" t="str">
        <f t="shared" si="17"/>
        <v>Average Per Premise1-in-10August Typical Event DayAll14</v>
      </c>
      <c r="G1116">
        <v>1.5425059999999999</v>
      </c>
      <c r="H1116">
        <v>2.0531160000000002</v>
      </c>
      <c r="I1116">
        <v>91.891300000000001</v>
      </c>
      <c r="J1116">
        <v>0.19310630000000001</v>
      </c>
      <c r="K1116">
        <v>0.38068990000000003</v>
      </c>
      <c r="L1116">
        <v>0.51060970000000006</v>
      </c>
      <c r="M1116">
        <v>0.64052960000000003</v>
      </c>
      <c r="N1116">
        <v>0.82811319999999999</v>
      </c>
      <c r="O1116">
        <v>23026</v>
      </c>
      <c r="P1116" t="s">
        <v>59</v>
      </c>
      <c r="Q1116" t="s">
        <v>61</v>
      </c>
    </row>
    <row r="1117" spans="1:17" x14ac:dyDescent="0.25">
      <c r="A1117" t="s">
        <v>29</v>
      </c>
      <c r="B1117" t="s">
        <v>38</v>
      </c>
      <c r="C1117" t="s">
        <v>37</v>
      </c>
      <c r="D1117" t="s">
        <v>26</v>
      </c>
      <c r="E1117">
        <v>14</v>
      </c>
      <c r="F1117" t="str">
        <f t="shared" si="17"/>
        <v>Average Per Device1-in-10August Typical Event DayAll14</v>
      </c>
      <c r="G1117">
        <v>1.285571</v>
      </c>
      <c r="H1117">
        <v>1.711128</v>
      </c>
      <c r="I1117">
        <v>91.891300000000001</v>
      </c>
      <c r="J1117">
        <v>0.16094059999999999</v>
      </c>
      <c r="K1117">
        <v>0.31727830000000001</v>
      </c>
      <c r="L1117">
        <v>0.42555739999999997</v>
      </c>
      <c r="M1117">
        <v>0.53383639999999999</v>
      </c>
      <c r="N1117">
        <v>0.69017419999999996</v>
      </c>
      <c r="O1117">
        <v>23026</v>
      </c>
      <c r="P1117" t="s">
        <v>59</v>
      </c>
      <c r="Q1117" t="s">
        <v>61</v>
      </c>
    </row>
    <row r="1118" spans="1:17" x14ac:dyDescent="0.25">
      <c r="A1118" t="s">
        <v>43</v>
      </c>
      <c r="B1118" t="s">
        <v>38</v>
      </c>
      <c r="C1118" t="s">
        <v>37</v>
      </c>
      <c r="D1118" t="s">
        <v>26</v>
      </c>
      <c r="E1118">
        <v>14</v>
      </c>
      <c r="F1118" t="str">
        <f t="shared" si="17"/>
        <v>Aggregate1-in-10August Typical Event DayAll14</v>
      </c>
      <c r="G1118">
        <v>35.517740000000003</v>
      </c>
      <c r="H1118">
        <v>47.275039999999997</v>
      </c>
      <c r="I1118">
        <v>91.891300000000001</v>
      </c>
      <c r="J1118">
        <v>4.446466</v>
      </c>
      <c r="K1118">
        <v>8.7657659999999993</v>
      </c>
      <c r="L1118">
        <v>11.757300000000001</v>
      </c>
      <c r="M1118">
        <v>14.74883</v>
      </c>
      <c r="N1118">
        <v>19.06813</v>
      </c>
      <c r="O1118">
        <v>23026</v>
      </c>
      <c r="P1118" t="s">
        <v>59</v>
      </c>
      <c r="Q1118" t="s">
        <v>61</v>
      </c>
    </row>
    <row r="1119" spans="1:17" x14ac:dyDescent="0.25">
      <c r="A1119" t="s">
        <v>30</v>
      </c>
      <c r="B1119" t="s">
        <v>38</v>
      </c>
      <c r="C1119" t="s">
        <v>49</v>
      </c>
      <c r="D1119" t="s">
        <v>58</v>
      </c>
      <c r="E1119">
        <v>14</v>
      </c>
      <c r="F1119" t="str">
        <f t="shared" si="17"/>
        <v>Average Per Ton1-in-10July Monthly System Peak Day100% Cycling14</v>
      </c>
      <c r="G1119">
        <v>0.26747270000000001</v>
      </c>
      <c r="H1119">
        <v>0.3790867</v>
      </c>
      <c r="I1119">
        <v>90.441299999999998</v>
      </c>
      <c r="J1119">
        <v>6.5763000000000002E-2</v>
      </c>
      <c r="K1119">
        <v>9.2852100000000007E-2</v>
      </c>
      <c r="L1119">
        <v>0.111614</v>
      </c>
      <c r="M1119">
        <v>0.13037579999999999</v>
      </c>
      <c r="N1119">
        <v>0.15746489999999999</v>
      </c>
      <c r="O1119">
        <v>10695</v>
      </c>
      <c r="P1119" t="s">
        <v>59</v>
      </c>
      <c r="Q1119" t="s">
        <v>61</v>
      </c>
    </row>
    <row r="1120" spans="1:17" x14ac:dyDescent="0.25">
      <c r="A1120" t="s">
        <v>28</v>
      </c>
      <c r="B1120" t="s">
        <v>38</v>
      </c>
      <c r="C1120" t="s">
        <v>49</v>
      </c>
      <c r="D1120" t="s">
        <v>58</v>
      </c>
      <c r="E1120">
        <v>14</v>
      </c>
      <c r="F1120" t="str">
        <f t="shared" si="17"/>
        <v>Average Per Premise1-in-10July Monthly System Peak Day100% Cycling14</v>
      </c>
      <c r="G1120">
        <v>1.198715</v>
      </c>
      <c r="H1120">
        <v>1.6989289999999999</v>
      </c>
      <c r="I1120">
        <v>90.441299999999998</v>
      </c>
      <c r="J1120">
        <v>0.29472599999999999</v>
      </c>
      <c r="K1120">
        <v>0.41612949999999999</v>
      </c>
      <c r="L1120">
        <v>0.50021320000000002</v>
      </c>
      <c r="M1120">
        <v>0.58429690000000001</v>
      </c>
      <c r="N1120">
        <v>0.70570049999999995</v>
      </c>
      <c r="O1120">
        <v>10695</v>
      </c>
      <c r="P1120" t="s">
        <v>59</v>
      </c>
      <c r="Q1120" t="s">
        <v>61</v>
      </c>
    </row>
    <row r="1121" spans="1:17" x14ac:dyDescent="0.25">
      <c r="A1121" t="s">
        <v>29</v>
      </c>
      <c r="B1121" t="s">
        <v>38</v>
      </c>
      <c r="C1121" t="s">
        <v>49</v>
      </c>
      <c r="D1121" t="s">
        <v>58</v>
      </c>
      <c r="E1121">
        <v>14</v>
      </c>
      <c r="F1121" t="str">
        <f t="shared" si="17"/>
        <v>Average Per Device1-in-10July Monthly System Peak Day100% Cycling14</v>
      </c>
      <c r="G1121">
        <v>0.97086410000000001</v>
      </c>
      <c r="H1121">
        <v>1.3759969999999999</v>
      </c>
      <c r="I1121">
        <v>90.441299999999998</v>
      </c>
      <c r="J1121">
        <v>0.23870459999999999</v>
      </c>
      <c r="K1121">
        <v>0.33703179999999999</v>
      </c>
      <c r="L1121">
        <v>0.40513300000000002</v>
      </c>
      <c r="M1121">
        <v>0.47323409999999999</v>
      </c>
      <c r="N1121">
        <v>0.57156130000000005</v>
      </c>
      <c r="O1121">
        <v>10695</v>
      </c>
      <c r="P1121" t="s">
        <v>59</v>
      </c>
      <c r="Q1121" t="s">
        <v>61</v>
      </c>
    </row>
    <row r="1122" spans="1:17" x14ac:dyDescent="0.25">
      <c r="A1122" t="s">
        <v>43</v>
      </c>
      <c r="B1122" t="s">
        <v>38</v>
      </c>
      <c r="C1122" t="s">
        <v>49</v>
      </c>
      <c r="D1122" t="s">
        <v>58</v>
      </c>
      <c r="E1122">
        <v>14</v>
      </c>
      <c r="F1122" t="str">
        <f t="shared" si="17"/>
        <v>Aggregate1-in-10July Monthly System Peak Day100% Cycling14</v>
      </c>
      <c r="G1122">
        <v>12.820259999999999</v>
      </c>
      <c r="H1122">
        <v>18.17004</v>
      </c>
      <c r="I1122">
        <v>90.441299999999998</v>
      </c>
      <c r="J1122">
        <v>3.1520950000000001</v>
      </c>
      <c r="K1122">
        <v>4.4505049999999997</v>
      </c>
      <c r="L1122">
        <v>5.3497810000000001</v>
      </c>
      <c r="M1122">
        <v>6.2490560000000004</v>
      </c>
      <c r="N1122">
        <v>7.547466</v>
      </c>
      <c r="O1122">
        <v>10695</v>
      </c>
      <c r="P1122" t="s">
        <v>59</v>
      </c>
      <c r="Q1122" t="s">
        <v>61</v>
      </c>
    </row>
    <row r="1123" spans="1:17" x14ac:dyDescent="0.25">
      <c r="A1123" t="s">
        <v>30</v>
      </c>
      <c r="B1123" t="s">
        <v>38</v>
      </c>
      <c r="C1123" t="s">
        <v>49</v>
      </c>
      <c r="D1123" t="s">
        <v>31</v>
      </c>
      <c r="E1123">
        <v>14</v>
      </c>
      <c r="F1123" t="str">
        <f t="shared" si="17"/>
        <v>Average Per Ton1-in-10July Monthly System Peak Day50% Cycling14</v>
      </c>
      <c r="G1123">
        <v>0.4433822</v>
      </c>
      <c r="H1123">
        <v>0.57132709999999998</v>
      </c>
      <c r="I1123">
        <v>91.396100000000004</v>
      </c>
      <c r="J1123">
        <v>2.9183500000000001E-2</v>
      </c>
      <c r="K1123">
        <v>8.7532499999999999E-2</v>
      </c>
      <c r="L1123">
        <v>0.1279449</v>
      </c>
      <c r="M1123">
        <v>0.16835720000000001</v>
      </c>
      <c r="N1123">
        <v>0.2267063</v>
      </c>
      <c r="O1123">
        <v>12331</v>
      </c>
      <c r="P1123" t="s">
        <v>59</v>
      </c>
      <c r="Q1123" t="s">
        <v>61</v>
      </c>
    </row>
    <row r="1124" spans="1:17" x14ac:dyDescent="0.25">
      <c r="A1124" t="s">
        <v>28</v>
      </c>
      <c r="B1124" t="s">
        <v>38</v>
      </c>
      <c r="C1124" t="s">
        <v>49</v>
      </c>
      <c r="D1124" t="s">
        <v>31</v>
      </c>
      <c r="E1124">
        <v>14</v>
      </c>
      <c r="F1124" t="str">
        <f t="shared" si="17"/>
        <v>Average Per Premise1-in-10July Monthly System Peak Day50% Cycling14</v>
      </c>
      <c r="G1124">
        <v>1.8199989999999999</v>
      </c>
      <c r="H1124">
        <v>2.345189</v>
      </c>
      <c r="I1124">
        <v>91.396100000000004</v>
      </c>
      <c r="J1124">
        <v>0.1197925</v>
      </c>
      <c r="K1124">
        <v>0.35930420000000002</v>
      </c>
      <c r="L1124">
        <v>0.52518929999999997</v>
      </c>
      <c r="M1124">
        <v>0.69107439999999998</v>
      </c>
      <c r="N1124">
        <v>0.93058609999999997</v>
      </c>
      <c r="O1124">
        <v>12331</v>
      </c>
      <c r="P1124" t="s">
        <v>59</v>
      </c>
      <c r="Q1124" t="s">
        <v>61</v>
      </c>
    </row>
    <row r="1125" spans="1:17" x14ac:dyDescent="0.25">
      <c r="A1125" t="s">
        <v>29</v>
      </c>
      <c r="B1125" t="s">
        <v>38</v>
      </c>
      <c r="C1125" t="s">
        <v>49</v>
      </c>
      <c r="D1125" t="s">
        <v>31</v>
      </c>
      <c r="E1125">
        <v>14</v>
      </c>
      <c r="F1125" t="str">
        <f t="shared" si="17"/>
        <v>Average Per Device1-in-10July Monthly System Peak Day50% Cycling14</v>
      </c>
      <c r="G1125">
        <v>1.5560149999999999</v>
      </c>
      <c r="H1125">
        <v>2.0050279999999998</v>
      </c>
      <c r="I1125">
        <v>91.396100000000004</v>
      </c>
      <c r="J1125">
        <v>0.1024171</v>
      </c>
      <c r="K1125">
        <v>0.30718849999999998</v>
      </c>
      <c r="L1125">
        <v>0.44901259999999998</v>
      </c>
      <c r="M1125">
        <v>0.59083669999999999</v>
      </c>
      <c r="N1125">
        <v>0.79560810000000004</v>
      </c>
      <c r="O1125">
        <v>12331</v>
      </c>
      <c r="P1125" t="s">
        <v>59</v>
      </c>
      <c r="Q1125" t="s">
        <v>61</v>
      </c>
    </row>
    <row r="1126" spans="1:17" x14ac:dyDescent="0.25">
      <c r="A1126" t="s">
        <v>43</v>
      </c>
      <c r="B1126" t="s">
        <v>38</v>
      </c>
      <c r="C1126" t="s">
        <v>49</v>
      </c>
      <c r="D1126" t="s">
        <v>31</v>
      </c>
      <c r="E1126">
        <v>14</v>
      </c>
      <c r="F1126" t="str">
        <f t="shared" si="17"/>
        <v>Aggregate1-in-10July Monthly System Peak Day50% Cycling14</v>
      </c>
      <c r="G1126">
        <v>22.442409999999999</v>
      </c>
      <c r="H1126">
        <v>28.918520000000001</v>
      </c>
      <c r="I1126">
        <v>91.396100000000004</v>
      </c>
      <c r="J1126">
        <v>1.4771620000000001</v>
      </c>
      <c r="K1126">
        <v>4.43058</v>
      </c>
      <c r="L1126">
        <v>6.4761090000000001</v>
      </c>
      <c r="M1126">
        <v>8.5216379999999994</v>
      </c>
      <c r="N1126">
        <v>11.475059999999999</v>
      </c>
      <c r="O1126">
        <v>12331</v>
      </c>
      <c r="P1126" t="s">
        <v>59</v>
      </c>
      <c r="Q1126" t="s">
        <v>61</v>
      </c>
    </row>
    <row r="1127" spans="1:17" x14ac:dyDescent="0.25">
      <c r="A1127" t="s">
        <v>30</v>
      </c>
      <c r="B1127" t="s">
        <v>38</v>
      </c>
      <c r="C1127" t="s">
        <v>49</v>
      </c>
      <c r="D1127" t="s">
        <v>26</v>
      </c>
      <c r="E1127">
        <v>14</v>
      </c>
      <c r="F1127" t="str">
        <f t="shared" si="17"/>
        <v>Average Per Ton1-in-10July Monthly System Peak DayAll14</v>
      </c>
      <c r="G1127">
        <v>0.3616722</v>
      </c>
      <c r="H1127">
        <v>0.4820314</v>
      </c>
      <c r="I1127">
        <v>90.952600000000004</v>
      </c>
      <c r="J1127">
        <v>4.6174699999999999E-2</v>
      </c>
      <c r="K1127">
        <v>9.00035E-2</v>
      </c>
      <c r="L1127">
        <v>0.1203592</v>
      </c>
      <c r="M1127">
        <v>0.15071490000000001</v>
      </c>
      <c r="N1127">
        <v>0.19454370000000001</v>
      </c>
      <c r="O1127">
        <v>23026</v>
      </c>
      <c r="P1127" t="s">
        <v>59</v>
      </c>
      <c r="Q1127" t="s">
        <v>61</v>
      </c>
    </row>
    <row r="1128" spans="1:17" x14ac:dyDescent="0.25">
      <c r="A1128" t="s">
        <v>28</v>
      </c>
      <c r="B1128" t="s">
        <v>38</v>
      </c>
      <c r="C1128" t="s">
        <v>49</v>
      </c>
      <c r="D1128" t="s">
        <v>26</v>
      </c>
      <c r="E1128">
        <v>14</v>
      </c>
      <c r="F1128" t="str">
        <f t="shared" si="17"/>
        <v>Average Per Premise1-in-10July Monthly System Peak DayAll14</v>
      </c>
      <c r="G1128">
        <v>1.547898</v>
      </c>
      <c r="H1128">
        <v>2.063015</v>
      </c>
      <c r="I1128">
        <v>90.952600000000004</v>
      </c>
      <c r="J1128">
        <v>0.19761999999999999</v>
      </c>
      <c r="K1128">
        <v>0.38520009999999999</v>
      </c>
      <c r="L1128">
        <v>0.51511750000000001</v>
      </c>
      <c r="M1128">
        <v>0.64503489999999997</v>
      </c>
      <c r="N1128">
        <v>0.83261490000000005</v>
      </c>
      <c r="O1128">
        <v>23026</v>
      </c>
      <c r="P1128" t="s">
        <v>59</v>
      </c>
      <c r="Q1128" t="s">
        <v>61</v>
      </c>
    </row>
    <row r="1129" spans="1:17" x14ac:dyDescent="0.25">
      <c r="A1129" t="s">
        <v>29</v>
      </c>
      <c r="B1129" t="s">
        <v>38</v>
      </c>
      <c r="C1129" t="s">
        <v>49</v>
      </c>
      <c r="D1129" t="s">
        <v>26</v>
      </c>
      <c r="E1129">
        <v>14</v>
      </c>
      <c r="F1129" t="str">
        <f t="shared" si="17"/>
        <v>Average Per Device1-in-10July Monthly System Peak DayAll14</v>
      </c>
      <c r="G1129">
        <v>1.2900640000000001</v>
      </c>
      <c r="H1129">
        <v>1.7193780000000001</v>
      </c>
      <c r="I1129">
        <v>90.952600000000004</v>
      </c>
      <c r="J1129">
        <v>0.1647024</v>
      </c>
      <c r="K1129">
        <v>0.32103720000000002</v>
      </c>
      <c r="L1129">
        <v>0.42931429999999998</v>
      </c>
      <c r="M1129">
        <v>0.53759129999999999</v>
      </c>
      <c r="N1129">
        <v>0.69392609999999999</v>
      </c>
      <c r="O1129">
        <v>23026</v>
      </c>
      <c r="P1129" t="s">
        <v>59</v>
      </c>
      <c r="Q1129" t="s">
        <v>61</v>
      </c>
    </row>
    <row r="1130" spans="1:17" x14ac:dyDescent="0.25">
      <c r="A1130" t="s">
        <v>43</v>
      </c>
      <c r="B1130" t="s">
        <v>38</v>
      </c>
      <c r="C1130" t="s">
        <v>49</v>
      </c>
      <c r="D1130" t="s">
        <v>26</v>
      </c>
      <c r="E1130">
        <v>14</v>
      </c>
      <c r="F1130" t="str">
        <f t="shared" si="17"/>
        <v>Aggregate1-in-10July Monthly System Peak DayAll14</v>
      </c>
      <c r="G1130">
        <v>35.641889999999997</v>
      </c>
      <c r="H1130">
        <v>47.502989999999997</v>
      </c>
      <c r="I1130">
        <v>90.952600000000004</v>
      </c>
      <c r="J1130">
        <v>4.5503980000000004</v>
      </c>
      <c r="K1130">
        <v>8.8696169999999999</v>
      </c>
      <c r="L1130">
        <v>11.8611</v>
      </c>
      <c r="M1130">
        <v>14.85257</v>
      </c>
      <c r="N1130">
        <v>19.171790000000001</v>
      </c>
      <c r="O1130">
        <v>23026</v>
      </c>
      <c r="P1130" t="s">
        <v>59</v>
      </c>
      <c r="Q1130" t="s">
        <v>61</v>
      </c>
    </row>
    <row r="1131" spans="1:17" x14ac:dyDescent="0.25">
      <c r="A1131" t="s">
        <v>30</v>
      </c>
      <c r="B1131" t="s">
        <v>38</v>
      </c>
      <c r="C1131" t="s">
        <v>50</v>
      </c>
      <c r="D1131" t="s">
        <v>58</v>
      </c>
      <c r="E1131">
        <v>14</v>
      </c>
      <c r="F1131" t="str">
        <f t="shared" si="17"/>
        <v>Average Per Ton1-in-10June Monthly System Peak Day100% Cycling14</v>
      </c>
      <c r="G1131">
        <v>0.23584040000000001</v>
      </c>
      <c r="H1131">
        <v>0.31063819999999998</v>
      </c>
      <c r="I1131">
        <v>87.570700000000002</v>
      </c>
      <c r="J1131">
        <v>2.5634199999999999E-2</v>
      </c>
      <c r="K1131">
        <v>5.46805E-2</v>
      </c>
      <c r="L1131">
        <v>7.4797799999999998E-2</v>
      </c>
      <c r="M1131">
        <v>9.4915200000000005E-2</v>
      </c>
      <c r="N1131">
        <v>0.1239614</v>
      </c>
      <c r="O1131">
        <v>10695</v>
      </c>
      <c r="P1131" t="s">
        <v>59</v>
      </c>
      <c r="Q1131" t="s">
        <v>61</v>
      </c>
    </row>
    <row r="1132" spans="1:17" x14ac:dyDescent="0.25">
      <c r="A1132" t="s">
        <v>28</v>
      </c>
      <c r="B1132" t="s">
        <v>38</v>
      </c>
      <c r="C1132" t="s">
        <v>50</v>
      </c>
      <c r="D1132" t="s">
        <v>58</v>
      </c>
      <c r="E1132">
        <v>14</v>
      </c>
      <c r="F1132" t="str">
        <f t="shared" si="17"/>
        <v>Average Per Premise1-in-10June Monthly System Peak Day100% Cycling14</v>
      </c>
      <c r="G1132">
        <v>1.056951</v>
      </c>
      <c r="H1132">
        <v>1.3921680000000001</v>
      </c>
      <c r="I1132">
        <v>87.570700000000002</v>
      </c>
      <c r="J1132">
        <v>0.1148832</v>
      </c>
      <c r="K1132">
        <v>0.245058</v>
      </c>
      <c r="L1132">
        <v>0.33521669999999998</v>
      </c>
      <c r="M1132">
        <v>0.42537530000000001</v>
      </c>
      <c r="N1132">
        <v>0.55555010000000005</v>
      </c>
      <c r="O1132">
        <v>10695</v>
      </c>
      <c r="P1132" t="s">
        <v>59</v>
      </c>
      <c r="Q1132" t="s">
        <v>61</v>
      </c>
    </row>
    <row r="1133" spans="1:17" x14ac:dyDescent="0.25">
      <c r="A1133" t="s">
        <v>29</v>
      </c>
      <c r="B1133" t="s">
        <v>38</v>
      </c>
      <c r="C1133" t="s">
        <v>50</v>
      </c>
      <c r="D1133" t="s">
        <v>58</v>
      </c>
      <c r="E1133">
        <v>14</v>
      </c>
      <c r="F1133" t="str">
        <f t="shared" si="17"/>
        <v>Average Per Device1-in-10June Monthly System Peak Day100% Cycling14</v>
      </c>
      <c r="G1133">
        <v>0.85604610000000003</v>
      </c>
      <c r="H1133">
        <v>1.127545</v>
      </c>
      <c r="I1133">
        <v>87.570700000000002</v>
      </c>
      <c r="J1133">
        <v>9.3046299999999998E-2</v>
      </c>
      <c r="K1133">
        <v>0.1984775</v>
      </c>
      <c r="L1133">
        <v>0.27149889999999999</v>
      </c>
      <c r="M1133">
        <v>0.3445202</v>
      </c>
      <c r="N1133">
        <v>0.4499514</v>
      </c>
      <c r="O1133">
        <v>10695</v>
      </c>
      <c r="P1133" t="s">
        <v>59</v>
      </c>
      <c r="Q1133" t="s">
        <v>61</v>
      </c>
    </row>
    <row r="1134" spans="1:17" x14ac:dyDescent="0.25">
      <c r="A1134" t="s">
        <v>43</v>
      </c>
      <c r="B1134" t="s">
        <v>38</v>
      </c>
      <c r="C1134" t="s">
        <v>50</v>
      </c>
      <c r="D1134" t="s">
        <v>58</v>
      </c>
      <c r="E1134">
        <v>14</v>
      </c>
      <c r="F1134" t="str">
        <f t="shared" si="17"/>
        <v>Aggregate1-in-10June Monthly System Peak Day100% Cycling14</v>
      </c>
      <c r="G1134">
        <v>11.30409</v>
      </c>
      <c r="H1134">
        <v>14.88923</v>
      </c>
      <c r="I1134">
        <v>87.570700000000002</v>
      </c>
      <c r="J1134">
        <v>1.2286760000000001</v>
      </c>
      <c r="K1134">
        <v>2.6208960000000001</v>
      </c>
      <c r="L1134">
        <v>3.5851419999999998</v>
      </c>
      <c r="M1134">
        <v>4.5493889999999997</v>
      </c>
      <c r="N1134">
        <v>5.9416079999999996</v>
      </c>
      <c r="O1134">
        <v>10695</v>
      </c>
      <c r="P1134" t="s">
        <v>59</v>
      </c>
      <c r="Q1134" t="s">
        <v>61</v>
      </c>
    </row>
    <row r="1135" spans="1:17" x14ac:dyDescent="0.25">
      <c r="A1135" t="s">
        <v>30</v>
      </c>
      <c r="B1135" t="s">
        <v>38</v>
      </c>
      <c r="C1135" t="s">
        <v>50</v>
      </c>
      <c r="D1135" t="s">
        <v>31</v>
      </c>
      <c r="E1135">
        <v>14</v>
      </c>
      <c r="F1135" t="str">
        <f t="shared" si="17"/>
        <v>Average Per Ton1-in-10June Monthly System Peak Day50% Cycling14</v>
      </c>
      <c r="G1135">
        <v>0.38338319999999998</v>
      </c>
      <c r="H1135">
        <v>0.4768966</v>
      </c>
      <c r="I1135">
        <v>88.853200000000001</v>
      </c>
      <c r="J1135">
        <v>-8.6800000000000002E-3</v>
      </c>
      <c r="K1135">
        <v>5.1696699999999998E-2</v>
      </c>
      <c r="L1135">
        <v>9.3513399999999997E-2</v>
      </c>
      <c r="M1135">
        <v>0.13533010000000001</v>
      </c>
      <c r="N1135">
        <v>0.19570679999999999</v>
      </c>
      <c r="O1135">
        <v>12331</v>
      </c>
      <c r="P1135" t="s">
        <v>59</v>
      </c>
      <c r="Q1135" t="s">
        <v>61</v>
      </c>
    </row>
    <row r="1136" spans="1:17" x14ac:dyDescent="0.25">
      <c r="A1136" t="s">
        <v>28</v>
      </c>
      <c r="B1136" t="s">
        <v>38</v>
      </c>
      <c r="C1136" t="s">
        <v>50</v>
      </c>
      <c r="D1136" t="s">
        <v>31</v>
      </c>
      <c r="E1136">
        <v>14</v>
      </c>
      <c r="F1136" t="str">
        <f t="shared" si="17"/>
        <v>Average Per Premise1-in-10June Monthly System Peak Day50% Cycling14</v>
      </c>
      <c r="G1136">
        <v>1.573715</v>
      </c>
      <c r="H1136">
        <v>1.95757</v>
      </c>
      <c r="I1136">
        <v>88.853200000000001</v>
      </c>
      <c r="J1136">
        <v>-3.5629800000000003E-2</v>
      </c>
      <c r="K1136">
        <v>0.212205</v>
      </c>
      <c r="L1136">
        <v>0.38385459999999999</v>
      </c>
      <c r="M1136">
        <v>0.55550409999999995</v>
      </c>
      <c r="N1136">
        <v>0.80333889999999997</v>
      </c>
      <c r="O1136">
        <v>12331</v>
      </c>
      <c r="P1136" t="s">
        <v>59</v>
      </c>
      <c r="Q1136" t="s">
        <v>61</v>
      </c>
    </row>
    <row r="1137" spans="1:17" x14ac:dyDescent="0.25">
      <c r="A1137" t="s">
        <v>29</v>
      </c>
      <c r="B1137" t="s">
        <v>38</v>
      </c>
      <c r="C1137" t="s">
        <v>50</v>
      </c>
      <c r="D1137" t="s">
        <v>31</v>
      </c>
      <c r="E1137">
        <v>14</v>
      </c>
      <c r="F1137" t="str">
        <f t="shared" si="17"/>
        <v>Average Per Device1-in-10June Monthly System Peak Day50% Cycling14</v>
      </c>
      <c r="G1137">
        <v>1.3454539999999999</v>
      </c>
      <c r="H1137">
        <v>1.673632</v>
      </c>
      <c r="I1137">
        <v>88.853200000000001</v>
      </c>
      <c r="J1137">
        <v>-3.04619E-2</v>
      </c>
      <c r="K1137">
        <v>0.18142539999999999</v>
      </c>
      <c r="L1137">
        <v>0.32817790000000002</v>
      </c>
      <c r="M1137">
        <v>0.47493039999999997</v>
      </c>
      <c r="N1137">
        <v>0.68681769999999998</v>
      </c>
      <c r="O1137">
        <v>12331</v>
      </c>
      <c r="P1137" t="s">
        <v>59</v>
      </c>
      <c r="Q1137" t="s">
        <v>61</v>
      </c>
    </row>
    <row r="1138" spans="1:17" x14ac:dyDescent="0.25">
      <c r="A1138" t="s">
        <v>43</v>
      </c>
      <c r="B1138" t="s">
        <v>38</v>
      </c>
      <c r="C1138" t="s">
        <v>50</v>
      </c>
      <c r="D1138" t="s">
        <v>31</v>
      </c>
      <c r="E1138">
        <v>14</v>
      </c>
      <c r="F1138" t="str">
        <f t="shared" si="17"/>
        <v>Aggregate1-in-10June Monthly System Peak Day50% Cycling14</v>
      </c>
      <c r="G1138">
        <v>19.405480000000001</v>
      </c>
      <c r="H1138">
        <v>24.13879</v>
      </c>
      <c r="I1138">
        <v>88.853200000000001</v>
      </c>
      <c r="J1138">
        <v>-0.4393513</v>
      </c>
      <c r="K1138">
        <v>2.6166990000000001</v>
      </c>
      <c r="L1138">
        <v>4.7333100000000004</v>
      </c>
      <c r="M1138">
        <v>6.8499210000000001</v>
      </c>
      <c r="N1138">
        <v>9.9059720000000002</v>
      </c>
      <c r="O1138">
        <v>12331</v>
      </c>
      <c r="P1138" t="s">
        <v>59</v>
      </c>
      <c r="Q1138" t="s">
        <v>61</v>
      </c>
    </row>
    <row r="1139" spans="1:17" x14ac:dyDescent="0.25">
      <c r="A1139" t="s">
        <v>30</v>
      </c>
      <c r="B1139" t="s">
        <v>38</v>
      </c>
      <c r="C1139" t="s">
        <v>50</v>
      </c>
      <c r="D1139" t="s">
        <v>26</v>
      </c>
      <c r="E1139">
        <v>14</v>
      </c>
      <c r="F1139" t="str">
        <f t="shared" si="17"/>
        <v>Average Per Ton1-in-10June Monthly System Peak DayAll14</v>
      </c>
      <c r="G1139">
        <v>0.31484960000000001</v>
      </c>
      <c r="H1139">
        <v>0.39966960000000001</v>
      </c>
      <c r="I1139">
        <v>88.257499999999993</v>
      </c>
      <c r="J1139">
        <v>7.2589000000000004E-3</v>
      </c>
      <c r="K1139">
        <v>5.3082600000000001E-2</v>
      </c>
      <c r="L1139">
        <v>8.4820000000000007E-2</v>
      </c>
      <c r="M1139">
        <v>0.1165573</v>
      </c>
      <c r="N1139">
        <v>0.1623811</v>
      </c>
      <c r="O1139">
        <v>23026</v>
      </c>
      <c r="P1139" t="s">
        <v>59</v>
      </c>
      <c r="Q1139" t="s">
        <v>61</v>
      </c>
    </row>
    <row r="1140" spans="1:17" x14ac:dyDescent="0.25">
      <c r="A1140" t="s">
        <v>28</v>
      </c>
      <c r="B1140" t="s">
        <v>38</v>
      </c>
      <c r="C1140" t="s">
        <v>50</v>
      </c>
      <c r="D1140" t="s">
        <v>26</v>
      </c>
      <c r="E1140">
        <v>14</v>
      </c>
      <c r="F1140" t="str">
        <f t="shared" si="17"/>
        <v>Average Per Premise1-in-10June Monthly System Peak DayAll14</v>
      </c>
      <c r="G1140">
        <v>1.347504</v>
      </c>
      <c r="H1140">
        <v>1.71052</v>
      </c>
      <c r="I1140">
        <v>88.257499999999993</v>
      </c>
      <c r="J1140">
        <v>3.10671E-2</v>
      </c>
      <c r="K1140">
        <v>0.227185</v>
      </c>
      <c r="L1140">
        <v>0.3630157</v>
      </c>
      <c r="M1140">
        <v>0.49884630000000002</v>
      </c>
      <c r="N1140">
        <v>0.69496429999999998</v>
      </c>
      <c r="O1140">
        <v>23026</v>
      </c>
      <c r="P1140" t="s">
        <v>59</v>
      </c>
      <c r="Q1140" t="s">
        <v>61</v>
      </c>
    </row>
    <row r="1141" spans="1:17" x14ac:dyDescent="0.25">
      <c r="A1141" t="s">
        <v>29</v>
      </c>
      <c r="B1141" t="s">
        <v>38</v>
      </c>
      <c r="C1141" t="s">
        <v>50</v>
      </c>
      <c r="D1141" t="s">
        <v>26</v>
      </c>
      <c r="E1141">
        <v>14</v>
      </c>
      <c r="F1141" t="str">
        <f t="shared" si="17"/>
        <v>Average Per Device1-in-10June Monthly System Peak DayAll14</v>
      </c>
      <c r="G1141">
        <v>1.1230500000000001</v>
      </c>
      <c r="H1141">
        <v>1.4255990000000001</v>
      </c>
      <c r="I1141">
        <v>88.257499999999993</v>
      </c>
      <c r="J1141">
        <v>2.5892200000000001E-2</v>
      </c>
      <c r="K1141">
        <v>0.18934280000000001</v>
      </c>
      <c r="L1141">
        <v>0.30254809999999999</v>
      </c>
      <c r="M1141">
        <v>0.4157534</v>
      </c>
      <c r="N1141">
        <v>0.57920400000000005</v>
      </c>
      <c r="O1141">
        <v>23026</v>
      </c>
      <c r="P1141" t="s">
        <v>59</v>
      </c>
      <c r="Q1141" t="s">
        <v>61</v>
      </c>
    </row>
    <row r="1142" spans="1:17" x14ac:dyDescent="0.25">
      <c r="A1142" t="s">
        <v>43</v>
      </c>
      <c r="B1142" t="s">
        <v>38</v>
      </c>
      <c r="C1142" t="s">
        <v>50</v>
      </c>
      <c r="D1142" t="s">
        <v>26</v>
      </c>
      <c r="E1142">
        <v>14</v>
      </c>
      <c r="F1142" t="str">
        <f t="shared" si="17"/>
        <v>Aggregate1-in-10June Monthly System Peak DayAll14</v>
      </c>
      <c r="G1142">
        <v>31.027640000000002</v>
      </c>
      <c r="H1142">
        <v>39.38644</v>
      </c>
      <c r="I1142">
        <v>88.257499999999993</v>
      </c>
      <c r="J1142">
        <v>0.71535079999999995</v>
      </c>
      <c r="K1142">
        <v>5.2311620000000003</v>
      </c>
      <c r="L1142">
        <v>8.3587989999999994</v>
      </c>
      <c r="M1142">
        <v>11.48644</v>
      </c>
      <c r="N1142">
        <v>16.00225</v>
      </c>
      <c r="O1142">
        <v>23026</v>
      </c>
      <c r="P1142" t="s">
        <v>59</v>
      </c>
      <c r="Q1142" t="s">
        <v>61</v>
      </c>
    </row>
    <row r="1143" spans="1:17" x14ac:dyDescent="0.25">
      <c r="A1143" t="s">
        <v>30</v>
      </c>
      <c r="B1143" t="s">
        <v>38</v>
      </c>
      <c r="C1143" t="s">
        <v>51</v>
      </c>
      <c r="D1143" t="s">
        <v>58</v>
      </c>
      <c r="E1143">
        <v>14</v>
      </c>
      <c r="F1143" t="str">
        <f t="shared" si="17"/>
        <v>Average Per Ton1-in-10May Monthly System Peak Day100% Cycling14</v>
      </c>
      <c r="G1143">
        <v>0.25295479999999998</v>
      </c>
      <c r="H1143">
        <v>0.34767169999999997</v>
      </c>
      <c r="I1143">
        <v>89.191299999999998</v>
      </c>
      <c r="J1143">
        <v>4.7996299999999999E-2</v>
      </c>
      <c r="K1143">
        <v>7.5599200000000005E-2</v>
      </c>
      <c r="L1143">
        <v>9.4716900000000007E-2</v>
      </c>
      <c r="M1143">
        <v>0.11383459999999999</v>
      </c>
      <c r="N1143">
        <v>0.1414376</v>
      </c>
      <c r="O1143">
        <v>10695</v>
      </c>
      <c r="P1143" t="s">
        <v>59</v>
      </c>
      <c r="Q1143" t="s">
        <v>61</v>
      </c>
    </row>
    <row r="1144" spans="1:17" x14ac:dyDescent="0.25">
      <c r="A1144" t="s">
        <v>28</v>
      </c>
      <c r="B1144" t="s">
        <v>38</v>
      </c>
      <c r="C1144" t="s">
        <v>51</v>
      </c>
      <c r="D1144" t="s">
        <v>58</v>
      </c>
      <c r="E1144">
        <v>14</v>
      </c>
      <c r="F1144" t="str">
        <f t="shared" si="17"/>
        <v>Average Per Premise1-in-10May Monthly System Peak Day100% Cycling14</v>
      </c>
      <c r="G1144">
        <v>1.133651</v>
      </c>
      <c r="H1144">
        <v>1.558138</v>
      </c>
      <c r="I1144">
        <v>89.191299999999998</v>
      </c>
      <c r="J1144">
        <v>0.21510180000000001</v>
      </c>
      <c r="K1144">
        <v>0.3388082</v>
      </c>
      <c r="L1144">
        <v>0.4244868</v>
      </c>
      <c r="M1144">
        <v>0.51016550000000005</v>
      </c>
      <c r="N1144">
        <v>0.63387190000000004</v>
      </c>
      <c r="O1144">
        <v>10695</v>
      </c>
      <c r="P1144" t="s">
        <v>59</v>
      </c>
      <c r="Q1144" t="s">
        <v>61</v>
      </c>
    </row>
    <row r="1145" spans="1:17" x14ac:dyDescent="0.25">
      <c r="A1145" t="s">
        <v>29</v>
      </c>
      <c r="B1145" t="s">
        <v>38</v>
      </c>
      <c r="C1145" t="s">
        <v>51</v>
      </c>
      <c r="D1145" t="s">
        <v>58</v>
      </c>
      <c r="E1145">
        <v>14</v>
      </c>
      <c r="F1145" t="str">
        <f t="shared" si="17"/>
        <v>Average Per Device1-in-10May Monthly System Peak Day100% Cycling14</v>
      </c>
      <c r="G1145">
        <v>0.91816739999999997</v>
      </c>
      <c r="H1145">
        <v>1.261968</v>
      </c>
      <c r="I1145">
        <v>89.191299999999998</v>
      </c>
      <c r="J1145">
        <v>0.17421539999999999</v>
      </c>
      <c r="K1145">
        <v>0.27440769999999998</v>
      </c>
      <c r="L1145">
        <v>0.34380060000000001</v>
      </c>
      <c r="M1145">
        <v>0.41319349999999999</v>
      </c>
      <c r="N1145">
        <v>0.5133858</v>
      </c>
      <c r="O1145">
        <v>10695</v>
      </c>
      <c r="P1145" t="s">
        <v>59</v>
      </c>
      <c r="Q1145" t="s">
        <v>61</v>
      </c>
    </row>
    <row r="1146" spans="1:17" x14ac:dyDescent="0.25">
      <c r="A1146" t="s">
        <v>43</v>
      </c>
      <c r="B1146" t="s">
        <v>38</v>
      </c>
      <c r="C1146" t="s">
        <v>51</v>
      </c>
      <c r="D1146" t="s">
        <v>58</v>
      </c>
      <c r="E1146">
        <v>14</v>
      </c>
      <c r="F1146" t="str">
        <f t="shared" si="17"/>
        <v>Aggregate1-in-10May Monthly System Peak Day100% Cycling14</v>
      </c>
      <c r="G1146">
        <v>12.1244</v>
      </c>
      <c r="H1146">
        <v>16.664290000000001</v>
      </c>
      <c r="I1146">
        <v>89.191299999999998</v>
      </c>
      <c r="J1146">
        <v>2.3005140000000002</v>
      </c>
      <c r="K1146">
        <v>3.6235539999999999</v>
      </c>
      <c r="L1146">
        <v>4.5398870000000002</v>
      </c>
      <c r="M1146">
        <v>5.4562200000000001</v>
      </c>
      <c r="N1146">
        <v>6.7792589999999997</v>
      </c>
      <c r="O1146">
        <v>10695</v>
      </c>
      <c r="P1146" t="s">
        <v>59</v>
      </c>
      <c r="Q1146" t="s">
        <v>61</v>
      </c>
    </row>
    <row r="1147" spans="1:17" x14ac:dyDescent="0.25">
      <c r="A1147" t="s">
        <v>30</v>
      </c>
      <c r="B1147" t="s">
        <v>38</v>
      </c>
      <c r="C1147" t="s">
        <v>51</v>
      </c>
      <c r="D1147" t="s">
        <v>31</v>
      </c>
      <c r="E1147">
        <v>14</v>
      </c>
      <c r="F1147" t="str">
        <f t="shared" si="17"/>
        <v>Average Per Ton1-in-10May Monthly System Peak Day50% Cycling14</v>
      </c>
      <c r="G1147">
        <v>0.41530539999999999</v>
      </c>
      <c r="H1147">
        <v>0.52713790000000005</v>
      </c>
      <c r="I1147">
        <v>90.146100000000004</v>
      </c>
      <c r="J1147">
        <v>1.25789E-2</v>
      </c>
      <c r="K1147">
        <v>7.1218699999999996E-2</v>
      </c>
      <c r="L1147">
        <v>0.1118325</v>
      </c>
      <c r="M1147">
        <v>0.15244630000000001</v>
      </c>
      <c r="N1147">
        <v>0.2110861</v>
      </c>
      <c r="O1147">
        <v>12331</v>
      </c>
      <c r="P1147" t="s">
        <v>59</v>
      </c>
      <c r="Q1147" t="s">
        <v>61</v>
      </c>
    </row>
    <row r="1148" spans="1:17" x14ac:dyDescent="0.25">
      <c r="A1148" t="s">
        <v>28</v>
      </c>
      <c r="B1148" t="s">
        <v>38</v>
      </c>
      <c r="C1148" t="s">
        <v>51</v>
      </c>
      <c r="D1148" t="s">
        <v>31</v>
      </c>
      <c r="E1148">
        <v>14</v>
      </c>
      <c r="F1148" t="str">
        <f t="shared" si="17"/>
        <v>Average Per Premise1-in-10May Monthly System Peak Day50% Cycling14</v>
      </c>
      <c r="G1148">
        <v>1.7047490000000001</v>
      </c>
      <c r="H1148">
        <v>2.1638000000000002</v>
      </c>
      <c r="I1148">
        <v>90.146100000000004</v>
      </c>
      <c r="J1148">
        <v>5.1633800000000001E-2</v>
      </c>
      <c r="K1148">
        <v>0.29233920000000002</v>
      </c>
      <c r="L1148">
        <v>0.45905099999999999</v>
      </c>
      <c r="M1148">
        <v>0.62576279999999995</v>
      </c>
      <c r="N1148">
        <v>0.86646820000000002</v>
      </c>
      <c r="O1148">
        <v>12331</v>
      </c>
      <c r="P1148" t="s">
        <v>59</v>
      </c>
      <c r="Q1148" t="s">
        <v>61</v>
      </c>
    </row>
    <row r="1149" spans="1:17" x14ac:dyDescent="0.25">
      <c r="A1149" t="s">
        <v>29</v>
      </c>
      <c r="B1149" t="s">
        <v>38</v>
      </c>
      <c r="C1149" t="s">
        <v>51</v>
      </c>
      <c r="D1149" t="s">
        <v>31</v>
      </c>
      <c r="E1149">
        <v>14</v>
      </c>
      <c r="F1149" t="str">
        <f t="shared" si="17"/>
        <v>Average Per Device1-in-10May Monthly System Peak Day50% Cycling14</v>
      </c>
      <c r="G1149">
        <v>1.4574819999999999</v>
      </c>
      <c r="H1149">
        <v>1.84995</v>
      </c>
      <c r="I1149">
        <v>90.146100000000004</v>
      </c>
      <c r="J1149">
        <v>4.4144599999999999E-2</v>
      </c>
      <c r="K1149">
        <v>0.24993650000000001</v>
      </c>
      <c r="L1149">
        <v>0.39246740000000002</v>
      </c>
      <c r="M1149">
        <v>0.53499830000000004</v>
      </c>
      <c r="N1149">
        <v>0.74079030000000001</v>
      </c>
      <c r="O1149">
        <v>12331</v>
      </c>
      <c r="P1149" t="s">
        <v>59</v>
      </c>
      <c r="Q1149" t="s">
        <v>61</v>
      </c>
    </row>
    <row r="1150" spans="1:17" x14ac:dyDescent="0.25">
      <c r="A1150" t="s">
        <v>43</v>
      </c>
      <c r="B1150" t="s">
        <v>38</v>
      </c>
      <c r="C1150" t="s">
        <v>51</v>
      </c>
      <c r="D1150" t="s">
        <v>31</v>
      </c>
      <c r="E1150">
        <v>14</v>
      </c>
      <c r="F1150" t="str">
        <f t="shared" si="17"/>
        <v>Aggregate1-in-10May Monthly System Peak Day50% Cycling14</v>
      </c>
      <c r="G1150">
        <v>21.021260000000002</v>
      </c>
      <c r="H1150">
        <v>26.681819999999998</v>
      </c>
      <c r="I1150">
        <v>90.146100000000004</v>
      </c>
      <c r="J1150">
        <v>0.63669699999999996</v>
      </c>
      <c r="K1150">
        <v>3.604835</v>
      </c>
      <c r="L1150">
        <v>5.660558</v>
      </c>
      <c r="M1150">
        <v>7.7162810000000004</v>
      </c>
      <c r="N1150">
        <v>10.684419999999999</v>
      </c>
      <c r="O1150">
        <v>12331</v>
      </c>
      <c r="P1150" t="s">
        <v>59</v>
      </c>
      <c r="Q1150" t="s">
        <v>61</v>
      </c>
    </row>
    <row r="1151" spans="1:17" x14ac:dyDescent="0.25">
      <c r="A1151" t="s">
        <v>30</v>
      </c>
      <c r="B1151" t="s">
        <v>38</v>
      </c>
      <c r="C1151" t="s">
        <v>51</v>
      </c>
      <c r="D1151" t="s">
        <v>26</v>
      </c>
      <c r="E1151">
        <v>14</v>
      </c>
      <c r="F1151" t="str">
        <f t="shared" si="17"/>
        <v>Average Per Ton1-in-10May Monthly System Peak DayAll14</v>
      </c>
      <c r="G1151">
        <v>0.33989350000000002</v>
      </c>
      <c r="H1151">
        <v>0.4437759</v>
      </c>
      <c r="I1151">
        <v>89.702600000000004</v>
      </c>
      <c r="J1151">
        <v>2.9030199999999999E-2</v>
      </c>
      <c r="K1151">
        <v>7.3253499999999999E-2</v>
      </c>
      <c r="L1151">
        <v>0.1038823</v>
      </c>
      <c r="M1151">
        <v>0.1345112</v>
      </c>
      <c r="N1151">
        <v>0.17873439999999999</v>
      </c>
      <c r="O1151">
        <v>23026</v>
      </c>
      <c r="P1151" t="s">
        <v>59</v>
      </c>
      <c r="Q1151" t="s">
        <v>61</v>
      </c>
    </row>
    <row r="1152" spans="1:17" x14ac:dyDescent="0.25">
      <c r="A1152" t="s">
        <v>28</v>
      </c>
      <c r="B1152" t="s">
        <v>38</v>
      </c>
      <c r="C1152" t="s">
        <v>51</v>
      </c>
      <c r="D1152" t="s">
        <v>26</v>
      </c>
      <c r="E1152">
        <v>14</v>
      </c>
      <c r="F1152" t="str">
        <f t="shared" si="17"/>
        <v>Average Per Premise1-in-10May Monthly System Peak DayAll14</v>
      </c>
      <c r="G1152">
        <v>1.4546889999999999</v>
      </c>
      <c r="H1152">
        <v>1.8992880000000001</v>
      </c>
      <c r="I1152">
        <v>89.702600000000004</v>
      </c>
      <c r="J1152">
        <v>0.1242447</v>
      </c>
      <c r="K1152">
        <v>0.31351279999999998</v>
      </c>
      <c r="L1152">
        <v>0.44459920000000003</v>
      </c>
      <c r="M1152">
        <v>0.57568569999999997</v>
      </c>
      <c r="N1152">
        <v>0.76495380000000002</v>
      </c>
      <c r="O1152">
        <v>23026</v>
      </c>
      <c r="P1152" t="s">
        <v>59</v>
      </c>
      <c r="Q1152" t="s">
        <v>61</v>
      </c>
    </row>
    <row r="1153" spans="1:17" x14ac:dyDescent="0.25">
      <c r="A1153" t="s">
        <v>29</v>
      </c>
      <c r="B1153" t="s">
        <v>38</v>
      </c>
      <c r="C1153" t="s">
        <v>51</v>
      </c>
      <c r="D1153" t="s">
        <v>26</v>
      </c>
      <c r="E1153">
        <v>14</v>
      </c>
      <c r="F1153" t="str">
        <f t="shared" si="17"/>
        <v>Average Per Device1-in-10May Monthly System Peak DayAll14</v>
      </c>
      <c r="G1153">
        <v>1.2123809999999999</v>
      </c>
      <c r="H1153">
        <v>1.5829230000000001</v>
      </c>
      <c r="I1153">
        <v>89.702600000000004</v>
      </c>
      <c r="J1153">
        <v>0.10354919999999999</v>
      </c>
      <c r="K1153">
        <v>0.26129089999999999</v>
      </c>
      <c r="L1153">
        <v>0.37054229999999999</v>
      </c>
      <c r="M1153">
        <v>0.47979359999999999</v>
      </c>
      <c r="N1153">
        <v>0.63753530000000003</v>
      </c>
      <c r="O1153">
        <v>23026</v>
      </c>
      <c r="P1153" t="s">
        <v>59</v>
      </c>
      <c r="Q1153" t="s">
        <v>61</v>
      </c>
    </row>
    <row r="1154" spans="1:17" x14ac:dyDescent="0.25">
      <c r="A1154" t="s">
        <v>43</v>
      </c>
      <c r="B1154" t="s">
        <v>38</v>
      </c>
      <c r="C1154" t="s">
        <v>51</v>
      </c>
      <c r="D1154" t="s">
        <v>26</v>
      </c>
      <c r="E1154">
        <v>14</v>
      </c>
      <c r="F1154" t="str">
        <f t="shared" si="17"/>
        <v>Aggregate1-in-10May Monthly System Peak DayAll14</v>
      </c>
      <c r="G1154">
        <v>33.495660000000001</v>
      </c>
      <c r="H1154">
        <v>43.732999999999997</v>
      </c>
      <c r="I1154">
        <v>89.702600000000004</v>
      </c>
      <c r="J1154">
        <v>2.8608579999999999</v>
      </c>
      <c r="K1154">
        <v>7.2189449999999997</v>
      </c>
      <c r="L1154">
        <v>10.23734</v>
      </c>
      <c r="M1154">
        <v>13.255739999999999</v>
      </c>
      <c r="N1154">
        <v>17.61383</v>
      </c>
      <c r="O1154">
        <v>23026</v>
      </c>
      <c r="P1154" t="s">
        <v>59</v>
      </c>
      <c r="Q1154" t="s">
        <v>61</v>
      </c>
    </row>
    <row r="1155" spans="1:17" x14ac:dyDescent="0.25">
      <c r="A1155" t="s">
        <v>30</v>
      </c>
      <c r="B1155" t="s">
        <v>38</v>
      </c>
      <c r="C1155" t="s">
        <v>52</v>
      </c>
      <c r="D1155" t="s">
        <v>58</v>
      </c>
      <c r="E1155">
        <v>14</v>
      </c>
      <c r="F1155" t="str">
        <f t="shared" ref="F1155:F1218" si="18">CONCATENATE(A1155,B1155,C1155,D1155,E1155)</f>
        <v>Average Per Ton1-in-10October Monthly System Peak Day100% Cycling14</v>
      </c>
      <c r="G1155">
        <v>0.25523059999999997</v>
      </c>
      <c r="H1155">
        <v>0.35259629999999997</v>
      </c>
      <c r="I1155">
        <v>91.165099999999995</v>
      </c>
      <c r="J1155">
        <v>5.0857300000000001E-2</v>
      </c>
      <c r="K1155">
        <v>7.8334899999999999E-2</v>
      </c>
      <c r="L1155">
        <v>9.7365699999999999E-2</v>
      </c>
      <c r="M1155">
        <v>0.1163966</v>
      </c>
      <c r="N1155">
        <v>0.1438741</v>
      </c>
      <c r="O1155">
        <v>10695</v>
      </c>
      <c r="P1155" t="s">
        <v>59</v>
      </c>
      <c r="Q1155" t="s">
        <v>61</v>
      </c>
    </row>
    <row r="1156" spans="1:17" x14ac:dyDescent="0.25">
      <c r="A1156" t="s">
        <v>28</v>
      </c>
      <c r="B1156" t="s">
        <v>38</v>
      </c>
      <c r="C1156" t="s">
        <v>52</v>
      </c>
      <c r="D1156" t="s">
        <v>58</v>
      </c>
      <c r="E1156">
        <v>14</v>
      </c>
      <c r="F1156" t="str">
        <f t="shared" si="18"/>
        <v>Average Per Premise1-in-10October Monthly System Peak Day100% Cycling14</v>
      </c>
      <c r="G1156">
        <v>1.143851</v>
      </c>
      <c r="H1156">
        <v>1.580209</v>
      </c>
      <c r="I1156">
        <v>91.165099999999995</v>
      </c>
      <c r="J1156">
        <v>0.22792409999999999</v>
      </c>
      <c r="K1156">
        <v>0.3510684</v>
      </c>
      <c r="L1156">
        <v>0.43635770000000002</v>
      </c>
      <c r="M1156">
        <v>0.52164710000000003</v>
      </c>
      <c r="N1156">
        <v>0.64479129999999996</v>
      </c>
      <c r="O1156">
        <v>10695</v>
      </c>
      <c r="P1156" t="s">
        <v>59</v>
      </c>
      <c r="Q1156" t="s">
        <v>61</v>
      </c>
    </row>
    <row r="1157" spans="1:17" x14ac:dyDescent="0.25">
      <c r="A1157" t="s">
        <v>29</v>
      </c>
      <c r="B1157" t="s">
        <v>38</v>
      </c>
      <c r="C1157" t="s">
        <v>52</v>
      </c>
      <c r="D1157" t="s">
        <v>58</v>
      </c>
      <c r="E1157">
        <v>14</v>
      </c>
      <c r="F1157" t="str">
        <f t="shared" si="18"/>
        <v>Average Per Device1-in-10October Monthly System Peak Day100% Cycling14</v>
      </c>
      <c r="G1157">
        <v>0.92642829999999998</v>
      </c>
      <c r="H1157">
        <v>1.2798430000000001</v>
      </c>
      <c r="I1157">
        <v>91.165099999999995</v>
      </c>
      <c r="J1157">
        <v>0.1846004</v>
      </c>
      <c r="K1157">
        <v>0.28433750000000002</v>
      </c>
      <c r="L1157">
        <v>0.35341509999999998</v>
      </c>
      <c r="M1157">
        <v>0.4224926</v>
      </c>
      <c r="N1157">
        <v>0.52222970000000002</v>
      </c>
      <c r="O1157">
        <v>10695</v>
      </c>
      <c r="P1157" t="s">
        <v>59</v>
      </c>
      <c r="Q1157" t="s">
        <v>61</v>
      </c>
    </row>
    <row r="1158" spans="1:17" x14ac:dyDescent="0.25">
      <c r="A1158" t="s">
        <v>43</v>
      </c>
      <c r="B1158" t="s">
        <v>38</v>
      </c>
      <c r="C1158" t="s">
        <v>52</v>
      </c>
      <c r="D1158" t="s">
        <v>58</v>
      </c>
      <c r="E1158">
        <v>14</v>
      </c>
      <c r="F1158" t="str">
        <f t="shared" si="18"/>
        <v>Aggregate1-in-10October Monthly System Peak Day100% Cycling14</v>
      </c>
      <c r="G1158">
        <v>12.23349</v>
      </c>
      <c r="H1158">
        <v>16.90033</v>
      </c>
      <c r="I1158">
        <v>91.165099999999995</v>
      </c>
      <c r="J1158">
        <v>2.4376479999999998</v>
      </c>
      <c r="K1158">
        <v>3.7546759999999999</v>
      </c>
      <c r="L1158">
        <v>4.6668459999999996</v>
      </c>
      <c r="M1158">
        <v>5.5790150000000001</v>
      </c>
      <c r="N1158">
        <v>6.8960429999999997</v>
      </c>
      <c r="O1158">
        <v>10695</v>
      </c>
      <c r="P1158" t="s">
        <v>59</v>
      </c>
      <c r="Q1158" t="s">
        <v>61</v>
      </c>
    </row>
    <row r="1159" spans="1:17" x14ac:dyDescent="0.25">
      <c r="A1159" t="s">
        <v>30</v>
      </c>
      <c r="B1159" t="s">
        <v>38</v>
      </c>
      <c r="C1159" t="s">
        <v>52</v>
      </c>
      <c r="D1159" t="s">
        <v>31</v>
      </c>
      <c r="E1159">
        <v>14</v>
      </c>
      <c r="F1159" t="str">
        <f t="shared" si="18"/>
        <v>Average Per Ton1-in-10October Monthly System Peak Day50% Cycling14</v>
      </c>
      <c r="G1159">
        <v>0.42040060000000001</v>
      </c>
      <c r="H1159">
        <v>0.53515710000000005</v>
      </c>
      <c r="I1159">
        <v>92.001800000000003</v>
      </c>
      <c r="J1159">
        <v>1.5740500000000001E-2</v>
      </c>
      <c r="K1159">
        <v>7.4239899999999998E-2</v>
      </c>
      <c r="L1159">
        <v>0.1147565</v>
      </c>
      <c r="M1159">
        <v>0.15527299999999999</v>
      </c>
      <c r="N1159">
        <v>0.2137724</v>
      </c>
      <c r="O1159">
        <v>12331</v>
      </c>
      <c r="P1159" t="s">
        <v>59</v>
      </c>
      <c r="Q1159" t="s">
        <v>61</v>
      </c>
    </row>
    <row r="1160" spans="1:17" x14ac:dyDescent="0.25">
      <c r="A1160" t="s">
        <v>28</v>
      </c>
      <c r="B1160" t="s">
        <v>38</v>
      </c>
      <c r="C1160" t="s">
        <v>52</v>
      </c>
      <c r="D1160" t="s">
        <v>31</v>
      </c>
      <c r="E1160">
        <v>14</v>
      </c>
      <c r="F1160" t="str">
        <f t="shared" si="18"/>
        <v>Average Per Premise1-in-10October Monthly System Peak Day50% Cycling14</v>
      </c>
      <c r="G1160">
        <v>1.7256640000000001</v>
      </c>
      <c r="H1160">
        <v>2.1967180000000002</v>
      </c>
      <c r="I1160">
        <v>92.001800000000003</v>
      </c>
      <c r="J1160">
        <v>6.4611799999999997E-2</v>
      </c>
      <c r="K1160">
        <v>0.30474079999999998</v>
      </c>
      <c r="L1160">
        <v>0.47105340000000001</v>
      </c>
      <c r="M1160">
        <v>0.63736610000000005</v>
      </c>
      <c r="N1160">
        <v>0.87749509999999997</v>
      </c>
      <c r="O1160">
        <v>12331</v>
      </c>
      <c r="P1160" t="s">
        <v>59</v>
      </c>
      <c r="Q1160" t="s">
        <v>61</v>
      </c>
    </row>
    <row r="1161" spans="1:17" x14ac:dyDescent="0.25">
      <c r="A1161" t="s">
        <v>29</v>
      </c>
      <c r="B1161" t="s">
        <v>38</v>
      </c>
      <c r="C1161" t="s">
        <v>52</v>
      </c>
      <c r="D1161" t="s">
        <v>31</v>
      </c>
      <c r="E1161">
        <v>14</v>
      </c>
      <c r="F1161" t="str">
        <f t="shared" si="18"/>
        <v>Average Per Device1-in-10October Monthly System Peak Day50% Cycling14</v>
      </c>
      <c r="G1161">
        <v>1.475363</v>
      </c>
      <c r="H1161">
        <v>1.8780920000000001</v>
      </c>
      <c r="I1161">
        <v>92.001800000000003</v>
      </c>
      <c r="J1161">
        <v>5.52401E-2</v>
      </c>
      <c r="K1161">
        <v>0.26053929999999997</v>
      </c>
      <c r="L1161">
        <v>0.402729</v>
      </c>
      <c r="M1161">
        <v>0.54491860000000003</v>
      </c>
      <c r="N1161">
        <v>0.75021780000000005</v>
      </c>
      <c r="O1161">
        <v>12331</v>
      </c>
      <c r="P1161" t="s">
        <v>59</v>
      </c>
      <c r="Q1161" t="s">
        <v>61</v>
      </c>
    </row>
    <row r="1162" spans="1:17" x14ac:dyDescent="0.25">
      <c r="A1162" t="s">
        <v>43</v>
      </c>
      <c r="B1162" t="s">
        <v>38</v>
      </c>
      <c r="C1162" t="s">
        <v>52</v>
      </c>
      <c r="D1162" t="s">
        <v>31</v>
      </c>
      <c r="E1162">
        <v>14</v>
      </c>
      <c r="F1162" t="str">
        <f t="shared" si="18"/>
        <v>Aggregate1-in-10October Monthly System Peak Day50% Cycling14</v>
      </c>
      <c r="G1162">
        <v>21.279170000000001</v>
      </c>
      <c r="H1162">
        <v>27.087730000000001</v>
      </c>
      <c r="I1162">
        <v>92.001800000000003</v>
      </c>
      <c r="J1162">
        <v>0.79672779999999999</v>
      </c>
      <c r="K1162">
        <v>3.7577590000000001</v>
      </c>
      <c r="L1162">
        <v>5.8085599999999999</v>
      </c>
      <c r="M1162">
        <v>7.8593609999999998</v>
      </c>
      <c r="N1162">
        <v>10.82039</v>
      </c>
      <c r="O1162">
        <v>12331</v>
      </c>
      <c r="P1162" t="s">
        <v>59</v>
      </c>
      <c r="Q1162" t="s">
        <v>61</v>
      </c>
    </row>
    <row r="1163" spans="1:17" x14ac:dyDescent="0.25">
      <c r="A1163" t="s">
        <v>30</v>
      </c>
      <c r="B1163" t="s">
        <v>38</v>
      </c>
      <c r="C1163" t="s">
        <v>52</v>
      </c>
      <c r="D1163" t="s">
        <v>26</v>
      </c>
      <c r="E1163">
        <v>14</v>
      </c>
      <c r="F1163" t="str">
        <f t="shared" si="18"/>
        <v>Average Per Ton1-in-10October Monthly System Peak DayAll14</v>
      </c>
      <c r="G1163">
        <v>0.34367920000000002</v>
      </c>
      <c r="H1163">
        <v>0.45035760000000002</v>
      </c>
      <c r="I1163">
        <v>91.613200000000006</v>
      </c>
      <c r="J1163">
        <v>3.2052299999999999E-2</v>
      </c>
      <c r="K1163">
        <v>7.6142000000000001E-2</v>
      </c>
      <c r="L1163">
        <v>0.1066785</v>
      </c>
      <c r="M1163">
        <v>0.1372149</v>
      </c>
      <c r="N1163">
        <v>0.18130470000000001</v>
      </c>
      <c r="O1163">
        <v>23026</v>
      </c>
      <c r="P1163" t="s">
        <v>59</v>
      </c>
      <c r="Q1163" t="s">
        <v>61</v>
      </c>
    </row>
    <row r="1164" spans="1:17" x14ac:dyDescent="0.25">
      <c r="A1164" t="s">
        <v>28</v>
      </c>
      <c r="B1164" t="s">
        <v>38</v>
      </c>
      <c r="C1164" t="s">
        <v>52</v>
      </c>
      <c r="D1164" t="s">
        <v>26</v>
      </c>
      <c r="E1164">
        <v>14</v>
      </c>
      <c r="F1164" t="str">
        <f t="shared" si="18"/>
        <v>Average Per Premise1-in-10October Monthly System Peak DayAll14</v>
      </c>
      <c r="G1164">
        <v>1.47089</v>
      </c>
      <c r="H1164">
        <v>1.927457</v>
      </c>
      <c r="I1164">
        <v>91.613200000000006</v>
      </c>
      <c r="J1164">
        <v>0.13717850000000001</v>
      </c>
      <c r="K1164">
        <v>0.32587539999999998</v>
      </c>
      <c r="L1164">
        <v>0.45656629999999998</v>
      </c>
      <c r="M1164">
        <v>0.58725720000000003</v>
      </c>
      <c r="N1164">
        <v>0.77595420000000004</v>
      </c>
      <c r="O1164">
        <v>23026</v>
      </c>
      <c r="P1164" t="s">
        <v>59</v>
      </c>
      <c r="Q1164" t="s">
        <v>61</v>
      </c>
    </row>
    <row r="1165" spans="1:17" x14ac:dyDescent="0.25">
      <c r="A1165" t="s">
        <v>29</v>
      </c>
      <c r="B1165" t="s">
        <v>38</v>
      </c>
      <c r="C1165" t="s">
        <v>52</v>
      </c>
      <c r="D1165" t="s">
        <v>26</v>
      </c>
      <c r="E1165">
        <v>14</v>
      </c>
      <c r="F1165" t="str">
        <f t="shared" si="18"/>
        <v>Average Per Device1-in-10October Monthly System Peak DayAll14</v>
      </c>
      <c r="G1165">
        <v>1.225884</v>
      </c>
      <c r="H1165">
        <v>1.6064000000000001</v>
      </c>
      <c r="I1165">
        <v>91.613200000000006</v>
      </c>
      <c r="J1165">
        <v>0.1143286</v>
      </c>
      <c r="K1165">
        <v>0.27159430000000001</v>
      </c>
      <c r="L1165">
        <v>0.38051600000000002</v>
      </c>
      <c r="M1165">
        <v>0.48943769999999998</v>
      </c>
      <c r="N1165">
        <v>0.64670340000000004</v>
      </c>
      <c r="O1165">
        <v>23026</v>
      </c>
      <c r="P1165" t="s">
        <v>59</v>
      </c>
      <c r="Q1165" t="s">
        <v>61</v>
      </c>
    </row>
    <row r="1166" spans="1:17" x14ac:dyDescent="0.25">
      <c r="A1166" t="s">
        <v>43</v>
      </c>
      <c r="B1166" t="s">
        <v>38</v>
      </c>
      <c r="C1166" t="s">
        <v>52</v>
      </c>
      <c r="D1166" t="s">
        <v>26</v>
      </c>
      <c r="E1166">
        <v>14</v>
      </c>
      <c r="F1166" t="str">
        <f t="shared" si="18"/>
        <v>Aggregate1-in-10October Monthly System Peak DayAll14</v>
      </c>
      <c r="G1166">
        <v>33.868720000000003</v>
      </c>
      <c r="H1166">
        <v>44.381619999999998</v>
      </c>
      <c r="I1166">
        <v>91.613200000000006</v>
      </c>
      <c r="J1166">
        <v>3.1586720000000001</v>
      </c>
      <c r="K1166">
        <v>7.5036069999999997</v>
      </c>
      <c r="L1166">
        <v>10.5129</v>
      </c>
      <c r="M1166">
        <v>13.52219</v>
      </c>
      <c r="N1166">
        <v>17.86712</v>
      </c>
      <c r="O1166">
        <v>23026</v>
      </c>
      <c r="P1166" t="s">
        <v>59</v>
      </c>
      <c r="Q1166" t="s">
        <v>61</v>
      </c>
    </row>
    <row r="1167" spans="1:17" x14ac:dyDescent="0.25">
      <c r="A1167" t="s">
        <v>30</v>
      </c>
      <c r="B1167" t="s">
        <v>38</v>
      </c>
      <c r="C1167" t="s">
        <v>53</v>
      </c>
      <c r="D1167" t="s">
        <v>58</v>
      </c>
      <c r="E1167">
        <v>14</v>
      </c>
      <c r="F1167" t="str">
        <f t="shared" si="18"/>
        <v>Average Per Ton1-in-10September Monthly System Peak Day100% Cycling14</v>
      </c>
      <c r="G1167">
        <v>0.2894214</v>
      </c>
      <c r="H1167">
        <v>0.42658099999999999</v>
      </c>
      <c r="I1167">
        <v>97.212999999999994</v>
      </c>
      <c r="J1167">
        <v>9.0398699999999999E-2</v>
      </c>
      <c r="K1167">
        <v>0.1180254</v>
      </c>
      <c r="L1167">
        <v>0.13715959999999999</v>
      </c>
      <c r="M1167">
        <v>0.15629370000000001</v>
      </c>
      <c r="N1167">
        <v>0.18392049999999999</v>
      </c>
      <c r="O1167">
        <v>10695</v>
      </c>
      <c r="P1167" t="s">
        <v>59</v>
      </c>
      <c r="Q1167" t="s">
        <v>61</v>
      </c>
    </row>
    <row r="1168" spans="1:17" x14ac:dyDescent="0.25">
      <c r="A1168" t="s">
        <v>28</v>
      </c>
      <c r="B1168" t="s">
        <v>38</v>
      </c>
      <c r="C1168" t="s">
        <v>53</v>
      </c>
      <c r="D1168" t="s">
        <v>58</v>
      </c>
      <c r="E1168">
        <v>14</v>
      </c>
      <c r="F1168" t="str">
        <f t="shared" si="18"/>
        <v>Average Per Premise1-in-10September Monthly System Peak Day100% Cycling14</v>
      </c>
      <c r="G1168">
        <v>1.2970820000000001</v>
      </c>
      <c r="H1168">
        <v>1.911781</v>
      </c>
      <c r="I1168">
        <v>97.212999999999994</v>
      </c>
      <c r="J1168">
        <v>0.4051342</v>
      </c>
      <c r="K1168">
        <v>0.52894699999999994</v>
      </c>
      <c r="L1168">
        <v>0.61469940000000001</v>
      </c>
      <c r="M1168">
        <v>0.70045179999999996</v>
      </c>
      <c r="N1168">
        <v>0.82426460000000001</v>
      </c>
      <c r="O1168">
        <v>10695</v>
      </c>
      <c r="P1168" t="s">
        <v>59</v>
      </c>
      <c r="Q1168" t="s">
        <v>61</v>
      </c>
    </row>
    <row r="1169" spans="1:17" x14ac:dyDescent="0.25">
      <c r="A1169" t="s">
        <v>29</v>
      </c>
      <c r="B1169" t="s">
        <v>38</v>
      </c>
      <c r="C1169" t="s">
        <v>53</v>
      </c>
      <c r="D1169" t="s">
        <v>58</v>
      </c>
      <c r="E1169">
        <v>14</v>
      </c>
      <c r="F1169" t="str">
        <f t="shared" si="18"/>
        <v>Average Per Device1-in-10September Monthly System Peak Day100% Cycling14</v>
      </c>
      <c r="G1169">
        <v>1.0505329999999999</v>
      </c>
      <c r="H1169">
        <v>1.5483910000000001</v>
      </c>
      <c r="I1169">
        <v>97.212999999999994</v>
      </c>
      <c r="J1169">
        <v>0.32812649999999999</v>
      </c>
      <c r="K1169">
        <v>0.42840499999999998</v>
      </c>
      <c r="L1169">
        <v>0.49785760000000001</v>
      </c>
      <c r="M1169">
        <v>0.56731019999999999</v>
      </c>
      <c r="N1169">
        <v>0.66758879999999998</v>
      </c>
      <c r="O1169">
        <v>10695</v>
      </c>
      <c r="P1169" t="s">
        <v>59</v>
      </c>
      <c r="Q1169" t="s">
        <v>61</v>
      </c>
    </row>
    <row r="1170" spans="1:17" x14ac:dyDescent="0.25">
      <c r="A1170" t="s">
        <v>43</v>
      </c>
      <c r="B1170" t="s">
        <v>38</v>
      </c>
      <c r="C1170" t="s">
        <v>53</v>
      </c>
      <c r="D1170" t="s">
        <v>58</v>
      </c>
      <c r="E1170">
        <v>14</v>
      </c>
      <c r="F1170" t="str">
        <f t="shared" si="18"/>
        <v>Aggregate1-in-10September Monthly System Peak Day100% Cycling14</v>
      </c>
      <c r="G1170">
        <v>13.87229</v>
      </c>
      <c r="H1170">
        <v>20.4465</v>
      </c>
      <c r="I1170">
        <v>97.212999999999994</v>
      </c>
      <c r="J1170">
        <v>4.33291</v>
      </c>
      <c r="K1170">
        <v>5.6570879999999999</v>
      </c>
      <c r="L1170">
        <v>6.5742099999999999</v>
      </c>
      <c r="M1170">
        <v>7.4913319999999999</v>
      </c>
      <c r="N1170">
        <v>8.8155099999999997</v>
      </c>
      <c r="O1170">
        <v>10695</v>
      </c>
      <c r="P1170" t="s">
        <v>59</v>
      </c>
      <c r="Q1170" t="s">
        <v>61</v>
      </c>
    </row>
    <row r="1171" spans="1:17" x14ac:dyDescent="0.25">
      <c r="A1171" t="s">
        <v>30</v>
      </c>
      <c r="B1171" t="s">
        <v>38</v>
      </c>
      <c r="C1171" t="s">
        <v>53</v>
      </c>
      <c r="D1171" t="s">
        <v>31</v>
      </c>
      <c r="E1171">
        <v>14</v>
      </c>
      <c r="F1171" t="str">
        <f t="shared" si="18"/>
        <v>Average Per Ton1-in-10September Monthly System Peak Day50% Cycling14</v>
      </c>
      <c r="G1171">
        <v>0.48891259999999997</v>
      </c>
      <c r="H1171">
        <v>0.64298599999999995</v>
      </c>
      <c r="I1171">
        <v>99.212199999999996</v>
      </c>
      <c r="J1171">
        <v>5.1906300000000002E-2</v>
      </c>
      <c r="K1171">
        <v>0.1122674</v>
      </c>
      <c r="L1171">
        <v>0.1540733</v>
      </c>
      <c r="M1171">
        <v>0.19587930000000001</v>
      </c>
      <c r="N1171">
        <v>0.25624039999999998</v>
      </c>
      <c r="O1171">
        <v>12331</v>
      </c>
      <c r="P1171" t="s">
        <v>59</v>
      </c>
      <c r="Q1171" t="s">
        <v>61</v>
      </c>
    </row>
    <row r="1172" spans="1:17" x14ac:dyDescent="0.25">
      <c r="A1172" t="s">
        <v>28</v>
      </c>
      <c r="B1172" t="s">
        <v>38</v>
      </c>
      <c r="C1172" t="s">
        <v>53</v>
      </c>
      <c r="D1172" t="s">
        <v>31</v>
      </c>
      <c r="E1172">
        <v>14</v>
      </c>
      <c r="F1172" t="str">
        <f t="shared" si="18"/>
        <v>Average Per Premise1-in-10September Monthly System Peak Day50% Cycling14</v>
      </c>
      <c r="G1172">
        <v>2.0068929999999998</v>
      </c>
      <c r="H1172">
        <v>2.639335</v>
      </c>
      <c r="I1172">
        <v>99.212199999999996</v>
      </c>
      <c r="J1172">
        <v>0.21306559999999999</v>
      </c>
      <c r="K1172">
        <v>0.46083639999999998</v>
      </c>
      <c r="L1172">
        <v>0.6324417</v>
      </c>
      <c r="M1172">
        <v>0.80404699999999996</v>
      </c>
      <c r="N1172">
        <v>1.0518179999999999</v>
      </c>
      <c r="O1172">
        <v>12331</v>
      </c>
      <c r="P1172" t="s">
        <v>59</v>
      </c>
      <c r="Q1172" t="s">
        <v>61</v>
      </c>
    </row>
    <row r="1173" spans="1:17" x14ac:dyDescent="0.25">
      <c r="A1173" t="s">
        <v>29</v>
      </c>
      <c r="B1173" t="s">
        <v>38</v>
      </c>
      <c r="C1173" t="s">
        <v>53</v>
      </c>
      <c r="D1173" t="s">
        <v>31</v>
      </c>
      <c r="E1173">
        <v>14</v>
      </c>
      <c r="F1173" t="str">
        <f t="shared" si="18"/>
        <v>Average Per Device1-in-10September Monthly System Peak Day50% Cycling14</v>
      </c>
      <c r="G1173">
        <v>1.7158009999999999</v>
      </c>
      <c r="H1173">
        <v>2.2565089999999999</v>
      </c>
      <c r="I1173">
        <v>99.212199999999996</v>
      </c>
      <c r="J1173">
        <v>0.1821612</v>
      </c>
      <c r="K1173">
        <v>0.39399390000000001</v>
      </c>
      <c r="L1173">
        <v>0.54070850000000004</v>
      </c>
      <c r="M1173">
        <v>0.68742309999999995</v>
      </c>
      <c r="N1173">
        <v>0.89925569999999999</v>
      </c>
      <c r="O1173">
        <v>12331</v>
      </c>
      <c r="P1173" t="s">
        <v>59</v>
      </c>
      <c r="Q1173" t="s">
        <v>61</v>
      </c>
    </row>
    <row r="1174" spans="1:17" x14ac:dyDescent="0.25">
      <c r="A1174" t="s">
        <v>43</v>
      </c>
      <c r="B1174" t="s">
        <v>38</v>
      </c>
      <c r="C1174" t="s">
        <v>53</v>
      </c>
      <c r="D1174" t="s">
        <v>31</v>
      </c>
      <c r="E1174">
        <v>14</v>
      </c>
      <c r="F1174" t="str">
        <f t="shared" si="18"/>
        <v>Aggregate1-in-10September Monthly System Peak Day50% Cycling14</v>
      </c>
      <c r="G1174">
        <v>24.747</v>
      </c>
      <c r="H1174">
        <v>32.545639999999999</v>
      </c>
      <c r="I1174">
        <v>99.212199999999996</v>
      </c>
      <c r="J1174">
        <v>2.6273119999999999</v>
      </c>
      <c r="K1174">
        <v>5.6825739999999998</v>
      </c>
      <c r="L1174">
        <v>7.7986389999999997</v>
      </c>
      <c r="M1174">
        <v>9.9147040000000004</v>
      </c>
      <c r="N1174">
        <v>12.96997</v>
      </c>
      <c r="O1174">
        <v>12331</v>
      </c>
      <c r="P1174" t="s">
        <v>59</v>
      </c>
      <c r="Q1174" t="s">
        <v>61</v>
      </c>
    </row>
    <row r="1175" spans="1:17" x14ac:dyDescent="0.25">
      <c r="A1175" t="s">
        <v>30</v>
      </c>
      <c r="B1175" t="s">
        <v>38</v>
      </c>
      <c r="C1175" t="s">
        <v>53</v>
      </c>
      <c r="D1175" t="s">
        <v>26</v>
      </c>
      <c r="E1175">
        <v>14</v>
      </c>
      <c r="F1175" t="str">
        <f t="shared" si="18"/>
        <v>Average Per Ton1-in-10September Monthly System Peak DayAll14</v>
      </c>
      <c r="G1175">
        <v>0.39624900000000002</v>
      </c>
      <c r="H1175">
        <v>0.54246589999999995</v>
      </c>
      <c r="I1175">
        <v>98.283600000000007</v>
      </c>
      <c r="J1175">
        <v>6.9786000000000001E-2</v>
      </c>
      <c r="K1175">
        <v>0.114942</v>
      </c>
      <c r="L1175">
        <v>0.14621690000000001</v>
      </c>
      <c r="M1175">
        <v>0.17749180000000001</v>
      </c>
      <c r="N1175">
        <v>0.22264780000000001</v>
      </c>
      <c r="O1175">
        <v>23026</v>
      </c>
      <c r="P1175" t="s">
        <v>59</v>
      </c>
      <c r="Q1175" t="s">
        <v>61</v>
      </c>
    </row>
    <row r="1176" spans="1:17" x14ac:dyDescent="0.25">
      <c r="A1176" t="s">
        <v>28</v>
      </c>
      <c r="B1176" t="s">
        <v>38</v>
      </c>
      <c r="C1176" t="s">
        <v>53</v>
      </c>
      <c r="D1176" t="s">
        <v>26</v>
      </c>
      <c r="E1176">
        <v>14</v>
      </c>
      <c r="F1176" t="str">
        <f t="shared" si="18"/>
        <v>Average Per Premise1-in-10September Monthly System Peak DayAll14</v>
      </c>
      <c r="G1176">
        <v>1.695881</v>
      </c>
      <c r="H1176">
        <v>2.3216649999999999</v>
      </c>
      <c r="I1176">
        <v>98.283600000000007</v>
      </c>
      <c r="J1176">
        <v>0.29867280000000002</v>
      </c>
      <c r="K1176">
        <v>0.49193300000000001</v>
      </c>
      <c r="L1176">
        <v>0.62578440000000002</v>
      </c>
      <c r="M1176">
        <v>0.75963579999999997</v>
      </c>
      <c r="N1176">
        <v>0.95289590000000002</v>
      </c>
      <c r="O1176">
        <v>23026</v>
      </c>
      <c r="P1176" t="s">
        <v>59</v>
      </c>
      <c r="Q1176" t="s">
        <v>61</v>
      </c>
    </row>
    <row r="1177" spans="1:17" x14ac:dyDescent="0.25">
      <c r="A1177" t="s">
        <v>29</v>
      </c>
      <c r="B1177" t="s">
        <v>38</v>
      </c>
      <c r="C1177" t="s">
        <v>53</v>
      </c>
      <c r="D1177" t="s">
        <v>26</v>
      </c>
      <c r="E1177">
        <v>14</v>
      </c>
      <c r="F1177" t="str">
        <f t="shared" si="18"/>
        <v>Average Per Device1-in-10September Monthly System Peak DayAll14</v>
      </c>
      <c r="G1177">
        <v>1.413397</v>
      </c>
      <c r="H1177">
        <v>1.9349449999999999</v>
      </c>
      <c r="I1177">
        <v>98.283600000000007</v>
      </c>
      <c r="J1177">
        <v>0.2489228</v>
      </c>
      <c r="K1177">
        <v>0.40999160000000001</v>
      </c>
      <c r="L1177">
        <v>0.52154739999999999</v>
      </c>
      <c r="M1177">
        <v>0.63310310000000003</v>
      </c>
      <c r="N1177">
        <v>0.79417190000000004</v>
      </c>
      <c r="O1177">
        <v>23026</v>
      </c>
      <c r="P1177" t="s">
        <v>59</v>
      </c>
      <c r="Q1177" t="s">
        <v>61</v>
      </c>
    </row>
    <row r="1178" spans="1:17" x14ac:dyDescent="0.25">
      <c r="A1178" t="s">
        <v>43</v>
      </c>
      <c r="B1178" t="s">
        <v>38</v>
      </c>
      <c r="C1178" t="s">
        <v>53</v>
      </c>
      <c r="D1178" t="s">
        <v>26</v>
      </c>
      <c r="E1178">
        <v>14</v>
      </c>
      <c r="F1178" t="str">
        <f t="shared" si="18"/>
        <v>Aggregate1-in-10September Monthly System Peak DayAll14</v>
      </c>
      <c r="G1178">
        <v>39.049349999999997</v>
      </c>
      <c r="H1178">
        <v>53.458660000000002</v>
      </c>
      <c r="I1178">
        <v>98.283600000000007</v>
      </c>
      <c r="J1178">
        <v>6.8772399999999996</v>
      </c>
      <c r="K1178">
        <v>11.327249999999999</v>
      </c>
      <c r="L1178">
        <v>14.40931</v>
      </c>
      <c r="M1178">
        <v>17.49137</v>
      </c>
      <c r="N1178">
        <v>21.941379999999999</v>
      </c>
      <c r="O1178">
        <v>23026</v>
      </c>
      <c r="P1178" t="s">
        <v>59</v>
      </c>
      <c r="Q1178" t="s">
        <v>61</v>
      </c>
    </row>
    <row r="1179" spans="1:17" x14ac:dyDescent="0.25">
      <c r="A1179" t="s">
        <v>30</v>
      </c>
      <c r="B1179" t="s">
        <v>38</v>
      </c>
      <c r="C1179" t="s">
        <v>48</v>
      </c>
      <c r="D1179" t="s">
        <v>58</v>
      </c>
      <c r="E1179">
        <v>15</v>
      </c>
      <c r="F1179" t="str">
        <f t="shared" si="18"/>
        <v>Average Per Ton1-in-10August Monthly System Peak Day100% Cycling15</v>
      </c>
      <c r="G1179">
        <v>0.27654459999999997</v>
      </c>
      <c r="H1179">
        <v>0.4185682</v>
      </c>
      <c r="I1179">
        <v>89.897300000000001</v>
      </c>
      <c r="J1179">
        <v>8.6532100000000001E-2</v>
      </c>
      <c r="K1179">
        <v>0.11931700000000001</v>
      </c>
      <c r="L1179">
        <v>0.1420237</v>
      </c>
      <c r="M1179">
        <v>0.1647304</v>
      </c>
      <c r="N1179">
        <v>0.1975152</v>
      </c>
      <c r="O1179">
        <v>10695</v>
      </c>
      <c r="P1179" t="s">
        <v>59</v>
      </c>
      <c r="Q1179" t="s">
        <v>61</v>
      </c>
    </row>
    <row r="1180" spans="1:17" x14ac:dyDescent="0.25">
      <c r="A1180" t="s">
        <v>28</v>
      </c>
      <c r="B1180" t="s">
        <v>38</v>
      </c>
      <c r="C1180" t="s">
        <v>48</v>
      </c>
      <c r="D1180" t="s">
        <v>58</v>
      </c>
      <c r="E1180">
        <v>15</v>
      </c>
      <c r="F1180" t="str">
        <f t="shared" si="18"/>
        <v>Average Per Premise1-in-10August Monthly System Peak Day100% Cycling15</v>
      </c>
      <c r="G1180">
        <v>1.2393719999999999</v>
      </c>
      <c r="H1180">
        <v>1.8758710000000001</v>
      </c>
      <c r="I1180">
        <v>89.897300000000001</v>
      </c>
      <c r="J1180">
        <v>0.38780540000000002</v>
      </c>
      <c r="K1180">
        <v>0.53473530000000002</v>
      </c>
      <c r="L1180">
        <v>0.63649840000000002</v>
      </c>
      <c r="M1180">
        <v>0.73826170000000002</v>
      </c>
      <c r="N1180">
        <v>0.88519150000000002</v>
      </c>
      <c r="O1180">
        <v>10695</v>
      </c>
      <c r="P1180" t="s">
        <v>59</v>
      </c>
      <c r="Q1180" t="s">
        <v>61</v>
      </c>
    </row>
    <row r="1181" spans="1:17" x14ac:dyDescent="0.25">
      <c r="A1181" t="s">
        <v>29</v>
      </c>
      <c r="B1181" t="s">
        <v>38</v>
      </c>
      <c r="C1181" t="s">
        <v>48</v>
      </c>
      <c r="D1181" t="s">
        <v>58</v>
      </c>
      <c r="E1181">
        <v>15</v>
      </c>
      <c r="F1181" t="str">
        <f t="shared" si="18"/>
        <v>Average Per Device1-in-10August Monthly System Peak Day100% Cycling15</v>
      </c>
      <c r="G1181">
        <v>1.0037929999999999</v>
      </c>
      <c r="H1181">
        <v>1.519306</v>
      </c>
      <c r="I1181">
        <v>89.897300000000001</v>
      </c>
      <c r="J1181">
        <v>0.31409150000000002</v>
      </c>
      <c r="K1181">
        <v>0.43309300000000001</v>
      </c>
      <c r="L1181">
        <v>0.51551309999999995</v>
      </c>
      <c r="M1181">
        <v>0.5979333</v>
      </c>
      <c r="N1181">
        <v>0.71693470000000004</v>
      </c>
      <c r="O1181">
        <v>10695</v>
      </c>
      <c r="P1181" t="s">
        <v>59</v>
      </c>
      <c r="Q1181" t="s">
        <v>61</v>
      </c>
    </row>
    <row r="1182" spans="1:17" x14ac:dyDescent="0.25">
      <c r="A1182" t="s">
        <v>43</v>
      </c>
      <c r="B1182" t="s">
        <v>38</v>
      </c>
      <c r="C1182" t="s">
        <v>48</v>
      </c>
      <c r="D1182" t="s">
        <v>58</v>
      </c>
      <c r="E1182">
        <v>15</v>
      </c>
      <c r="F1182" t="str">
        <f t="shared" si="18"/>
        <v>Aggregate1-in-10August Monthly System Peak Day100% Cycling15</v>
      </c>
      <c r="G1182">
        <v>13.255089999999999</v>
      </c>
      <c r="H1182">
        <v>20.062439999999999</v>
      </c>
      <c r="I1182">
        <v>89.897300000000001</v>
      </c>
      <c r="J1182">
        <v>4.1475790000000003</v>
      </c>
      <c r="K1182">
        <v>5.7189940000000004</v>
      </c>
      <c r="L1182">
        <v>6.8073509999999997</v>
      </c>
      <c r="M1182">
        <v>7.8957090000000001</v>
      </c>
      <c r="N1182">
        <v>9.4671230000000008</v>
      </c>
      <c r="O1182">
        <v>10695</v>
      </c>
      <c r="P1182" t="s">
        <v>59</v>
      </c>
      <c r="Q1182" t="s">
        <v>61</v>
      </c>
    </row>
    <row r="1183" spans="1:17" x14ac:dyDescent="0.25">
      <c r="A1183" t="s">
        <v>30</v>
      </c>
      <c r="B1183" t="s">
        <v>38</v>
      </c>
      <c r="C1183" t="s">
        <v>48</v>
      </c>
      <c r="D1183" t="s">
        <v>31</v>
      </c>
      <c r="E1183">
        <v>15</v>
      </c>
      <c r="F1183" t="str">
        <f t="shared" si="18"/>
        <v>Average Per Ton1-in-10August Monthly System Peak Day50% Cycling15</v>
      </c>
      <c r="G1183">
        <v>0.48799920000000002</v>
      </c>
      <c r="H1183">
        <v>0.63911229999999997</v>
      </c>
      <c r="I1183">
        <v>90.901700000000005</v>
      </c>
      <c r="J1183">
        <v>3.8796600000000001E-2</v>
      </c>
      <c r="K1183">
        <v>0.1051541</v>
      </c>
      <c r="L1183">
        <v>0.1511131</v>
      </c>
      <c r="M1183">
        <v>0.1970721</v>
      </c>
      <c r="N1183">
        <v>0.26342969999999999</v>
      </c>
      <c r="O1183">
        <v>12331</v>
      </c>
      <c r="P1183" t="s">
        <v>59</v>
      </c>
      <c r="Q1183" t="s">
        <v>61</v>
      </c>
    </row>
    <row r="1184" spans="1:17" x14ac:dyDescent="0.25">
      <c r="A1184" t="s">
        <v>28</v>
      </c>
      <c r="B1184" t="s">
        <v>38</v>
      </c>
      <c r="C1184" t="s">
        <v>48</v>
      </c>
      <c r="D1184" t="s">
        <v>31</v>
      </c>
      <c r="E1184">
        <v>15</v>
      </c>
      <c r="F1184" t="str">
        <f t="shared" si="18"/>
        <v>Average Per Premise1-in-10August Monthly System Peak Day50% Cycling15</v>
      </c>
      <c r="G1184">
        <v>2.0031439999999998</v>
      </c>
      <c r="H1184">
        <v>2.623434</v>
      </c>
      <c r="I1184">
        <v>90.901700000000005</v>
      </c>
      <c r="J1184">
        <v>0.15925259999999999</v>
      </c>
      <c r="K1184">
        <v>0.43163750000000001</v>
      </c>
      <c r="L1184">
        <v>0.62029060000000003</v>
      </c>
      <c r="M1184">
        <v>0.80894359999999998</v>
      </c>
      <c r="N1184">
        <v>1.081329</v>
      </c>
      <c r="O1184">
        <v>12331</v>
      </c>
      <c r="P1184" t="s">
        <v>59</v>
      </c>
      <c r="Q1184" t="s">
        <v>61</v>
      </c>
    </row>
    <row r="1185" spans="1:17" x14ac:dyDescent="0.25">
      <c r="A1185" t="s">
        <v>29</v>
      </c>
      <c r="B1185" t="s">
        <v>38</v>
      </c>
      <c r="C1185" t="s">
        <v>48</v>
      </c>
      <c r="D1185" t="s">
        <v>31</v>
      </c>
      <c r="E1185">
        <v>15</v>
      </c>
      <c r="F1185" t="str">
        <f t="shared" si="18"/>
        <v>Average Per Device1-in-10August Monthly System Peak Day50% Cycling15</v>
      </c>
      <c r="G1185">
        <v>1.7125950000000001</v>
      </c>
      <c r="H1185">
        <v>2.242915</v>
      </c>
      <c r="I1185">
        <v>90.901700000000005</v>
      </c>
      <c r="J1185">
        <v>0.13615360000000001</v>
      </c>
      <c r="K1185">
        <v>0.36903019999999997</v>
      </c>
      <c r="L1185">
        <v>0.53031980000000001</v>
      </c>
      <c r="M1185">
        <v>0.69160940000000004</v>
      </c>
      <c r="N1185">
        <v>0.92448600000000003</v>
      </c>
      <c r="O1185">
        <v>12331</v>
      </c>
      <c r="P1185" t="s">
        <v>59</v>
      </c>
      <c r="Q1185" t="s">
        <v>61</v>
      </c>
    </row>
    <row r="1186" spans="1:17" x14ac:dyDescent="0.25">
      <c r="A1186" t="s">
        <v>43</v>
      </c>
      <c r="B1186" t="s">
        <v>38</v>
      </c>
      <c r="C1186" t="s">
        <v>48</v>
      </c>
      <c r="D1186" t="s">
        <v>31</v>
      </c>
      <c r="E1186">
        <v>15</v>
      </c>
      <c r="F1186" t="str">
        <f t="shared" si="18"/>
        <v>Aggregate1-in-10August Monthly System Peak Day50% Cycling15</v>
      </c>
      <c r="G1186">
        <v>24.700769999999999</v>
      </c>
      <c r="H1186">
        <v>32.34957</v>
      </c>
      <c r="I1186">
        <v>90.901700000000005</v>
      </c>
      <c r="J1186">
        <v>1.963743</v>
      </c>
      <c r="K1186">
        <v>5.3225230000000003</v>
      </c>
      <c r="L1186">
        <v>7.648803</v>
      </c>
      <c r="M1186">
        <v>9.9750829999999997</v>
      </c>
      <c r="N1186">
        <v>13.33386</v>
      </c>
      <c r="O1186">
        <v>12331</v>
      </c>
      <c r="P1186" t="s">
        <v>59</v>
      </c>
      <c r="Q1186" t="s">
        <v>61</v>
      </c>
    </row>
    <row r="1187" spans="1:17" x14ac:dyDescent="0.25">
      <c r="A1187" t="s">
        <v>30</v>
      </c>
      <c r="B1187" t="s">
        <v>38</v>
      </c>
      <c r="C1187" t="s">
        <v>48</v>
      </c>
      <c r="D1187" t="s">
        <v>26</v>
      </c>
      <c r="E1187">
        <v>15</v>
      </c>
      <c r="F1187" t="str">
        <f t="shared" si="18"/>
        <v>Average Per Ton1-in-10August Monthly System Peak DayAll15</v>
      </c>
      <c r="G1187">
        <v>0.38977859999999998</v>
      </c>
      <c r="H1187">
        <v>0.53666959999999997</v>
      </c>
      <c r="I1187">
        <v>90.435199999999995</v>
      </c>
      <c r="J1187">
        <v>6.0969700000000002E-2</v>
      </c>
      <c r="K1187">
        <v>0.11173279999999999</v>
      </c>
      <c r="L1187">
        <v>0.1468911</v>
      </c>
      <c r="M1187">
        <v>0.1820494</v>
      </c>
      <c r="N1187">
        <v>0.2328124</v>
      </c>
      <c r="O1187">
        <v>23026</v>
      </c>
      <c r="P1187" t="s">
        <v>59</v>
      </c>
      <c r="Q1187" t="s">
        <v>61</v>
      </c>
    </row>
    <row r="1188" spans="1:17" x14ac:dyDescent="0.25">
      <c r="A1188" t="s">
        <v>28</v>
      </c>
      <c r="B1188" t="s">
        <v>38</v>
      </c>
      <c r="C1188" t="s">
        <v>48</v>
      </c>
      <c r="D1188" t="s">
        <v>26</v>
      </c>
      <c r="E1188">
        <v>15</v>
      </c>
      <c r="F1188" t="str">
        <f t="shared" si="18"/>
        <v>Average Per Premise1-in-10August Monthly System Peak DayAll15</v>
      </c>
      <c r="G1188">
        <v>1.668188</v>
      </c>
      <c r="H1188">
        <v>2.2968579999999998</v>
      </c>
      <c r="I1188">
        <v>90.435199999999995</v>
      </c>
      <c r="J1188">
        <v>0.26094040000000002</v>
      </c>
      <c r="K1188">
        <v>0.47819790000000001</v>
      </c>
      <c r="L1188">
        <v>0.6286697</v>
      </c>
      <c r="M1188">
        <v>0.77914150000000004</v>
      </c>
      <c r="N1188">
        <v>0.99639900000000003</v>
      </c>
      <c r="O1188">
        <v>23026</v>
      </c>
      <c r="P1188" t="s">
        <v>59</v>
      </c>
      <c r="Q1188" t="s">
        <v>61</v>
      </c>
    </row>
    <row r="1189" spans="1:17" x14ac:dyDescent="0.25">
      <c r="A1189" t="s">
        <v>29</v>
      </c>
      <c r="B1189" t="s">
        <v>38</v>
      </c>
      <c r="C1189" t="s">
        <v>48</v>
      </c>
      <c r="D1189" t="s">
        <v>26</v>
      </c>
      <c r="E1189">
        <v>15</v>
      </c>
      <c r="F1189" t="str">
        <f t="shared" si="18"/>
        <v>Average Per Device1-in-10August Monthly System Peak DayAll15</v>
      </c>
      <c r="G1189">
        <v>1.3903179999999999</v>
      </c>
      <c r="H1189">
        <v>1.9142699999999999</v>
      </c>
      <c r="I1189">
        <v>90.435199999999995</v>
      </c>
      <c r="J1189">
        <v>0.21747549999999999</v>
      </c>
      <c r="K1189">
        <v>0.39854440000000002</v>
      </c>
      <c r="L1189">
        <v>0.52395210000000003</v>
      </c>
      <c r="M1189">
        <v>0.64935980000000004</v>
      </c>
      <c r="N1189">
        <v>0.83042859999999996</v>
      </c>
      <c r="O1189">
        <v>23026</v>
      </c>
      <c r="P1189" t="s">
        <v>59</v>
      </c>
      <c r="Q1189" t="s">
        <v>61</v>
      </c>
    </row>
    <row r="1190" spans="1:17" x14ac:dyDescent="0.25">
      <c r="A1190" t="s">
        <v>43</v>
      </c>
      <c r="B1190" t="s">
        <v>38</v>
      </c>
      <c r="C1190" t="s">
        <v>48</v>
      </c>
      <c r="D1190" t="s">
        <v>26</v>
      </c>
      <c r="E1190">
        <v>15</v>
      </c>
      <c r="F1190" t="str">
        <f t="shared" si="18"/>
        <v>Aggregate1-in-10August Monthly System Peak DayAll15</v>
      </c>
      <c r="G1190">
        <v>38.411700000000003</v>
      </c>
      <c r="H1190">
        <v>52.887450000000001</v>
      </c>
      <c r="I1190">
        <v>90.435199999999995</v>
      </c>
      <c r="J1190">
        <v>6.0084140000000001</v>
      </c>
      <c r="K1190">
        <v>11.01098</v>
      </c>
      <c r="L1190">
        <v>14.47575</v>
      </c>
      <c r="M1190">
        <v>17.94051</v>
      </c>
      <c r="N1190">
        <v>22.943079999999998</v>
      </c>
      <c r="O1190">
        <v>23026</v>
      </c>
      <c r="P1190" t="s">
        <v>59</v>
      </c>
      <c r="Q1190" t="s">
        <v>61</v>
      </c>
    </row>
    <row r="1191" spans="1:17" x14ac:dyDescent="0.25">
      <c r="A1191" t="s">
        <v>30</v>
      </c>
      <c r="B1191" t="s">
        <v>38</v>
      </c>
      <c r="C1191" t="s">
        <v>37</v>
      </c>
      <c r="D1191" t="s">
        <v>58</v>
      </c>
      <c r="E1191">
        <v>15</v>
      </c>
      <c r="F1191" t="str">
        <f t="shared" si="18"/>
        <v>Average Per Ton1-in-10August Typical Event Day100% Cycling15</v>
      </c>
      <c r="G1191">
        <v>0.27099089999999998</v>
      </c>
      <c r="H1191">
        <v>0.40446149999999997</v>
      </c>
      <c r="I1191">
        <v>90.588099999999997</v>
      </c>
      <c r="J1191">
        <v>7.7909500000000007E-2</v>
      </c>
      <c r="K1191">
        <v>0.1107354</v>
      </c>
      <c r="L1191">
        <v>0.13347059999999999</v>
      </c>
      <c r="M1191">
        <v>0.15620580000000001</v>
      </c>
      <c r="N1191">
        <v>0.1890317</v>
      </c>
      <c r="O1191">
        <v>10695</v>
      </c>
      <c r="P1191" t="s">
        <v>59</v>
      </c>
      <c r="Q1191" t="s">
        <v>61</v>
      </c>
    </row>
    <row r="1192" spans="1:17" x14ac:dyDescent="0.25">
      <c r="A1192" t="s">
        <v>28</v>
      </c>
      <c r="B1192" t="s">
        <v>38</v>
      </c>
      <c r="C1192" t="s">
        <v>37</v>
      </c>
      <c r="D1192" t="s">
        <v>58</v>
      </c>
      <c r="E1192">
        <v>15</v>
      </c>
      <c r="F1192" t="str">
        <f t="shared" si="18"/>
        <v>Average Per Premise1-in-10August Typical Event Day100% Cycling15</v>
      </c>
      <c r="G1192">
        <v>1.214483</v>
      </c>
      <c r="H1192">
        <v>1.8126500000000001</v>
      </c>
      <c r="I1192">
        <v>90.588099999999997</v>
      </c>
      <c r="J1192">
        <v>0.34916180000000002</v>
      </c>
      <c r="K1192">
        <v>0.49627589999999999</v>
      </c>
      <c r="L1192">
        <v>0.59816670000000005</v>
      </c>
      <c r="M1192">
        <v>0.7000575</v>
      </c>
      <c r="N1192">
        <v>0.84717149999999997</v>
      </c>
      <c r="O1192">
        <v>10695</v>
      </c>
      <c r="P1192" t="s">
        <v>59</v>
      </c>
      <c r="Q1192" t="s">
        <v>61</v>
      </c>
    </row>
    <row r="1193" spans="1:17" x14ac:dyDescent="0.25">
      <c r="A1193" t="s">
        <v>29</v>
      </c>
      <c r="B1193" t="s">
        <v>38</v>
      </c>
      <c r="C1193" t="s">
        <v>37</v>
      </c>
      <c r="D1193" t="s">
        <v>58</v>
      </c>
      <c r="E1193">
        <v>15</v>
      </c>
      <c r="F1193" t="str">
        <f t="shared" si="18"/>
        <v>Average Per Device1-in-10August Typical Event Day100% Cycling15</v>
      </c>
      <c r="G1193">
        <v>0.98363449999999997</v>
      </c>
      <c r="H1193">
        <v>1.468102</v>
      </c>
      <c r="I1193">
        <v>90.588099999999997</v>
      </c>
      <c r="J1193">
        <v>0.28279330000000003</v>
      </c>
      <c r="K1193">
        <v>0.40194400000000002</v>
      </c>
      <c r="L1193">
        <v>0.48446739999999999</v>
      </c>
      <c r="M1193">
        <v>0.56699089999999996</v>
      </c>
      <c r="N1193">
        <v>0.68614149999999996</v>
      </c>
      <c r="O1193">
        <v>10695</v>
      </c>
      <c r="P1193" t="s">
        <v>59</v>
      </c>
      <c r="Q1193" t="s">
        <v>61</v>
      </c>
    </row>
    <row r="1194" spans="1:17" x14ac:dyDescent="0.25">
      <c r="A1194" t="s">
        <v>43</v>
      </c>
      <c r="B1194" t="s">
        <v>38</v>
      </c>
      <c r="C1194" t="s">
        <v>37</v>
      </c>
      <c r="D1194" t="s">
        <v>58</v>
      </c>
      <c r="E1194">
        <v>15</v>
      </c>
      <c r="F1194" t="str">
        <f t="shared" si="18"/>
        <v>Aggregate1-in-10August Typical Event Day100% Cycling15</v>
      </c>
      <c r="G1194">
        <v>12.98889</v>
      </c>
      <c r="H1194">
        <v>19.386289999999999</v>
      </c>
      <c r="I1194">
        <v>90.588099999999997</v>
      </c>
      <c r="J1194">
        <v>3.734286</v>
      </c>
      <c r="K1194">
        <v>5.307671</v>
      </c>
      <c r="L1194">
        <v>6.3973930000000001</v>
      </c>
      <c r="M1194">
        <v>7.4871150000000002</v>
      </c>
      <c r="N1194">
        <v>9.0604990000000001</v>
      </c>
      <c r="O1194">
        <v>10695</v>
      </c>
      <c r="P1194" t="s">
        <v>59</v>
      </c>
      <c r="Q1194" t="s">
        <v>61</v>
      </c>
    </row>
    <row r="1195" spans="1:17" x14ac:dyDescent="0.25">
      <c r="A1195" t="s">
        <v>30</v>
      </c>
      <c r="B1195" t="s">
        <v>38</v>
      </c>
      <c r="C1195" t="s">
        <v>37</v>
      </c>
      <c r="D1195" t="s">
        <v>31</v>
      </c>
      <c r="E1195">
        <v>15</v>
      </c>
      <c r="F1195" t="str">
        <f t="shared" si="18"/>
        <v>Average Per Ton1-in-10August Typical Event Day50% Cycling15</v>
      </c>
      <c r="G1195">
        <v>0.4767556</v>
      </c>
      <c r="H1195">
        <v>0.62100489999999997</v>
      </c>
      <c r="I1195">
        <v>91.802000000000007</v>
      </c>
      <c r="J1195">
        <v>3.2270100000000003E-2</v>
      </c>
      <c r="K1195">
        <v>9.8428299999999996E-2</v>
      </c>
      <c r="L1195">
        <v>0.1442493</v>
      </c>
      <c r="M1195">
        <v>0.19007019999999999</v>
      </c>
      <c r="N1195">
        <v>0.25622840000000002</v>
      </c>
      <c r="O1195">
        <v>12331</v>
      </c>
      <c r="P1195" t="s">
        <v>59</v>
      </c>
      <c r="Q1195" t="s">
        <v>61</v>
      </c>
    </row>
    <row r="1196" spans="1:17" x14ac:dyDescent="0.25">
      <c r="A1196" t="s">
        <v>28</v>
      </c>
      <c r="B1196" t="s">
        <v>38</v>
      </c>
      <c r="C1196" t="s">
        <v>37</v>
      </c>
      <c r="D1196" t="s">
        <v>31</v>
      </c>
      <c r="E1196">
        <v>15</v>
      </c>
      <c r="F1196" t="str">
        <f t="shared" si="18"/>
        <v>Average Per Premise1-in-10August Typical Event Day50% Cycling15</v>
      </c>
      <c r="G1196">
        <v>1.9569909999999999</v>
      </c>
      <c r="H1196">
        <v>2.5491069999999998</v>
      </c>
      <c r="I1196">
        <v>91.802000000000007</v>
      </c>
      <c r="J1196">
        <v>0.13246260000000001</v>
      </c>
      <c r="K1196">
        <v>0.40402939999999998</v>
      </c>
      <c r="L1196">
        <v>0.59211570000000002</v>
      </c>
      <c r="M1196">
        <v>0.78020199999999995</v>
      </c>
      <c r="N1196">
        <v>1.051769</v>
      </c>
      <c r="O1196">
        <v>12331</v>
      </c>
      <c r="P1196" t="s">
        <v>59</v>
      </c>
      <c r="Q1196" t="s">
        <v>61</v>
      </c>
    </row>
    <row r="1197" spans="1:17" x14ac:dyDescent="0.25">
      <c r="A1197" t="s">
        <v>29</v>
      </c>
      <c r="B1197" t="s">
        <v>38</v>
      </c>
      <c r="C1197" t="s">
        <v>37</v>
      </c>
      <c r="D1197" t="s">
        <v>31</v>
      </c>
      <c r="E1197">
        <v>15</v>
      </c>
      <c r="F1197" t="str">
        <f t="shared" si="18"/>
        <v>Average Per Device1-in-10August Typical Event Day50% Cycling15</v>
      </c>
      <c r="G1197">
        <v>1.6731370000000001</v>
      </c>
      <c r="H1197">
        <v>2.1793689999999999</v>
      </c>
      <c r="I1197">
        <v>91.802000000000007</v>
      </c>
      <c r="J1197">
        <v>0.1132494</v>
      </c>
      <c r="K1197">
        <v>0.34542650000000003</v>
      </c>
      <c r="L1197">
        <v>0.5062316</v>
      </c>
      <c r="M1197">
        <v>0.66703670000000004</v>
      </c>
      <c r="N1197">
        <v>0.89921379999999995</v>
      </c>
      <c r="O1197">
        <v>12331</v>
      </c>
      <c r="P1197" t="s">
        <v>59</v>
      </c>
      <c r="Q1197" t="s">
        <v>61</v>
      </c>
    </row>
    <row r="1198" spans="1:17" x14ac:dyDescent="0.25">
      <c r="A1198" t="s">
        <v>43</v>
      </c>
      <c r="B1198" t="s">
        <v>38</v>
      </c>
      <c r="C1198" t="s">
        <v>37</v>
      </c>
      <c r="D1198" t="s">
        <v>31</v>
      </c>
      <c r="E1198">
        <v>15</v>
      </c>
      <c r="F1198" t="str">
        <f t="shared" si="18"/>
        <v>Aggregate1-in-10August Typical Event Day50% Cycling15</v>
      </c>
      <c r="G1198">
        <v>24.13165</v>
      </c>
      <c r="H1198">
        <v>31.433029999999999</v>
      </c>
      <c r="I1198">
        <v>91.802000000000007</v>
      </c>
      <c r="J1198">
        <v>1.633397</v>
      </c>
      <c r="K1198">
        <v>4.9820859999999998</v>
      </c>
      <c r="L1198">
        <v>7.3013789999999998</v>
      </c>
      <c r="M1198">
        <v>9.6206709999999998</v>
      </c>
      <c r="N1198">
        <v>12.96936</v>
      </c>
      <c r="O1198">
        <v>12331</v>
      </c>
      <c r="P1198" t="s">
        <v>59</v>
      </c>
      <c r="Q1198" t="s">
        <v>61</v>
      </c>
    </row>
    <row r="1199" spans="1:17" x14ac:dyDescent="0.25">
      <c r="A1199" t="s">
        <v>30</v>
      </c>
      <c r="B1199" t="s">
        <v>38</v>
      </c>
      <c r="C1199" t="s">
        <v>37</v>
      </c>
      <c r="D1199" t="s">
        <v>26</v>
      </c>
      <c r="E1199">
        <v>15</v>
      </c>
      <c r="F1199" t="str">
        <f t="shared" si="18"/>
        <v>Average Per Ton1-in-10August Typical Event DayAll15</v>
      </c>
      <c r="G1199">
        <v>0.38117790000000001</v>
      </c>
      <c r="H1199">
        <v>0.52042049999999995</v>
      </c>
      <c r="I1199">
        <v>91.238200000000006</v>
      </c>
      <c r="J1199">
        <v>5.3469599999999999E-2</v>
      </c>
      <c r="K1199">
        <v>0.104145</v>
      </c>
      <c r="L1199">
        <v>0.13924259999999999</v>
      </c>
      <c r="M1199">
        <v>0.1743402</v>
      </c>
      <c r="N1199">
        <v>0.22501560000000001</v>
      </c>
      <c r="O1199">
        <v>23026</v>
      </c>
      <c r="P1199" t="s">
        <v>59</v>
      </c>
      <c r="Q1199" t="s">
        <v>61</v>
      </c>
    </row>
    <row r="1200" spans="1:17" x14ac:dyDescent="0.25">
      <c r="A1200" t="s">
        <v>28</v>
      </c>
      <c r="B1200" t="s">
        <v>38</v>
      </c>
      <c r="C1200" t="s">
        <v>37</v>
      </c>
      <c r="D1200" t="s">
        <v>26</v>
      </c>
      <c r="E1200">
        <v>15</v>
      </c>
      <c r="F1200" t="str">
        <f t="shared" si="18"/>
        <v>Average Per Premise1-in-10August Typical Event DayAll15</v>
      </c>
      <c r="G1200">
        <v>1.6313789999999999</v>
      </c>
      <c r="H1200">
        <v>2.2273139999999998</v>
      </c>
      <c r="I1200">
        <v>91.238200000000006</v>
      </c>
      <c r="J1200">
        <v>0.22884099999999999</v>
      </c>
      <c r="K1200">
        <v>0.44572329999999999</v>
      </c>
      <c r="L1200">
        <v>0.5959354</v>
      </c>
      <c r="M1200">
        <v>0.74614740000000002</v>
      </c>
      <c r="N1200">
        <v>0.96302969999999999</v>
      </c>
      <c r="O1200">
        <v>23026</v>
      </c>
      <c r="P1200" t="s">
        <v>59</v>
      </c>
      <c r="Q1200" t="s">
        <v>61</v>
      </c>
    </row>
    <row r="1201" spans="1:17" x14ac:dyDescent="0.25">
      <c r="A1201" t="s">
        <v>29</v>
      </c>
      <c r="B1201" t="s">
        <v>38</v>
      </c>
      <c r="C1201" t="s">
        <v>37</v>
      </c>
      <c r="D1201" t="s">
        <v>26</v>
      </c>
      <c r="E1201">
        <v>15</v>
      </c>
      <c r="F1201" t="str">
        <f t="shared" si="18"/>
        <v>Average Per Device1-in-10August Typical Event DayAll15</v>
      </c>
      <c r="G1201">
        <v>1.35964</v>
      </c>
      <c r="H1201">
        <v>1.8563099999999999</v>
      </c>
      <c r="I1201">
        <v>91.238200000000006</v>
      </c>
      <c r="J1201">
        <v>0.190723</v>
      </c>
      <c r="K1201">
        <v>0.37147910000000001</v>
      </c>
      <c r="L1201">
        <v>0.49667030000000001</v>
      </c>
      <c r="M1201">
        <v>0.62186149999999996</v>
      </c>
      <c r="N1201">
        <v>0.80261769999999999</v>
      </c>
      <c r="O1201">
        <v>23026</v>
      </c>
      <c r="P1201" t="s">
        <v>59</v>
      </c>
      <c r="Q1201" t="s">
        <v>61</v>
      </c>
    </row>
    <row r="1202" spans="1:17" x14ac:dyDescent="0.25">
      <c r="A1202" t="s">
        <v>43</v>
      </c>
      <c r="B1202" t="s">
        <v>38</v>
      </c>
      <c r="C1202" t="s">
        <v>37</v>
      </c>
      <c r="D1202" t="s">
        <v>26</v>
      </c>
      <c r="E1202">
        <v>15</v>
      </c>
      <c r="F1202" t="str">
        <f t="shared" si="18"/>
        <v>Aggregate1-in-10August Typical Event DayAll15</v>
      </c>
      <c r="G1202">
        <v>37.564129999999999</v>
      </c>
      <c r="H1202">
        <v>51.286140000000003</v>
      </c>
      <c r="I1202">
        <v>91.238200000000006</v>
      </c>
      <c r="J1202">
        <v>5.2692940000000004</v>
      </c>
      <c r="K1202">
        <v>10.26322</v>
      </c>
      <c r="L1202">
        <v>13.722009999999999</v>
      </c>
      <c r="M1202">
        <v>17.180789999999998</v>
      </c>
      <c r="N1202">
        <v>22.174720000000001</v>
      </c>
      <c r="O1202">
        <v>23026</v>
      </c>
      <c r="P1202" t="s">
        <v>59</v>
      </c>
      <c r="Q1202" t="s">
        <v>61</v>
      </c>
    </row>
    <row r="1203" spans="1:17" x14ac:dyDescent="0.25">
      <c r="A1203" t="s">
        <v>30</v>
      </c>
      <c r="B1203" t="s">
        <v>38</v>
      </c>
      <c r="C1203" t="s">
        <v>49</v>
      </c>
      <c r="D1203" t="s">
        <v>58</v>
      </c>
      <c r="E1203">
        <v>15</v>
      </c>
      <c r="F1203" t="str">
        <f t="shared" si="18"/>
        <v>Average Per Ton1-in-10July Monthly System Peak Day100% Cycling15</v>
      </c>
      <c r="G1203">
        <v>0.2720939</v>
      </c>
      <c r="H1203">
        <v>0.40726309999999999</v>
      </c>
      <c r="I1203">
        <v>90.691299999999998</v>
      </c>
      <c r="J1203">
        <v>7.9641799999999999E-2</v>
      </c>
      <c r="K1203">
        <v>0.1124479</v>
      </c>
      <c r="L1203">
        <v>0.13516919999999999</v>
      </c>
      <c r="M1203">
        <v>0.15789059999999999</v>
      </c>
      <c r="N1203">
        <v>0.19069659999999999</v>
      </c>
      <c r="O1203">
        <v>10695</v>
      </c>
      <c r="P1203" t="s">
        <v>59</v>
      </c>
      <c r="Q1203" t="s">
        <v>61</v>
      </c>
    </row>
    <row r="1204" spans="1:17" x14ac:dyDescent="0.25">
      <c r="A1204" t="s">
        <v>28</v>
      </c>
      <c r="B1204" t="s">
        <v>38</v>
      </c>
      <c r="C1204" t="s">
        <v>49</v>
      </c>
      <c r="D1204" t="s">
        <v>58</v>
      </c>
      <c r="E1204">
        <v>15</v>
      </c>
      <c r="F1204" t="str">
        <f t="shared" si="18"/>
        <v>Average Per Premise1-in-10July Monthly System Peak Day100% Cycling15</v>
      </c>
      <c r="G1204">
        <v>1.2194259999999999</v>
      </c>
      <c r="H1204">
        <v>1.825205</v>
      </c>
      <c r="I1204">
        <v>90.691299999999998</v>
      </c>
      <c r="J1204">
        <v>0.35692560000000001</v>
      </c>
      <c r="K1204">
        <v>0.50395040000000002</v>
      </c>
      <c r="L1204">
        <v>0.60577939999999997</v>
      </c>
      <c r="M1204">
        <v>0.70760829999999997</v>
      </c>
      <c r="N1204">
        <v>0.85463299999999998</v>
      </c>
      <c r="O1204">
        <v>10695</v>
      </c>
      <c r="P1204" t="s">
        <v>59</v>
      </c>
      <c r="Q1204" t="s">
        <v>61</v>
      </c>
    </row>
    <row r="1205" spans="1:17" x14ac:dyDescent="0.25">
      <c r="A1205" t="s">
        <v>29</v>
      </c>
      <c r="B1205" t="s">
        <v>38</v>
      </c>
      <c r="C1205" t="s">
        <v>49</v>
      </c>
      <c r="D1205" t="s">
        <v>58</v>
      </c>
      <c r="E1205">
        <v>15</v>
      </c>
      <c r="F1205" t="str">
        <f t="shared" si="18"/>
        <v>Average Per Device1-in-10July Monthly System Peak Day100% Cycling15</v>
      </c>
      <c r="G1205">
        <v>0.98763800000000002</v>
      </c>
      <c r="H1205">
        <v>1.4782709999999999</v>
      </c>
      <c r="I1205">
        <v>90.691299999999998</v>
      </c>
      <c r="J1205">
        <v>0.28908139999999999</v>
      </c>
      <c r="K1205">
        <v>0.40815980000000002</v>
      </c>
      <c r="L1205">
        <v>0.49063309999999999</v>
      </c>
      <c r="M1205">
        <v>0.57310640000000002</v>
      </c>
      <c r="N1205">
        <v>0.69218480000000004</v>
      </c>
      <c r="O1205">
        <v>10695</v>
      </c>
      <c r="P1205" t="s">
        <v>59</v>
      </c>
      <c r="Q1205" t="s">
        <v>61</v>
      </c>
    </row>
    <row r="1206" spans="1:17" x14ac:dyDescent="0.25">
      <c r="A1206" t="s">
        <v>43</v>
      </c>
      <c r="B1206" t="s">
        <v>38</v>
      </c>
      <c r="C1206" t="s">
        <v>49</v>
      </c>
      <c r="D1206" t="s">
        <v>58</v>
      </c>
      <c r="E1206">
        <v>15</v>
      </c>
      <c r="F1206" t="str">
        <f t="shared" si="18"/>
        <v>Aggregate1-in-10July Monthly System Peak Day100% Cycling15</v>
      </c>
      <c r="G1206">
        <v>13.04176</v>
      </c>
      <c r="H1206">
        <v>19.520569999999999</v>
      </c>
      <c r="I1206">
        <v>90.691299999999998</v>
      </c>
      <c r="J1206">
        <v>3.81732</v>
      </c>
      <c r="K1206">
        <v>5.3897500000000003</v>
      </c>
      <c r="L1206">
        <v>6.4788100000000002</v>
      </c>
      <c r="M1206">
        <v>7.5678700000000001</v>
      </c>
      <c r="N1206">
        <v>9.1402999999999999</v>
      </c>
      <c r="O1206">
        <v>10695</v>
      </c>
      <c r="P1206" t="s">
        <v>59</v>
      </c>
      <c r="Q1206" t="s">
        <v>61</v>
      </c>
    </row>
    <row r="1207" spans="1:17" x14ac:dyDescent="0.25">
      <c r="A1207" t="s">
        <v>30</v>
      </c>
      <c r="B1207" t="s">
        <v>38</v>
      </c>
      <c r="C1207" t="s">
        <v>49</v>
      </c>
      <c r="D1207" t="s">
        <v>31</v>
      </c>
      <c r="E1207">
        <v>15</v>
      </c>
      <c r="F1207" t="str">
        <f t="shared" si="18"/>
        <v>Average Per Ton1-in-10July Monthly System Peak Day50% Cycling15</v>
      </c>
      <c r="G1207">
        <v>0.4781493</v>
      </c>
      <c r="H1207">
        <v>0.62324939999999995</v>
      </c>
      <c r="I1207">
        <v>91.646100000000004</v>
      </c>
      <c r="J1207">
        <v>3.3096500000000001E-2</v>
      </c>
      <c r="K1207">
        <v>9.9269099999999999E-2</v>
      </c>
      <c r="L1207">
        <v>0.14510010000000001</v>
      </c>
      <c r="M1207">
        <v>0.19093099999999999</v>
      </c>
      <c r="N1207">
        <v>0.25710369999999999</v>
      </c>
      <c r="O1207">
        <v>12331</v>
      </c>
      <c r="P1207" t="s">
        <v>59</v>
      </c>
      <c r="Q1207" t="s">
        <v>61</v>
      </c>
    </row>
    <row r="1208" spans="1:17" x14ac:dyDescent="0.25">
      <c r="A1208" t="s">
        <v>28</v>
      </c>
      <c r="B1208" t="s">
        <v>38</v>
      </c>
      <c r="C1208" t="s">
        <v>49</v>
      </c>
      <c r="D1208" t="s">
        <v>31</v>
      </c>
      <c r="E1208">
        <v>15</v>
      </c>
      <c r="F1208" t="str">
        <f t="shared" si="18"/>
        <v>Average Per Premise1-in-10July Monthly System Peak Day50% Cycling15</v>
      </c>
      <c r="G1208">
        <v>1.962712</v>
      </c>
      <c r="H1208">
        <v>2.5583200000000001</v>
      </c>
      <c r="I1208">
        <v>91.646100000000004</v>
      </c>
      <c r="J1208">
        <v>0.13585459999999999</v>
      </c>
      <c r="K1208">
        <v>0.40748069999999997</v>
      </c>
      <c r="L1208">
        <v>0.59560809999999997</v>
      </c>
      <c r="M1208">
        <v>0.78373539999999997</v>
      </c>
      <c r="N1208">
        <v>1.055361</v>
      </c>
      <c r="O1208">
        <v>12331</v>
      </c>
      <c r="P1208" t="s">
        <v>59</v>
      </c>
      <c r="Q1208" t="s">
        <v>61</v>
      </c>
    </row>
    <row r="1209" spans="1:17" x14ac:dyDescent="0.25">
      <c r="A1209" t="s">
        <v>29</v>
      </c>
      <c r="B1209" t="s">
        <v>38</v>
      </c>
      <c r="C1209" t="s">
        <v>49</v>
      </c>
      <c r="D1209" t="s">
        <v>31</v>
      </c>
      <c r="E1209">
        <v>15</v>
      </c>
      <c r="F1209" t="str">
        <f t="shared" si="18"/>
        <v>Average Per Device1-in-10July Monthly System Peak Day50% Cycling15</v>
      </c>
      <c r="G1209">
        <v>1.6780280000000001</v>
      </c>
      <c r="H1209">
        <v>2.1872449999999999</v>
      </c>
      <c r="I1209">
        <v>91.646100000000004</v>
      </c>
      <c r="J1209">
        <v>0.1161494</v>
      </c>
      <c r="K1209">
        <v>0.3483772</v>
      </c>
      <c r="L1209">
        <v>0.50921740000000004</v>
      </c>
      <c r="M1209">
        <v>0.67005760000000003</v>
      </c>
      <c r="N1209">
        <v>0.90228540000000002</v>
      </c>
      <c r="O1209">
        <v>12331</v>
      </c>
      <c r="P1209" t="s">
        <v>59</v>
      </c>
      <c r="Q1209" t="s">
        <v>61</v>
      </c>
    </row>
    <row r="1210" spans="1:17" x14ac:dyDescent="0.25">
      <c r="A1210" t="s">
        <v>43</v>
      </c>
      <c r="B1210" t="s">
        <v>38</v>
      </c>
      <c r="C1210" t="s">
        <v>49</v>
      </c>
      <c r="D1210" t="s">
        <v>31</v>
      </c>
      <c r="E1210">
        <v>15</v>
      </c>
      <c r="F1210" t="str">
        <f t="shared" si="18"/>
        <v>Aggregate1-in-10July Monthly System Peak Day50% Cycling15</v>
      </c>
      <c r="G1210">
        <v>24.202200000000001</v>
      </c>
      <c r="H1210">
        <v>31.54664</v>
      </c>
      <c r="I1210">
        <v>91.646100000000004</v>
      </c>
      <c r="J1210">
        <v>1.675224</v>
      </c>
      <c r="K1210">
        <v>5.0246440000000003</v>
      </c>
      <c r="L1210">
        <v>7.3444430000000001</v>
      </c>
      <c r="M1210">
        <v>9.6642410000000005</v>
      </c>
      <c r="N1210">
        <v>13.01366</v>
      </c>
      <c r="O1210">
        <v>12331</v>
      </c>
      <c r="P1210" t="s">
        <v>59</v>
      </c>
      <c r="Q1210" t="s">
        <v>61</v>
      </c>
    </row>
    <row r="1211" spans="1:17" x14ac:dyDescent="0.25">
      <c r="A1211" t="s">
        <v>30</v>
      </c>
      <c r="B1211" t="s">
        <v>38</v>
      </c>
      <c r="C1211" t="s">
        <v>49</v>
      </c>
      <c r="D1211" t="s">
        <v>26</v>
      </c>
      <c r="E1211">
        <v>15</v>
      </c>
      <c r="F1211" t="str">
        <f t="shared" si="18"/>
        <v>Average Per Ton1-in-10July Monthly System Peak DayAll15</v>
      </c>
      <c r="G1211">
        <v>0.38243660000000002</v>
      </c>
      <c r="H1211">
        <v>0.52292369999999999</v>
      </c>
      <c r="I1211">
        <v>91.202600000000004</v>
      </c>
      <c r="J1211">
        <v>5.4716800000000003E-2</v>
      </c>
      <c r="K1211">
        <v>0.1053906</v>
      </c>
      <c r="L1211">
        <v>0.14048720000000001</v>
      </c>
      <c r="M1211">
        <v>0.17558370000000001</v>
      </c>
      <c r="N1211">
        <v>0.2262576</v>
      </c>
      <c r="O1211">
        <v>23026</v>
      </c>
      <c r="P1211" t="s">
        <v>59</v>
      </c>
      <c r="Q1211" t="s">
        <v>61</v>
      </c>
    </row>
    <row r="1212" spans="1:17" x14ac:dyDescent="0.25">
      <c r="A1212" t="s">
        <v>28</v>
      </c>
      <c r="B1212" t="s">
        <v>38</v>
      </c>
      <c r="C1212" t="s">
        <v>49</v>
      </c>
      <c r="D1212" t="s">
        <v>26</v>
      </c>
      <c r="E1212">
        <v>15</v>
      </c>
      <c r="F1212" t="str">
        <f t="shared" si="18"/>
        <v>Average Per Premise1-in-10July Monthly System Peak DayAll15</v>
      </c>
      <c r="G1212">
        <v>1.6367659999999999</v>
      </c>
      <c r="H1212">
        <v>2.2380279999999999</v>
      </c>
      <c r="I1212">
        <v>91.202600000000004</v>
      </c>
      <c r="J1212">
        <v>0.23417879999999999</v>
      </c>
      <c r="K1212">
        <v>0.45105459999999997</v>
      </c>
      <c r="L1212">
        <v>0.60126210000000002</v>
      </c>
      <c r="M1212">
        <v>0.75146959999999996</v>
      </c>
      <c r="N1212">
        <v>0.96834540000000002</v>
      </c>
      <c r="O1212">
        <v>23026</v>
      </c>
      <c r="P1212" t="s">
        <v>59</v>
      </c>
      <c r="Q1212" t="s">
        <v>61</v>
      </c>
    </row>
    <row r="1213" spans="1:17" x14ac:dyDescent="0.25">
      <c r="A1213" t="s">
        <v>29</v>
      </c>
      <c r="B1213" t="s">
        <v>38</v>
      </c>
      <c r="C1213" t="s">
        <v>49</v>
      </c>
      <c r="D1213" t="s">
        <v>26</v>
      </c>
      <c r="E1213">
        <v>15</v>
      </c>
      <c r="F1213" t="str">
        <f t="shared" si="18"/>
        <v>Average Per Device1-in-10July Monthly System Peak DayAll15</v>
      </c>
      <c r="G1213">
        <v>1.3641289999999999</v>
      </c>
      <c r="H1213">
        <v>1.8652390000000001</v>
      </c>
      <c r="I1213">
        <v>91.202600000000004</v>
      </c>
      <c r="J1213">
        <v>0.1951716</v>
      </c>
      <c r="K1213">
        <v>0.37592239999999999</v>
      </c>
      <c r="L1213">
        <v>0.50110980000000005</v>
      </c>
      <c r="M1213">
        <v>0.6262972</v>
      </c>
      <c r="N1213">
        <v>0.80704790000000004</v>
      </c>
      <c r="O1213">
        <v>23026</v>
      </c>
      <c r="P1213" t="s">
        <v>59</v>
      </c>
      <c r="Q1213" t="s">
        <v>61</v>
      </c>
    </row>
    <row r="1214" spans="1:17" x14ac:dyDescent="0.25">
      <c r="A1214" t="s">
        <v>43</v>
      </c>
      <c r="B1214" t="s">
        <v>38</v>
      </c>
      <c r="C1214" t="s">
        <v>49</v>
      </c>
      <c r="D1214" t="s">
        <v>26</v>
      </c>
      <c r="E1214">
        <v>15</v>
      </c>
      <c r="F1214" t="str">
        <f t="shared" si="18"/>
        <v>Aggregate1-in-10July Monthly System Peak DayAll15</v>
      </c>
      <c r="G1214">
        <v>37.68817</v>
      </c>
      <c r="H1214">
        <v>51.532829999999997</v>
      </c>
      <c r="I1214">
        <v>91.202600000000004</v>
      </c>
      <c r="J1214">
        <v>5.392201</v>
      </c>
      <c r="K1214">
        <v>10.38598</v>
      </c>
      <c r="L1214">
        <v>13.844659999999999</v>
      </c>
      <c r="M1214">
        <v>17.303339999999999</v>
      </c>
      <c r="N1214">
        <v>22.29712</v>
      </c>
      <c r="O1214">
        <v>23026</v>
      </c>
      <c r="P1214" t="s">
        <v>59</v>
      </c>
      <c r="Q1214" t="s">
        <v>61</v>
      </c>
    </row>
    <row r="1215" spans="1:17" x14ac:dyDescent="0.25">
      <c r="A1215" t="s">
        <v>30</v>
      </c>
      <c r="B1215" t="s">
        <v>38</v>
      </c>
      <c r="C1215" t="s">
        <v>50</v>
      </c>
      <c r="D1215" t="s">
        <v>58</v>
      </c>
      <c r="E1215">
        <v>15</v>
      </c>
      <c r="F1215" t="str">
        <f t="shared" si="18"/>
        <v>Average Per Ton1-in-10June Monthly System Peak Day100% Cycling15</v>
      </c>
      <c r="G1215">
        <v>0.24314379999999999</v>
      </c>
      <c r="H1215">
        <v>0.3337271</v>
      </c>
      <c r="I1215">
        <v>85.461799999999997</v>
      </c>
      <c r="J1215">
        <v>3.1044100000000002E-2</v>
      </c>
      <c r="K1215">
        <v>6.6220399999999999E-2</v>
      </c>
      <c r="L1215">
        <v>9.0583300000000005E-2</v>
      </c>
      <c r="M1215">
        <v>0.1149463</v>
      </c>
      <c r="N1215">
        <v>0.15012249999999999</v>
      </c>
      <c r="O1215">
        <v>10695</v>
      </c>
      <c r="P1215" t="s">
        <v>59</v>
      </c>
      <c r="Q1215" t="s">
        <v>61</v>
      </c>
    </row>
    <row r="1216" spans="1:17" x14ac:dyDescent="0.25">
      <c r="A1216" t="s">
        <v>28</v>
      </c>
      <c r="B1216" t="s">
        <v>38</v>
      </c>
      <c r="C1216" t="s">
        <v>50</v>
      </c>
      <c r="D1216" t="s">
        <v>58</v>
      </c>
      <c r="E1216">
        <v>15</v>
      </c>
      <c r="F1216" t="str">
        <f t="shared" si="18"/>
        <v>Average Per Premise1-in-10June Monthly System Peak Day100% Cycling15</v>
      </c>
      <c r="G1216">
        <v>1.089682</v>
      </c>
      <c r="H1216">
        <v>1.4956430000000001</v>
      </c>
      <c r="I1216">
        <v>85.461799999999997</v>
      </c>
      <c r="J1216">
        <v>0.13912849999999999</v>
      </c>
      <c r="K1216">
        <v>0.29677559999999997</v>
      </c>
      <c r="L1216">
        <v>0.40596159999999998</v>
      </c>
      <c r="M1216">
        <v>0.51514740000000003</v>
      </c>
      <c r="N1216">
        <v>0.67279460000000002</v>
      </c>
      <c r="O1216">
        <v>10695</v>
      </c>
      <c r="P1216" t="s">
        <v>59</v>
      </c>
      <c r="Q1216" t="s">
        <v>61</v>
      </c>
    </row>
    <row r="1217" spans="1:17" x14ac:dyDescent="0.25">
      <c r="A1217" t="s">
        <v>29</v>
      </c>
      <c r="B1217" t="s">
        <v>38</v>
      </c>
      <c r="C1217" t="s">
        <v>50</v>
      </c>
      <c r="D1217" t="s">
        <v>58</v>
      </c>
      <c r="E1217">
        <v>15</v>
      </c>
      <c r="F1217" t="str">
        <f t="shared" si="18"/>
        <v>Average Per Device1-in-10June Monthly System Peak Day100% Cycling15</v>
      </c>
      <c r="G1217">
        <v>0.88255570000000005</v>
      </c>
      <c r="H1217">
        <v>1.211352</v>
      </c>
      <c r="I1217">
        <v>85.461799999999997</v>
      </c>
      <c r="J1217">
        <v>0.11268300000000001</v>
      </c>
      <c r="K1217">
        <v>0.24036460000000001</v>
      </c>
      <c r="L1217">
        <v>0.32879659999999999</v>
      </c>
      <c r="M1217">
        <v>0.4172285</v>
      </c>
      <c r="N1217">
        <v>0.54491009999999995</v>
      </c>
      <c r="O1217">
        <v>10695</v>
      </c>
      <c r="P1217" t="s">
        <v>59</v>
      </c>
      <c r="Q1217" t="s">
        <v>61</v>
      </c>
    </row>
    <row r="1218" spans="1:17" x14ac:dyDescent="0.25">
      <c r="A1218" t="s">
        <v>43</v>
      </c>
      <c r="B1218" t="s">
        <v>38</v>
      </c>
      <c r="C1218" t="s">
        <v>50</v>
      </c>
      <c r="D1218" t="s">
        <v>58</v>
      </c>
      <c r="E1218">
        <v>15</v>
      </c>
      <c r="F1218" t="str">
        <f t="shared" si="18"/>
        <v>Aggregate1-in-10June Monthly System Peak Day100% Cycling15</v>
      </c>
      <c r="G1218">
        <v>11.65415</v>
      </c>
      <c r="H1218">
        <v>15.99591</v>
      </c>
      <c r="I1218">
        <v>85.461799999999997</v>
      </c>
      <c r="J1218">
        <v>1.4879789999999999</v>
      </c>
      <c r="K1218">
        <v>3.1740149999999998</v>
      </c>
      <c r="L1218">
        <v>4.3417589999999997</v>
      </c>
      <c r="M1218">
        <v>5.5095020000000003</v>
      </c>
      <c r="N1218">
        <v>7.1955390000000001</v>
      </c>
      <c r="O1218">
        <v>10695</v>
      </c>
      <c r="P1218" t="s">
        <v>59</v>
      </c>
      <c r="Q1218" t="s">
        <v>61</v>
      </c>
    </row>
    <row r="1219" spans="1:17" x14ac:dyDescent="0.25">
      <c r="A1219" t="s">
        <v>30</v>
      </c>
      <c r="B1219" t="s">
        <v>38</v>
      </c>
      <c r="C1219" t="s">
        <v>50</v>
      </c>
      <c r="D1219" t="s">
        <v>31</v>
      </c>
      <c r="E1219">
        <v>15</v>
      </c>
      <c r="F1219" t="str">
        <f t="shared" ref="F1219:F1282" si="19">CONCATENATE(A1219,B1219,C1219,D1219,E1219)</f>
        <v>Average Per Ton1-in-10June Monthly System Peak Day50% Cycling15</v>
      </c>
      <c r="G1219">
        <v>0.41418509999999997</v>
      </c>
      <c r="H1219">
        <v>0.52023699999999995</v>
      </c>
      <c r="I1219">
        <v>86.537800000000004</v>
      </c>
      <c r="J1219">
        <v>-9.8438999999999992E-3</v>
      </c>
      <c r="K1219">
        <v>5.8628300000000001E-2</v>
      </c>
      <c r="L1219">
        <v>0.1060519</v>
      </c>
      <c r="M1219">
        <v>0.15347549999999999</v>
      </c>
      <c r="N1219">
        <v>0.22194759999999999</v>
      </c>
      <c r="O1219">
        <v>12331</v>
      </c>
      <c r="P1219" t="s">
        <v>59</v>
      </c>
      <c r="Q1219" t="s">
        <v>61</v>
      </c>
    </row>
    <row r="1220" spans="1:17" x14ac:dyDescent="0.25">
      <c r="A1220" t="s">
        <v>28</v>
      </c>
      <c r="B1220" t="s">
        <v>38</v>
      </c>
      <c r="C1220" t="s">
        <v>50</v>
      </c>
      <c r="D1220" t="s">
        <v>31</v>
      </c>
      <c r="E1220">
        <v>15</v>
      </c>
      <c r="F1220" t="str">
        <f t="shared" si="19"/>
        <v>Average Per Premise1-in-10June Monthly System Peak Day50% Cycling15</v>
      </c>
      <c r="G1220">
        <v>1.700151</v>
      </c>
      <c r="H1220">
        <v>2.1354739999999999</v>
      </c>
      <c r="I1220">
        <v>86.537800000000004</v>
      </c>
      <c r="J1220">
        <v>-4.0407199999999997E-2</v>
      </c>
      <c r="K1220">
        <v>0.24065800000000001</v>
      </c>
      <c r="L1220">
        <v>0.43532280000000001</v>
      </c>
      <c r="M1220">
        <v>0.62998759999999998</v>
      </c>
      <c r="N1220">
        <v>0.91105270000000005</v>
      </c>
      <c r="O1220">
        <v>12331</v>
      </c>
      <c r="P1220" t="s">
        <v>59</v>
      </c>
      <c r="Q1220" t="s">
        <v>61</v>
      </c>
    </row>
    <row r="1221" spans="1:17" x14ac:dyDescent="0.25">
      <c r="A1221" t="s">
        <v>29</v>
      </c>
      <c r="B1221" t="s">
        <v>38</v>
      </c>
      <c r="C1221" t="s">
        <v>50</v>
      </c>
      <c r="D1221" t="s">
        <v>31</v>
      </c>
      <c r="E1221">
        <v>15</v>
      </c>
      <c r="F1221" t="str">
        <f t="shared" si="19"/>
        <v>Average Per Device1-in-10June Monthly System Peak Day50% Cycling15</v>
      </c>
      <c r="G1221">
        <v>1.453551</v>
      </c>
      <c r="H1221">
        <v>1.825731</v>
      </c>
      <c r="I1221">
        <v>86.537800000000004</v>
      </c>
      <c r="J1221">
        <v>-3.4546300000000002E-2</v>
      </c>
      <c r="K1221">
        <v>0.2057514</v>
      </c>
      <c r="L1221">
        <v>0.37218089999999998</v>
      </c>
      <c r="M1221">
        <v>0.53861029999999999</v>
      </c>
      <c r="N1221">
        <v>0.77890800000000004</v>
      </c>
      <c r="O1221">
        <v>12331</v>
      </c>
      <c r="P1221" t="s">
        <v>59</v>
      </c>
      <c r="Q1221" t="s">
        <v>61</v>
      </c>
    </row>
    <row r="1222" spans="1:17" x14ac:dyDescent="0.25">
      <c r="A1222" t="s">
        <v>43</v>
      </c>
      <c r="B1222" t="s">
        <v>38</v>
      </c>
      <c r="C1222" t="s">
        <v>50</v>
      </c>
      <c r="D1222" t="s">
        <v>31</v>
      </c>
      <c r="E1222">
        <v>15</v>
      </c>
      <c r="F1222" t="str">
        <f t="shared" si="19"/>
        <v>Aggregate1-in-10June Monthly System Peak Day50% Cycling15</v>
      </c>
      <c r="G1222">
        <v>20.964559999999999</v>
      </c>
      <c r="H1222">
        <v>26.332529999999998</v>
      </c>
      <c r="I1222">
        <v>86.537800000000004</v>
      </c>
      <c r="J1222">
        <v>-0.4982607</v>
      </c>
      <c r="K1222">
        <v>2.9675530000000001</v>
      </c>
      <c r="L1222">
        <v>5.3679649999999999</v>
      </c>
      <c r="M1222">
        <v>7.7683770000000001</v>
      </c>
      <c r="N1222">
        <v>11.23419</v>
      </c>
      <c r="O1222">
        <v>12331</v>
      </c>
      <c r="P1222" t="s">
        <v>59</v>
      </c>
      <c r="Q1222" t="s">
        <v>61</v>
      </c>
    </row>
    <row r="1223" spans="1:17" x14ac:dyDescent="0.25">
      <c r="A1223" t="s">
        <v>30</v>
      </c>
      <c r="B1223" t="s">
        <v>38</v>
      </c>
      <c r="C1223" t="s">
        <v>50</v>
      </c>
      <c r="D1223" t="s">
        <v>26</v>
      </c>
      <c r="E1223">
        <v>15</v>
      </c>
      <c r="F1223" t="str">
        <f t="shared" si="19"/>
        <v>Average Per Ton1-in-10June Monthly System Peak DayAll15</v>
      </c>
      <c r="G1223">
        <v>0.33473639999999999</v>
      </c>
      <c r="H1223">
        <v>0.43360320000000002</v>
      </c>
      <c r="I1223">
        <v>86.037999999999997</v>
      </c>
      <c r="J1223">
        <v>9.1485999999999998E-3</v>
      </c>
      <c r="K1223">
        <v>6.2154800000000003E-2</v>
      </c>
      <c r="L1223">
        <v>9.8866700000000002E-2</v>
      </c>
      <c r="M1223">
        <v>0.1355787</v>
      </c>
      <c r="N1223">
        <v>0.1885849</v>
      </c>
      <c r="O1223">
        <v>23026</v>
      </c>
      <c r="P1223" t="s">
        <v>59</v>
      </c>
      <c r="Q1223" t="s">
        <v>61</v>
      </c>
    </row>
    <row r="1224" spans="1:17" x14ac:dyDescent="0.25">
      <c r="A1224" t="s">
        <v>28</v>
      </c>
      <c r="B1224" t="s">
        <v>38</v>
      </c>
      <c r="C1224" t="s">
        <v>50</v>
      </c>
      <c r="D1224" t="s">
        <v>26</v>
      </c>
      <c r="E1224">
        <v>15</v>
      </c>
      <c r="F1224" t="str">
        <f t="shared" si="19"/>
        <v>Average Per Premise1-in-10June Monthly System Peak DayAll15</v>
      </c>
      <c r="G1224">
        <v>1.432617</v>
      </c>
      <c r="H1224">
        <v>1.85575</v>
      </c>
      <c r="I1224">
        <v>86.037999999999997</v>
      </c>
      <c r="J1224">
        <v>3.9154500000000002E-2</v>
      </c>
      <c r="K1224">
        <v>0.26601239999999998</v>
      </c>
      <c r="L1224">
        <v>0.42313339999999999</v>
      </c>
      <c r="M1224">
        <v>0.58025439999999995</v>
      </c>
      <c r="N1224">
        <v>0.8071123</v>
      </c>
      <c r="O1224">
        <v>23026</v>
      </c>
      <c r="P1224" t="s">
        <v>59</v>
      </c>
      <c r="Q1224" t="s">
        <v>61</v>
      </c>
    </row>
    <row r="1225" spans="1:17" x14ac:dyDescent="0.25">
      <c r="A1225" t="s">
        <v>29</v>
      </c>
      <c r="B1225" t="s">
        <v>38</v>
      </c>
      <c r="C1225" t="s">
        <v>50</v>
      </c>
      <c r="D1225" t="s">
        <v>26</v>
      </c>
      <c r="E1225">
        <v>15</v>
      </c>
      <c r="F1225" t="str">
        <f t="shared" si="19"/>
        <v>Average Per Device1-in-10June Monthly System Peak DayAll15</v>
      </c>
      <c r="G1225">
        <v>1.193986</v>
      </c>
      <c r="H1225">
        <v>1.546638</v>
      </c>
      <c r="I1225">
        <v>86.037999999999997</v>
      </c>
      <c r="J1225">
        <v>3.2632599999999998E-2</v>
      </c>
      <c r="K1225">
        <v>0.2217027</v>
      </c>
      <c r="L1225">
        <v>0.35265200000000002</v>
      </c>
      <c r="M1225">
        <v>0.48360140000000001</v>
      </c>
      <c r="N1225">
        <v>0.67267149999999998</v>
      </c>
      <c r="O1225">
        <v>23026</v>
      </c>
      <c r="P1225" t="s">
        <v>59</v>
      </c>
      <c r="Q1225" t="s">
        <v>61</v>
      </c>
    </row>
    <row r="1226" spans="1:17" x14ac:dyDescent="0.25">
      <c r="A1226" t="s">
        <v>43</v>
      </c>
      <c r="B1226" t="s">
        <v>38</v>
      </c>
      <c r="C1226" t="s">
        <v>50</v>
      </c>
      <c r="D1226" t="s">
        <v>26</v>
      </c>
      <c r="E1226">
        <v>15</v>
      </c>
      <c r="F1226" t="str">
        <f t="shared" si="19"/>
        <v>Aggregate1-in-10June Monthly System Peak DayAll15</v>
      </c>
      <c r="G1226">
        <v>32.987439999999999</v>
      </c>
      <c r="H1226">
        <v>42.730510000000002</v>
      </c>
      <c r="I1226">
        <v>86.037999999999997</v>
      </c>
      <c r="J1226">
        <v>0.90157240000000005</v>
      </c>
      <c r="K1226">
        <v>6.1252009999999997</v>
      </c>
      <c r="L1226">
        <v>9.7430699999999995</v>
      </c>
      <c r="M1226">
        <v>13.360939999999999</v>
      </c>
      <c r="N1226">
        <v>18.584569999999999</v>
      </c>
      <c r="O1226">
        <v>23026</v>
      </c>
      <c r="P1226" t="s">
        <v>59</v>
      </c>
      <c r="Q1226" t="s">
        <v>61</v>
      </c>
    </row>
    <row r="1227" spans="1:17" x14ac:dyDescent="0.25">
      <c r="A1227" t="s">
        <v>30</v>
      </c>
      <c r="B1227" t="s">
        <v>38</v>
      </c>
      <c r="C1227" t="s">
        <v>51</v>
      </c>
      <c r="D1227" t="s">
        <v>58</v>
      </c>
      <c r="E1227">
        <v>15</v>
      </c>
      <c r="F1227" t="str">
        <f t="shared" si="19"/>
        <v>Average Per Ton1-in-10May Monthly System Peak Day100% Cycling15</v>
      </c>
      <c r="G1227">
        <v>0.25880700000000001</v>
      </c>
      <c r="H1227">
        <v>0.37351319999999999</v>
      </c>
      <c r="I1227">
        <v>89.134799999999998</v>
      </c>
      <c r="J1227">
        <v>5.8125499999999997E-2</v>
      </c>
      <c r="K1227">
        <v>9.1553800000000005E-2</v>
      </c>
      <c r="L1227">
        <v>0.11470619999999999</v>
      </c>
      <c r="M1227">
        <v>0.1378586</v>
      </c>
      <c r="N1227">
        <v>0.17128689999999999</v>
      </c>
      <c r="O1227">
        <v>10695</v>
      </c>
      <c r="P1227" t="s">
        <v>59</v>
      </c>
      <c r="Q1227" t="s">
        <v>61</v>
      </c>
    </row>
    <row r="1228" spans="1:17" x14ac:dyDescent="0.25">
      <c r="A1228" t="s">
        <v>28</v>
      </c>
      <c r="B1228" t="s">
        <v>38</v>
      </c>
      <c r="C1228" t="s">
        <v>51</v>
      </c>
      <c r="D1228" t="s">
        <v>58</v>
      </c>
      <c r="E1228">
        <v>15</v>
      </c>
      <c r="F1228" t="str">
        <f t="shared" si="19"/>
        <v>Average Per Premise1-in-10May Monthly System Peak Day100% Cycling15</v>
      </c>
      <c r="G1228">
        <v>1.1598790000000001</v>
      </c>
      <c r="H1228">
        <v>1.67395</v>
      </c>
      <c r="I1228">
        <v>89.134799999999998</v>
      </c>
      <c r="J1228">
        <v>0.26049739999999999</v>
      </c>
      <c r="K1228">
        <v>0.41031099999999998</v>
      </c>
      <c r="L1228">
        <v>0.51407150000000001</v>
      </c>
      <c r="M1228">
        <v>0.61783200000000005</v>
      </c>
      <c r="N1228">
        <v>0.76764560000000004</v>
      </c>
      <c r="O1228">
        <v>10695</v>
      </c>
      <c r="P1228" t="s">
        <v>59</v>
      </c>
      <c r="Q1228" t="s">
        <v>61</v>
      </c>
    </row>
    <row r="1229" spans="1:17" x14ac:dyDescent="0.25">
      <c r="A1229" t="s">
        <v>29</v>
      </c>
      <c r="B1229" t="s">
        <v>38</v>
      </c>
      <c r="C1229" t="s">
        <v>51</v>
      </c>
      <c r="D1229" t="s">
        <v>58</v>
      </c>
      <c r="E1229">
        <v>15</v>
      </c>
      <c r="F1229" t="str">
        <f t="shared" si="19"/>
        <v>Average Per Device1-in-10May Monthly System Peak Day100% Cycling15</v>
      </c>
      <c r="G1229">
        <v>0.93940970000000001</v>
      </c>
      <c r="H1229">
        <v>1.3557669999999999</v>
      </c>
      <c r="I1229">
        <v>89.134799999999998</v>
      </c>
      <c r="J1229">
        <v>0.21098220000000001</v>
      </c>
      <c r="K1229">
        <v>0.33231929999999998</v>
      </c>
      <c r="L1229">
        <v>0.41635699999999998</v>
      </c>
      <c r="M1229">
        <v>0.50039480000000003</v>
      </c>
      <c r="N1229">
        <v>0.6217319</v>
      </c>
      <c r="O1229">
        <v>10695</v>
      </c>
      <c r="P1229" t="s">
        <v>59</v>
      </c>
      <c r="Q1229" t="s">
        <v>61</v>
      </c>
    </row>
    <row r="1230" spans="1:17" x14ac:dyDescent="0.25">
      <c r="A1230" t="s">
        <v>43</v>
      </c>
      <c r="B1230" t="s">
        <v>38</v>
      </c>
      <c r="C1230" t="s">
        <v>51</v>
      </c>
      <c r="D1230" t="s">
        <v>58</v>
      </c>
      <c r="E1230">
        <v>15</v>
      </c>
      <c r="F1230" t="str">
        <f t="shared" si="19"/>
        <v>Aggregate1-in-10May Monthly System Peak Day100% Cycling15</v>
      </c>
      <c r="G1230">
        <v>12.4049</v>
      </c>
      <c r="H1230">
        <v>17.902899999999999</v>
      </c>
      <c r="I1230">
        <v>89.134799999999998</v>
      </c>
      <c r="J1230">
        <v>2.786019</v>
      </c>
      <c r="K1230">
        <v>4.3882760000000003</v>
      </c>
      <c r="L1230">
        <v>5.4979940000000003</v>
      </c>
      <c r="M1230">
        <v>6.6077130000000004</v>
      </c>
      <c r="N1230">
        <v>8.2099700000000002</v>
      </c>
      <c r="O1230">
        <v>10695</v>
      </c>
      <c r="P1230" t="s">
        <v>59</v>
      </c>
      <c r="Q1230" t="s">
        <v>61</v>
      </c>
    </row>
    <row r="1231" spans="1:17" x14ac:dyDescent="0.25">
      <c r="A1231" t="s">
        <v>30</v>
      </c>
      <c r="B1231" t="s">
        <v>38</v>
      </c>
      <c r="C1231" t="s">
        <v>51</v>
      </c>
      <c r="D1231" t="s">
        <v>31</v>
      </c>
      <c r="E1231">
        <v>15</v>
      </c>
      <c r="F1231" t="str">
        <f t="shared" si="19"/>
        <v>Average Per Ton1-in-10May Monthly System Peak Day50% Cycling15</v>
      </c>
      <c r="G1231">
        <v>0.44821699999999998</v>
      </c>
      <c r="H1231">
        <v>0.57504420000000001</v>
      </c>
      <c r="I1231">
        <v>90.119500000000002</v>
      </c>
      <c r="J1231">
        <v>1.42655E-2</v>
      </c>
      <c r="K1231">
        <v>8.0767900000000004E-2</v>
      </c>
      <c r="L1231">
        <v>0.1268273</v>
      </c>
      <c r="M1231">
        <v>0.1728867</v>
      </c>
      <c r="N1231">
        <v>0.23938909999999999</v>
      </c>
      <c r="O1231">
        <v>12331</v>
      </c>
      <c r="P1231" t="s">
        <v>59</v>
      </c>
      <c r="Q1231" t="s">
        <v>61</v>
      </c>
    </row>
    <row r="1232" spans="1:17" x14ac:dyDescent="0.25">
      <c r="A1232" t="s">
        <v>28</v>
      </c>
      <c r="B1232" t="s">
        <v>38</v>
      </c>
      <c r="C1232" t="s">
        <v>51</v>
      </c>
      <c r="D1232" t="s">
        <v>31</v>
      </c>
      <c r="E1232">
        <v>15</v>
      </c>
      <c r="F1232" t="str">
        <f t="shared" si="19"/>
        <v>Average Per Premise1-in-10May Monthly System Peak Day50% Cycling15</v>
      </c>
      <c r="G1232">
        <v>1.839845</v>
      </c>
      <c r="H1232">
        <v>2.3604470000000002</v>
      </c>
      <c r="I1232">
        <v>90.119500000000002</v>
      </c>
      <c r="J1232">
        <v>5.8557100000000001E-2</v>
      </c>
      <c r="K1232">
        <v>0.33153680000000002</v>
      </c>
      <c r="L1232">
        <v>0.5206018</v>
      </c>
      <c r="M1232">
        <v>0.70966680000000004</v>
      </c>
      <c r="N1232">
        <v>0.98264660000000004</v>
      </c>
      <c r="O1232">
        <v>12331</v>
      </c>
      <c r="P1232" t="s">
        <v>59</v>
      </c>
      <c r="Q1232" t="s">
        <v>61</v>
      </c>
    </row>
    <row r="1233" spans="1:17" x14ac:dyDescent="0.25">
      <c r="A1233" t="s">
        <v>29</v>
      </c>
      <c r="B1233" t="s">
        <v>38</v>
      </c>
      <c r="C1233" t="s">
        <v>51</v>
      </c>
      <c r="D1233" t="s">
        <v>31</v>
      </c>
      <c r="E1233">
        <v>15</v>
      </c>
      <c r="F1233" t="str">
        <f t="shared" si="19"/>
        <v>Average Per Device1-in-10May Monthly System Peak Day50% Cycling15</v>
      </c>
      <c r="G1233">
        <v>1.572983</v>
      </c>
      <c r="H1233">
        <v>2.0180729999999998</v>
      </c>
      <c r="I1233">
        <v>90.119500000000002</v>
      </c>
      <c r="J1233">
        <v>5.00636E-2</v>
      </c>
      <c r="K1233">
        <v>0.2834487</v>
      </c>
      <c r="L1233">
        <v>0.4450905</v>
      </c>
      <c r="M1233">
        <v>0.6067323</v>
      </c>
      <c r="N1233">
        <v>0.84011749999999996</v>
      </c>
      <c r="O1233">
        <v>12331</v>
      </c>
      <c r="P1233" t="s">
        <v>59</v>
      </c>
      <c r="Q1233" t="s">
        <v>61</v>
      </c>
    </row>
    <row r="1234" spans="1:17" x14ac:dyDescent="0.25">
      <c r="A1234" t="s">
        <v>43</v>
      </c>
      <c r="B1234" t="s">
        <v>38</v>
      </c>
      <c r="C1234" t="s">
        <v>51</v>
      </c>
      <c r="D1234" t="s">
        <v>31</v>
      </c>
      <c r="E1234">
        <v>15</v>
      </c>
      <c r="F1234" t="str">
        <f t="shared" si="19"/>
        <v>Aggregate1-in-10May Monthly System Peak Day50% Cycling15</v>
      </c>
      <c r="G1234">
        <v>22.68713</v>
      </c>
      <c r="H1234">
        <v>29.106670000000001</v>
      </c>
      <c r="I1234">
        <v>90.119500000000002</v>
      </c>
      <c r="J1234">
        <v>0.72206700000000001</v>
      </c>
      <c r="K1234">
        <v>4.0881809999999996</v>
      </c>
      <c r="L1234">
        <v>6.4195399999999996</v>
      </c>
      <c r="M1234">
        <v>8.7509010000000007</v>
      </c>
      <c r="N1234">
        <v>12.117010000000001</v>
      </c>
      <c r="O1234">
        <v>12331</v>
      </c>
      <c r="P1234" t="s">
        <v>59</v>
      </c>
      <c r="Q1234" t="s">
        <v>61</v>
      </c>
    </row>
    <row r="1235" spans="1:17" x14ac:dyDescent="0.25">
      <c r="A1235" t="s">
        <v>30</v>
      </c>
      <c r="B1235" t="s">
        <v>38</v>
      </c>
      <c r="C1235" t="s">
        <v>51</v>
      </c>
      <c r="D1235" t="s">
        <v>26</v>
      </c>
      <c r="E1235">
        <v>15</v>
      </c>
      <c r="F1235" t="str">
        <f t="shared" si="19"/>
        <v>Average Per Ton1-in-10May Monthly System Peak DayAll15</v>
      </c>
      <c r="G1235">
        <v>0.3602361</v>
      </c>
      <c r="H1235">
        <v>0.4814331</v>
      </c>
      <c r="I1235">
        <v>89.662099999999995</v>
      </c>
      <c r="J1235">
        <v>3.4638500000000003E-2</v>
      </c>
      <c r="K1235">
        <v>8.5777999999999993E-2</v>
      </c>
      <c r="L1235">
        <v>0.121197</v>
      </c>
      <c r="M1235">
        <v>0.15661610000000001</v>
      </c>
      <c r="N1235">
        <v>0.20775560000000001</v>
      </c>
      <c r="O1235">
        <v>23026</v>
      </c>
      <c r="P1235" t="s">
        <v>59</v>
      </c>
      <c r="Q1235" t="s">
        <v>61</v>
      </c>
    </row>
    <row r="1236" spans="1:17" x14ac:dyDescent="0.25">
      <c r="A1236" t="s">
        <v>28</v>
      </c>
      <c r="B1236" t="s">
        <v>38</v>
      </c>
      <c r="C1236" t="s">
        <v>51</v>
      </c>
      <c r="D1236" t="s">
        <v>26</v>
      </c>
      <c r="E1236">
        <v>15</v>
      </c>
      <c r="F1236" t="str">
        <f t="shared" si="19"/>
        <v>Average Per Premise1-in-10May Monthly System Peak DayAll15</v>
      </c>
      <c r="G1236">
        <v>1.5417510000000001</v>
      </c>
      <c r="H1236">
        <v>2.0604550000000001</v>
      </c>
      <c r="I1236">
        <v>89.662099999999995</v>
      </c>
      <c r="J1236">
        <v>0.14824689999999999</v>
      </c>
      <c r="K1236">
        <v>0.36711559999999999</v>
      </c>
      <c r="L1236">
        <v>0.51870340000000004</v>
      </c>
      <c r="M1236">
        <v>0.67029119999999998</v>
      </c>
      <c r="N1236">
        <v>0.8891599</v>
      </c>
      <c r="O1236">
        <v>23026</v>
      </c>
      <c r="P1236" t="s">
        <v>59</v>
      </c>
      <c r="Q1236" t="s">
        <v>61</v>
      </c>
    </row>
    <row r="1237" spans="1:17" x14ac:dyDescent="0.25">
      <c r="A1237" t="s">
        <v>29</v>
      </c>
      <c r="B1237" t="s">
        <v>38</v>
      </c>
      <c r="C1237" t="s">
        <v>51</v>
      </c>
      <c r="D1237" t="s">
        <v>26</v>
      </c>
      <c r="E1237">
        <v>15</v>
      </c>
      <c r="F1237" t="str">
        <f t="shared" si="19"/>
        <v>Average Per Device1-in-10May Monthly System Peak DayAll15</v>
      </c>
      <c r="G1237">
        <v>1.2849410000000001</v>
      </c>
      <c r="H1237">
        <v>1.717244</v>
      </c>
      <c r="I1237">
        <v>89.662099999999995</v>
      </c>
      <c r="J1237">
        <v>0.12355339999999999</v>
      </c>
      <c r="K1237">
        <v>0.30596509999999999</v>
      </c>
      <c r="L1237">
        <v>0.43230289999999999</v>
      </c>
      <c r="M1237">
        <v>0.55864069999999999</v>
      </c>
      <c r="N1237">
        <v>0.74105240000000006</v>
      </c>
      <c r="O1237">
        <v>23026</v>
      </c>
      <c r="P1237" t="s">
        <v>59</v>
      </c>
      <c r="Q1237" t="s">
        <v>61</v>
      </c>
    </row>
    <row r="1238" spans="1:17" x14ac:dyDescent="0.25">
      <c r="A1238" t="s">
        <v>43</v>
      </c>
      <c r="B1238" t="s">
        <v>38</v>
      </c>
      <c r="C1238" t="s">
        <v>51</v>
      </c>
      <c r="D1238" t="s">
        <v>26</v>
      </c>
      <c r="E1238">
        <v>15</v>
      </c>
      <c r="F1238" t="str">
        <f t="shared" si="19"/>
        <v>Aggregate1-in-10May Monthly System Peak DayAll15</v>
      </c>
      <c r="G1238">
        <v>35.500360000000001</v>
      </c>
      <c r="H1238">
        <v>47.444029999999998</v>
      </c>
      <c r="I1238">
        <v>89.662099999999995</v>
      </c>
      <c r="J1238">
        <v>3.4135330000000002</v>
      </c>
      <c r="K1238">
        <v>8.4532039999999995</v>
      </c>
      <c r="L1238">
        <v>11.943659999999999</v>
      </c>
      <c r="M1238">
        <v>15.43413</v>
      </c>
      <c r="N1238">
        <v>20.473800000000001</v>
      </c>
      <c r="O1238">
        <v>23026</v>
      </c>
      <c r="P1238" t="s">
        <v>59</v>
      </c>
      <c r="Q1238" t="s">
        <v>61</v>
      </c>
    </row>
    <row r="1239" spans="1:17" x14ac:dyDescent="0.25">
      <c r="A1239" t="s">
        <v>30</v>
      </c>
      <c r="B1239" t="s">
        <v>38</v>
      </c>
      <c r="C1239" t="s">
        <v>52</v>
      </c>
      <c r="D1239" t="s">
        <v>58</v>
      </c>
      <c r="E1239">
        <v>15</v>
      </c>
      <c r="F1239" t="str">
        <f t="shared" si="19"/>
        <v>Average Per Ton1-in-10October Monthly System Peak Day100% Cycling15</v>
      </c>
      <c r="G1239">
        <v>0.26088990000000001</v>
      </c>
      <c r="H1239">
        <v>0.37880390000000003</v>
      </c>
      <c r="I1239">
        <v>90.145700000000005</v>
      </c>
      <c r="J1239">
        <v>6.1590399999999997E-2</v>
      </c>
      <c r="K1239">
        <v>9.4866800000000001E-2</v>
      </c>
      <c r="L1239">
        <v>0.117914</v>
      </c>
      <c r="M1239">
        <v>0.14096120000000001</v>
      </c>
      <c r="N1239">
        <v>0.17423759999999999</v>
      </c>
      <c r="O1239">
        <v>10695</v>
      </c>
      <c r="P1239" t="s">
        <v>59</v>
      </c>
      <c r="Q1239" t="s">
        <v>61</v>
      </c>
    </row>
    <row r="1240" spans="1:17" x14ac:dyDescent="0.25">
      <c r="A1240" t="s">
        <v>28</v>
      </c>
      <c r="B1240" t="s">
        <v>38</v>
      </c>
      <c r="C1240" t="s">
        <v>52</v>
      </c>
      <c r="D1240" t="s">
        <v>58</v>
      </c>
      <c r="E1240">
        <v>15</v>
      </c>
      <c r="F1240" t="str">
        <f t="shared" si="19"/>
        <v>Average Per Premise1-in-10October Monthly System Peak Day100% Cycling15</v>
      </c>
      <c r="G1240">
        <v>1.1692130000000001</v>
      </c>
      <c r="H1240">
        <v>1.6976610000000001</v>
      </c>
      <c r="I1240">
        <v>90.145700000000005</v>
      </c>
      <c r="J1240">
        <v>0.27602569999999998</v>
      </c>
      <c r="K1240">
        <v>0.4251586</v>
      </c>
      <c r="L1240">
        <v>0.52844760000000002</v>
      </c>
      <c r="M1240">
        <v>0.63173659999999998</v>
      </c>
      <c r="N1240">
        <v>0.78086949999999999</v>
      </c>
      <c r="O1240">
        <v>10695</v>
      </c>
      <c r="P1240" t="s">
        <v>59</v>
      </c>
      <c r="Q1240" t="s">
        <v>61</v>
      </c>
    </row>
    <row r="1241" spans="1:17" x14ac:dyDescent="0.25">
      <c r="A1241" t="s">
        <v>29</v>
      </c>
      <c r="B1241" t="s">
        <v>38</v>
      </c>
      <c r="C1241" t="s">
        <v>52</v>
      </c>
      <c r="D1241" t="s">
        <v>58</v>
      </c>
      <c r="E1241">
        <v>15</v>
      </c>
      <c r="F1241" t="str">
        <f t="shared" si="19"/>
        <v>Average Per Device1-in-10October Monthly System Peak Day100% Cycling15</v>
      </c>
      <c r="G1241">
        <v>0.94696990000000003</v>
      </c>
      <c r="H1241">
        <v>1.3749709999999999</v>
      </c>
      <c r="I1241">
        <v>90.145700000000005</v>
      </c>
      <c r="J1241">
        <v>0.2235589</v>
      </c>
      <c r="K1241">
        <v>0.3443447</v>
      </c>
      <c r="L1241">
        <v>0.42800060000000001</v>
      </c>
      <c r="M1241">
        <v>0.51165640000000001</v>
      </c>
      <c r="N1241">
        <v>0.63244219999999995</v>
      </c>
      <c r="O1241">
        <v>10695</v>
      </c>
      <c r="P1241" t="s">
        <v>59</v>
      </c>
      <c r="Q1241" t="s">
        <v>61</v>
      </c>
    </row>
    <row r="1242" spans="1:17" x14ac:dyDescent="0.25">
      <c r="A1242" t="s">
        <v>43</v>
      </c>
      <c r="B1242" t="s">
        <v>38</v>
      </c>
      <c r="C1242" t="s">
        <v>52</v>
      </c>
      <c r="D1242" t="s">
        <v>58</v>
      </c>
      <c r="E1242">
        <v>15</v>
      </c>
      <c r="F1242" t="str">
        <f t="shared" si="19"/>
        <v>Aggregate1-in-10October Monthly System Peak Day100% Cycling15</v>
      </c>
      <c r="G1242">
        <v>12.50474</v>
      </c>
      <c r="H1242">
        <v>18.156490000000002</v>
      </c>
      <c r="I1242">
        <v>90.145700000000005</v>
      </c>
      <c r="J1242">
        <v>2.9520949999999999</v>
      </c>
      <c r="K1242">
        <v>4.5470709999999999</v>
      </c>
      <c r="L1242">
        <v>5.6517470000000003</v>
      </c>
      <c r="M1242">
        <v>6.7564229999999998</v>
      </c>
      <c r="N1242">
        <v>8.3513999999999999</v>
      </c>
      <c r="O1242">
        <v>10695</v>
      </c>
      <c r="P1242" t="s">
        <v>59</v>
      </c>
      <c r="Q1242" t="s">
        <v>61</v>
      </c>
    </row>
    <row r="1243" spans="1:17" x14ac:dyDescent="0.25">
      <c r="A1243" t="s">
        <v>30</v>
      </c>
      <c r="B1243" t="s">
        <v>38</v>
      </c>
      <c r="C1243" t="s">
        <v>52</v>
      </c>
      <c r="D1243" t="s">
        <v>31</v>
      </c>
      <c r="E1243">
        <v>15</v>
      </c>
      <c r="F1243" t="str">
        <f t="shared" si="19"/>
        <v>Average Per Ton1-in-10October Monthly System Peak Day50% Cycling15</v>
      </c>
      <c r="G1243">
        <v>0.45364890000000002</v>
      </c>
      <c r="H1243">
        <v>0.58379219999999998</v>
      </c>
      <c r="I1243">
        <v>90.860699999999994</v>
      </c>
      <c r="J1243">
        <v>1.7850999999999999E-2</v>
      </c>
      <c r="K1243">
        <v>8.4194199999999997E-2</v>
      </c>
      <c r="L1243">
        <v>0.13014329999999999</v>
      </c>
      <c r="M1243">
        <v>0.17609240000000001</v>
      </c>
      <c r="N1243">
        <v>0.2424356</v>
      </c>
      <c r="O1243">
        <v>12331</v>
      </c>
      <c r="P1243" t="s">
        <v>59</v>
      </c>
      <c r="Q1243" t="s">
        <v>61</v>
      </c>
    </row>
    <row r="1244" spans="1:17" x14ac:dyDescent="0.25">
      <c r="A1244" t="s">
        <v>28</v>
      </c>
      <c r="B1244" t="s">
        <v>38</v>
      </c>
      <c r="C1244" t="s">
        <v>52</v>
      </c>
      <c r="D1244" t="s">
        <v>31</v>
      </c>
      <c r="E1244">
        <v>15</v>
      </c>
      <c r="F1244" t="str">
        <f t="shared" si="19"/>
        <v>Average Per Premise1-in-10October Monthly System Peak Day50% Cycling15</v>
      </c>
      <c r="G1244">
        <v>1.862142</v>
      </c>
      <c r="H1244">
        <v>2.3963559999999999</v>
      </c>
      <c r="I1244">
        <v>90.860699999999994</v>
      </c>
      <c r="J1244">
        <v>7.3275099999999996E-2</v>
      </c>
      <c r="K1244">
        <v>0.3456013</v>
      </c>
      <c r="L1244">
        <v>0.53421359999999996</v>
      </c>
      <c r="M1244">
        <v>0.72282579999999996</v>
      </c>
      <c r="N1244">
        <v>0.99515200000000004</v>
      </c>
      <c r="O1244">
        <v>12331</v>
      </c>
      <c r="P1244" t="s">
        <v>59</v>
      </c>
      <c r="Q1244" t="s">
        <v>61</v>
      </c>
    </row>
    <row r="1245" spans="1:17" x14ac:dyDescent="0.25">
      <c r="A1245" t="s">
        <v>29</v>
      </c>
      <c r="B1245" t="s">
        <v>38</v>
      </c>
      <c r="C1245" t="s">
        <v>52</v>
      </c>
      <c r="D1245" t="s">
        <v>31</v>
      </c>
      <c r="E1245">
        <v>15</v>
      </c>
      <c r="F1245" t="str">
        <f t="shared" si="19"/>
        <v>Average Per Device1-in-10October Monthly System Peak Day50% Cycling15</v>
      </c>
      <c r="G1245">
        <v>1.5920460000000001</v>
      </c>
      <c r="H1245">
        <v>2.0487739999999999</v>
      </c>
      <c r="I1245">
        <v>90.860699999999994</v>
      </c>
      <c r="J1245">
        <v>6.2646800000000002E-2</v>
      </c>
      <c r="K1245">
        <v>0.29547309999999999</v>
      </c>
      <c r="L1245">
        <v>0.45672790000000002</v>
      </c>
      <c r="M1245">
        <v>0.6179827</v>
      </c>
      <c r="N1245">
        <v>0.85080900000000004</v>
      </c>
      <c r="O1245">
        <v>12331</v>
      </c>
      <c r="P1245" t="s">
        <v>59</v>
      </c>
      <c r="Q1245" t="s">
        <v>61</v>
      </c>
    </row>
    <row r="1246" spans="1:17" x14ac:dyDescent="0.25">
      <c r="A1246" t="s">
        <v>43</v>
      </c>
      <c r="B1246" t="s">
        <v>38</v>
      </c>
      <c r="C1246" t="s">
        <v>52</v>
      </c>
      <c r="D1246" t="s">
        <v>31</v>
      </c>
      <c r="E1246">
        <v>15</v>
      </c>
      <c r="F1246" t="str">
        <f t="shared" si="19"/>
        <v>Aggregate1-in-10October Monthly System Peak Day50% Cycling15</v>
      </c>
      <c r="G1246">
        <v>22.962070000000001</v>
      </c>
      <c r="H1246">
        <v>29.54946</v>
      </c>
      <c r="I1246">
        <v>90.860699999999994</v>
      </c>
      <c r="J1246">
        <v>0.9035552</v>
      </c>
      <c r="K1246">
        <v>4.261609</v>
      </c>
      <c r="L1246">
        <v>6.5873869999999997</v>
      </c>
      <c r="M1246">
        <v>8.9131649999999993</v>
      </c>
      <c r="N1246">
        <v>12.27122</v>
      </c>
      <c r="O1246">
        <v>12331</v>
      </c>
      <c r="P1246" t="s">
        <v>59</v>
      </c>
      <c r="Q1246" t="s">
        <v>61</v>
      </c>
    </row>
    <row r="1247" spans="1:17" x14ac:dyDescent="0.25">
      <c r="A1247" t="s">
        <v>30</v>
      </c>
      <c r="B1247" t="s">
        <v>38</v>
      </c>
      <c r="C1247" t="s">
        <v>52</v>
      </c>
      <c r="D1247" t="s">
        <v>26</v>
      </c>
      <c r="E1247">
        <v>15</v>
      </c>
      <c r="F1247" t="str">
        <f t="shared" si="19"/>
        <v>Average Per Ton1-in-10October Monthly System Peak DayAll15</v>
      </c>
      <c r="G1247">
        <v>0.3641123</v>
      </c>
      <c r="H1247">
        <v>0.48857509999999998</v>
      </c>
      <c r="I1247">
        <v>90.528599999999997</v>
      </c>
      <c r="J1247">
        <v>3.8168000000000001E-2</v>
      </c>
      <c r="K1247">
        <v>8.9151599999999998E-2</v>
      </c>
      <c r="L1247">
        <v>0.1244628</v>
      </c>
      <c r="M1247">
        <v>0.1597739</v>
      </c>
      <c r="N1247">
        <v>0.21075759999999999</v>
      </c>
      <c r="O1247">
        <v>23026</v>
      </c>
      <c r="P1247" t="s">
        <v>59</v>
      </c>
      <c r="Q1247" t="s">
        <v>61</v>
      </c>
    </row>
    <row r="1248" spans="1:17" x14ac:dyDescent="0.25">
      <c r="A1248" t="s">
        <v>28</v>
      </c>
      <c r="B1248" t="s">
        <v>38</v>
      </c>
      <c r="C1248" t="s">
        <v>52</v>
      </c>
      <c r="D1248" t="s">
        <v>26</v>
      </c>
      <c r="E1248">
        <v>15</v>
      </c>
      <c r="F1248" t="str">
        <f t="shared" si="19"/>
        <v>Average Per Premise1-in-10October Monthly System Peak DayAll15</v>
      </c>
      <c r="G1248">
        <v>1.558341</v>
      </c>
      <c r="H1248">
        <v>2.091021</v>
      </c>
      <c r="I1248">
        <v>90.528599999999997</v>
      </c>
      <c r="J1248">
        <v>0.16335259999999999</v>
      </c>
      <c r="K1248">
        <v>0.38155440000000002</v>
      </c>
      <c r="L1248">
        <v>0.53268040000000005</v>
      </c>
      <c r="M1248">
        <v>0.68380629999999998</v>
      </c>
      <c r="N1248">
        <v>0.90200809999999998</v>
      </c>
      <c r="O1248">
        <v>23026</v>
      </c>
      <c r="P1248" t="s">
        <v>59</v>
      </c>
      <c r="Q1248" t="s">
        <v>61</v>
      </c>
    </row>
    <row r="1249" spans="1:17" x14ac:dyDescent="0.25">
      <c r="A1249" t="s">
        <v>29</v>
      </c>
      <c r="B1249" t="s">
        <v>38</v>
      </c>
      <c r="C1249" t="s">
        <v>52</v>
      </c>
      <c r="D1249" t="s">
        <v>26</v>
      </c>
      <c r="E1249">
        <v>15</v>
      </c>
      <c r="F1249" t="str">
        <f t="shared" si="19"/>
        <v>Average Per Device1-in-10October Monthly System Peak DayAll15</v>
      </c>
      <c r="G1249">
        <v>1.2987679999999999</v>
      </c>
      <c r="H1249">
        <v>1.74272</v>
      </c>
      <c r="I1249">
        <v>90.528599999999997</v>
      </c>
      <c r="J1249">
        <v>0.13614290000000001</v>
      </c>
      <c r="K1249">
        <v>0.31799880000000003</v>
      </c>
      <c r="L1249">
        <v>0.4439517</v>
      </c>
      <c r="M1249">
        <v>0.56990450000000004</v>
      </c>
      <c r="N1249">
        <v>0.75176050000000005</v>
      </c>
      <c r="O1249">
        <v>23026</v>
      </c>
      <c r="P1249" t="s">
        <v>59</v>
      </c>
      <c r="Q1249" t="s">
        <v>61</v>
      </c>
    </row>
    <row r="1250" spans="1:17" x14ac:dyDescent="0.25">
      <c r="A1250" t="s">
        <v>43</v>
      </c>
      <c r="B1250" t="s">
        <v>38</v>
      </c>
      <c r="C1250" t="s">
        <v>52</v>
      </c>
      <c r="D1250" t="s">
        <v>26</v>
      </c>
      <c r="E1250">
        <v>15</v>
      </c>
      <c r="F1250" t="str">
        <f t="shared" si="19"/>
        <v>Aggregate1-in-10October Monthly System Peak DayAll15</v>
      </c>
      <c r="G1250">
        <v>35.882359999999998</v>
      </c>
      <c r="H1250">
        <v>48.147860000000001</v>
      </c>
      <c r="I1250">
        <v>90.528599999999997</v>
      </c>
      <c r="J1250">
        <v>3.7613569999999998</v>
      </c>
      <c r="K1250">
        <v>8.7856719999999999</v>
      </c>
      <c r="L1250">
        <v>12.265499999999999</v>
      </c>
      <c r="M1250">
        <v>15.74532</v>
      </c>
      <c r="N1250">
        <v>20.769639999999999</v>
      </c>
      <c r="O1250">
        <v>23026</v>
      </c>
      <c r="P1250" t="s">
        <v>59</v>
      </c>
      <c r="Q1250" t="s">
        <v>61</v>
      </c>
    </row>
    <row r="1251" spans="1:17" x14ac:dyDescent="0.25">
      <c r="A1251" t="s">
        <v>30</v>
      </c>
      <c r="B1251" t="s">
        <v>38</v>
      </c>
      <c r="C1251" t="s">
        <v>53</v>
      </c>
      <c r="D1251" t="s">
        <v>58</v>
      </c>
      <c r="E1251">
        <v>15</v>
      </c>
      <c r="F1251" t="str">
        <f t="shared" si="19"/>
        <v>Average Per Ton1-in-10September Monthly System Peak Day100% Cycling15</v>
      </c>
      <c r="G1251">
        <v>0.29218149999999998</v>
      </c>
      <c r="H1251">
        <v>0.45828760000000002</v>
      </c>
      <c r="I1251">
        <v>96.302199999999999</v>
      </c>
      <c r="J1251">
        <v>0.1094767</v>
      </c>
      <c r="K1251">
        <v>0.1429338</v>
      </c>
      <c r="L1251">
        <v>0.166106</v>
      </c>
      <c r="M1251">
        <v>0.18927830000000001</v>
      </c>
      <c r="N1251">
        <v>0.2227354</v>
      </c>
      <c r="O1251">
        <v>10695</v>
      </c>
      <c r="P1251" t="s">
        <v>59</v>
      </c>
      <c r="Q1251" t="s">
        <v>61</v>
      </c>
    </row>
    <row r="1252" spans="1:17" x14ac:dyDescent="0.25">
      <c r="A1252" t="s">
        <v>28</v>
      </c>
      <c r="B1252" t="s">
        <v>38</v>
      </c>
      <c r="C1252" t="s">
        <v>53</v>
      </c>
      <c r="D1252" t="s">
        <v>58</v>
      </c>
      <c r="E1252">
        <v>15</v>
      </c>
      <c r="F1252" t="str">
        <f t="shared" si="19"/>
        <v>Average Per Premise1-in-10September Monthly System Peak Day100% Cycling15</v>
      </c>
      <c r="G1252">
        <v>1.3094509999999999</v>
      </c>
      <c r="H1252">
        <v>2.0538780000000001</v>
      </c>
      <c r="I1252">
        <v>96.302199999999999</v>
      </c>
      <c r="J1252">
        <v>0.49063459999999998</v>
      </c>
      <c r="K1252">
        <v>0.64057719999999996</v>
      </c>
      <c r="L1252">
        <v>0.7444269</v>
      </c>
      <c r="M1252">
        <v>0.84827669999999999</v>
      </c>
      <c r="N1252">
        <v>0.99821919999999997</v>
      </c>
      <c r="O1252">
        <v>10695</v>
      </c>
      <c r="P1252" t="s">
        <v>59</v>
      </c>
      <c r="Q1252" t="s">
        <v>61</v>
      </c>
    </row>
    <row r="1253" spans="1:17" x14ac:dyDescent="0.25">
      <c r="A1253" t="s">
        <v>29</v>
      </c>
      <c r="B1253" t="s">
        <v>38</v>
      </c>
      <c r="C1253" t="s">
        <v>53</v>
      </c>
      <c r="D1253" t="s">
        <v>58</v>
      </c>
      <c r="E1253">
        <v>15</v>
      </c>
      <c r="F1253" t="str">
        <f t="shared" si="19"/>
        <v>Average Per Device1-in-10September Monthly System Peak Day100% Cycling15</v>
      </c>
      <c r="G1253">
        <v>1.060551</v>
      </c>
      <c r="H1253">
        <v>1.663478</v>
      </c>
      <c r="I1253">
        <v>96.302199999999999</v>
      </c>
      <c r="J1253">
        <v>0.39737499999999998</v>
      </c>
      <c r="K1253">
        <v>0.51881659999999996</v>
      </c>
      <c r="L1253">
        <v>0.60292659999999998</v>
      </c>
      <c r="M1253">
        <v>0.6870366</v>
      </c>
      <c r="N1253">
        <v>0.80847820000000004</v>
      </c>
      <c r="O1253">
        <v>10695</v>
      </c>
      <c r="P1253" t="s">
        <v>59</v>
      </c>
      <c r="Q1253" t="s">
        <v>61</v>
      </c>
    </row>
    <row r="1254" spans="1:17" x14ac:dyDescent="0.25">
      <c r="A1254" t="s">
        <v>43</v>
      </c>
      <c r="B1254" t="s">
        <v>38</v>
      </c>
      <c r="C1254" t="s">
        <v>53</v>
      </c>
      <c r="D1254" t="s">
        <v>58</v>
      </c>
      <c r="E1254">
        <v>15</v>
      </c>
      <c r="F1254" t="str">
        <f t="shared" si="19"/>
        <v>Aggregate1-in-10September Monthly System Peak Day100% Cycling15</v>
      </c>
      <c r="G1254">
        <v>14.004580000000001</v>
      </c>
      <c r="H1254">
        <v>21.966229999999999</v>
      </c>
      <c r="I1254">
        <v>96.302199999999999</v>
      </c>
      <c r="J1254">
        <v>5.2473369999999999</v>
      </c>
      <c r="K1254">
        <v>6.8509729999999998</v>
      </c>
      <c r="L1254">
        <v>7.961646</v>
      </c>
      <c r="M1254">
        <v>9.0723190000000002</v>
      </c>
      <c r="N1254">
        <v>10.67595</v>
      </c>
      <c r="O1254">
        <v>10695</v>
      </c>
      <c r="P1254" t="s">
        <v>59</v>
      </c>
      <c r="Q1254" t="s">
        <v>61</v>
      </c>
    </row>
    <row r="1255" spans="1:17" x14ac:dyDescent="0.25">
      <c r="A1255" t="s">
        <v>30</v>
      </c>
      <c r="B1255" t="s">
        <v>38</v>
      </c>
      <c r="C1255" t="s">
        <v>53</v>
      </c>
      <c r="D1255" t="s">
        <v>31</v>
      </c>
      <c r="E1255">
        <v>15</v>
      </c>
      <c r="F1255" t="str">
        <f t="shared" si="19"/>
        <v>Average Per Ton1-in-10September Monthly System Peak Day50% Cycling15</v>
      </c>
      <c r="G1255">
        <v>0.52668870000000001</v>
      </c>
      <c r="H1255">
        <v>0.70142059999999995</v>
      </c>
      <c r="I1255">
        <v>98.122299999999996</v>
      </c>
      <c r="J1255">
        <v>5.8866099999999998E-2</v>
      </c>
      <c r="K1255">
        <v>0.1273205</v>
      </c>
      <c r="L1255">
        <v>0.1747319</v>
      </c>
      <c r="M1255">
        <v>0.22214329999999999</v>
      </c>
      <c r="N1255">
        <v>0.29059770000000001</v>
      </c>
      <c r="O1255">
        <v>12331</v>
      </c>
      <c r="P1255" t="s">
        <v>59</v>
      </c>
      <c r="Q1255" t="s">
        <v>61</v>
      </c>
    </row>
    <row r="1256" spans="1:17" x14ac:dyDescent="0.25">
      <c r="A1256" t="s">
        <v>28</v>
      </c>
      <c r="B1256" t="s">
        <v>38</v>
      </c>
      <c r="C1256" t="s">
        <v>53</v>
      </c>
      <c r="D1256" t="s">
        <v>31</v>
      </c>
      <c r="E1256">
        <v>15</v>
      </c>
      <c r="F1256" t="str">
        <f t="shared" si="19"/>
        <v>Average Per Premise1-in-10September Monthly System Peak Day50% Cycling15</v>
      </c>
      <c r="G1256">
        <v>2.1619570000000001</v>
      </c>
      <c r="H1256">
        <v>2.8791980000000001</v>
      </c>
      <c r="I1256">
        <v>98.122299999999996</v>
      </c>
      <c r="J1256">
        <v>0.24163399999999999</v>
      </c>
      <c r="K1256">
        <v>0.52262660000000005</v>
      </c>
      <c r="L1256">
        <v>0.71724120000000002</v>
      </c>
      <c r="M1256">
        <v>0.91185570000000005</v>
      </c>
      <c r="N1256">
        <v>1.1928479999999999</v>
      </c>
      <c r="O1256">
        <v>12331</v>
      </c>
      <c r="P1256" t="s">
        <v>59</v>
      </c>
      <c r="Q1256" t="s">
        <v>61</v>
      </c>
    </row>
    <row r="1257" spans="1:17" x14ac:dyDescent="0.25">
      <c r="A1257" t="s">
        <v>29</v>
      </c>
      <c r="B1257" t="s">
        <v>38</v>
      </c>
      <c r="C1257" t="s">
        <v>53</v>
      </c>
      <c r="D1257" t="s">
        <v>31</v>
      </c>
      <c r="E1257">
        <v>15</v>
      </c>
      <c r="F1257" t="str">
        <f t="shared" si="19"/>
        <v>Average Per Device1-in-10September Monthly System Peak Day50% Cycling15</v>
      </c>
      <c r="G1257">
        <v>1.848373</v>
      </c>
      <c r="H1257">
        <v>2.4615809999999998</v>
      </c>
      <c r="I1257">
        <v>98.122299999999996</v>
      </c>
      <c r="J1257">
        <v>0.20658589999999999</v>
      </c>
      <c r="K1257">
        <v>0.44682159999999999</v>
      </c>
      <c r="L1257">
        <v>0.61320810000000003</v>
      </c>
      <c r="M1257">
        <v>0.77959460000000003</v>
      </c>
      <c r="N1257">
        <v>1.01983</v>
      </c>
      <c r="O1257">
        <v>12331</v>
      </c>
      <c r="P1257" t="s">
        <v>59</v>
      </c>
      <c r="Q1257" t="s">
        <v>61</v>
      </c>
    </row>
    <row r="1258" spans="1:17" x14ac:dyDescent="0.25">
      <c r="A1258" t="s">
        <v>43</v>
      </c>
      <c r="B1258" t="s">
        <v>38</v>
      </c>
      <c r="C1258" t="s">
        <v>53</v>
      </c>
      <c r="D1258" t="s">
        <v>31</v>
      </c>
      <c r="E1258">
        <v>15</v>
      </c>
      <c r="F1258" t="str">
        <f t="shared" si="19"/>
        <v>Aggregate1-in-10September Monthly System Peak Day50% Cycling15</v>
      </c>
      <c r="G1258">
        <v>26.659089999999999</v>
      </c>
      <c r="H1258">
        <v>35.503390000000003</v>
      </c>
      <c r="I1258">
        <v>98.122299999999996</v>
      </c>
      <c r="J1258">
        <v>2.9795889999999998</v>
      </c>
      <c r="K1258">
        <v>6.4445079999999999</v>
      </c>
      <c r="L1258">
        <v>8.8443009999999997</v>
      </c>
      <c r="M1258">
        <v>11.24409</v>
      </c>
      <c r="N1258">
        <v>14.709009999999999</v>
      </c>
      <c r="O1258">
        <v>12331</v>
      </c>
      <c r="P1258" t="s">
        <v>59</v>
      </c>
      <c r="Q1258" t="s">
        <v>61</v>
      </c>
    </row>
    <row r="1259" spans="1:17" x14ac:dyDescent="0.25">
      <c r="A1259" t="s">
        <v>30</v>
      </c>
      <c r="B1259" t="s">
        <v>38</v>
      </c>
      <c r="C1259" t="s">
        <v>53</v>
      </c>
      <c r="D1259" t="s">
        <v>26</v>
      </c>
      <c r="E1259">
        <v>15</v>
      </c>
      <c r="F1259" t="str">
        <f t="shared" si="19"/>
        <v>Average Per Ton1-in-10September Monthly System Peak DayAll15</v>
      </c>
      <c r="G1259">
        <v>0.41776010000000002</v>
      </c>
      <c r="H1259">
        <v>0.58848529999999999</v>
      </c>
      <c r="I1259">
        <v>97.276899999999998</v>
      </c>
      <c r="J1259">
        <v>8.2374699999999995E-2</v>
      </c>
      <c r="K1259">
        <v>0.1345729</v>
      </c>
      <c r="L1259">
        <v>0.17072519999999999</v>
      </c>
      <c r="M1259">
        <v>0.20687749999999999</v>
      </c>
      <c r="N1259">
        <v>0.25907570000000002</v>
      </c>
      <c r="O1259">
        <v>23026</v>
      </c>
      <c r="P1259" t="s">
        <v>59</v>
      </c>
      <c r="Q1259" t="s">
        <v>61</v>
      </c>
    </row>
    <row r="1260" spans="1:17" x14ac:dyDescent="0.25">
      <c r="A1260" t="s">
        <v>28</v>
      </c>
      <c r="B1260" t="s">
        <v>38</v>
      </c>
      <c r="C1260" t="s">
        <v>53</v>
      </c>
      <c r="D1260" t="s">
        <v>26</v>
      </c>
      <c r="E1260">
        <v>15</v>
      </c>
      <c r="F1260" t="str">
        <f t="shared" si="19"/>
        <v>Average Per Premise1-in-10September Monthly System Peak DayAll15</v>
      </c>
      <c r="G1260">
        <v>1.7879449999999999</v>
      </c>
      <c r="H1260">
        <v>2.518621</v>
      </c>
      <c r="I1260">
        <v>97.276899999999998</v>
      </c>
      <c r="J1260">
        <v>0.35255009999999998</v>
      </c>
      <c r="K1260">
        <v>0.57594990000000001</v>
      </c>
      <c r="L1260">
        <v>0.73067579999999999</v>
      </c>
      <c r="M1260">
        <v>0.88540180000000002</v>
      </c>
      <c r="N1260">
        <v>1.1088009999999999</v>
      </c>
      <c r="O1260">
        <v>23026</v>
      </c>
      <c r="P1260" t="s">
        <v>59</v>
      </c>
      <c r="Q1260" t="s">
        <v>61</v>
      </c>
    </row>
    <row r="1261" spans="1:17" x14ac:dyDescent="0.25">
      <c r="A1261" t="s">
        <v>29</v>
      </c>
      <c r="B1261" t="s">
        <v>38</v>
      </c>
      <c r="C1261" t="s">
        <v>53</v>
      </c>
      <c r="D1261" t="s">
        <v>26</v>
      </c>
      <c r="E1261">
        <v>15</v>
      </c>
      <c r="F1261" t="str">
        <f t="shared" si="19"/>
        <v>Average Per Device1-in-10September Monthly System Peak DayAll15</v>
      </c>
      <c r="G1261">
        <v>1.4901260000000001</v>
      </c>
      <c r="H1261">
        <v>2.099094</v>
      </c>
      <c r="I1261">
        <v>97.276899999999998</v>
      </c>
      <c r="J1261">
        <v>0.29382580000000003</v>
      </c>
      <c r="K1261">
        <v>0.48001379999999999</v>
      </c>
      <c r="L1261">
        <v>0.60896700000000004</v>
      </c>
      <c r="M1261">
        <v>0.73792029999999997</v>
      </c>
      <c r="N1261">
        <v>0.92410820000000005</v>
      </c>
      <c r="O1261">
        <v>23026</v>
      </c>
      <c r="P1261" t="s">
        <v>59</v>
      </c>
      <c r="Q1261" t="s">
        <v>61</v>
      </c>
    </row>
    <row r="1262" spans="1:17" x14ac:dyDescent="0.25">
      <c r="A1262" t="s">
        <v>43</v>
      </c>
      <c r="B1262" t="s">
        <v>38</v>
      </c>
      <c r="C1262" t="s">
        <v>53</v>
      </c>
      <c r="D1262" t="s">
        <v>26</v>
      </c>
      <c r="E1262">
        <v>15</v>
      </c>
      <c r="F1262" t="str">
        <f t="shared" si="19"/>
        <v>Aggregate1-in-10September Monthly System Peak DayAll15</v>
      </c>
      <c r="G1262">
        <v>41.16921</v>
      </c>
      <c r="H1262">
        <v>57.993760000000002</v>
      </c>
      <c r="I1262">
        <v>97.276899999999998</v>
      </c>
      <c r="J1262">
        <v>8.11782</v>
      </c>
      <c r="K1262">
        <v>13.26182</v>
      </c>
      <c r="L1262">
        <v>16.824539999999999</v>
      </c>
      <c r="M1262">
        <v>20.387260000000001</v>
      </c>
      <c r="N1262">
        <v>25.53126</v>
      </c>
      <c r="O1262">
        <v>23026</v>
      </c>
      <c r="P1262" t="s">
        <v>59</v>
      </c>
      <c r="Q1262" t="s">
        <v>61</v>
      </c>
    </row>
    <row r="1263" spans="1:17" x14ac:dyDescent="0.25">
      <c r="A1263" t="s">
        <v>30</v>
      </c>
      <c r="B1263" t="s">
        <v>38</v>
      </c>
      <c r="C1263" t="s">
        <v>48</v>
      </c>
      <c r="D1263" t="s">
        <v>58</v>
      </c>
      <c r="E1263">
        <v>16</v>
      </c>
      <c r="F1263" t="str">
        <f t="shared" si="19"/>
        <v>Average Per Ton1-in-10August Monthly System Peak Day100% Cycling16</v>
      </c>
      <c r="G1263">
        <v>0.28046680000000002</v>
      </c>
      <c r="H1263">
        <v>0.45169870000000001</v>
      </c>
      <c r="I1263">
        <v>89.927000000000007</v>
      </c>
      <c r="J1263">
        <v>0.10432809999999999</v>
      </c>
      <c r="K1263">
        <v>0.14385539999999999</v>
      </c>
      <c r="L1263">
        <v>0.17123189999999999</v>
      </c>
      <c r="M1263">
        <v>0.19860839999999999</v>
      </c>
      <c r="N1263">
        <v>0.23813580000000001</v>
      </c>
      <c r="O1263">
        <v>10695</v>
      </c>
      <c r="P1263" t="s">
        <v>59</v>
      </c>
      <c r="Q1263" t="s">
        <v>61</v>
      </c>
    </row>
    <row r="1264" spans="1:17" x14ac:dyDescent="0.25">
      <c r="A1264" t="s">
        <v>28</v>
      </c>
      <c r="B1264" t="s">
        <v>38</v>
      </c>
      <c r="C1264" t="s">
        <v>48</v>
      </c>
      <c r="D1264" t="s">
        <v>58</v>
      </c>
      <c r="E1264">
        <v>16</v>
      </c>
      <c r="F1264" t="str">
        <f t="shared" si="19"/>
        <v>Average Per Premise1-in-10August Monthly System Peak Day100% Cycling16</v>
      </c>
      <c r="G1264">
        <v>1.25695</v>
      </c>
      <c r="H1264">
        <v>2.024349</v>
      </c>
      <c r="I1264">
        <v>89.927000000000007</v>
      </c>
      <c r="J1264">
        <v>0.46756049999999999</v>
      </c>
      <c r="K1264">
        <v>0.64470760000000005</v>
      </c>
      <c r="L1264">
        <v>0.76739919999999995</v>
      </c>
      <c r="M1264">
        <v>0.89009079999999996</v>
      </c>
      <c r="N1264">
        <v>1.0672379999999999</v>
      </c>
      <c r="O1264">
        <v>10695</v>
      </c>
      <c r="P1264" t="s">
        <v>59</v>
      </c>
      <c r="Q1264" t="s">
        <v>61</v>
      </c>
    </row>
    <row r="1265" spans="1:17" x14ac:dyDescent="0.25">
      <c r="A1265" t="s">
        <v>29</v>
      </c>
      <c r="B1265" t="s">
        <v>38</v>
      </c>
      <c r="C1265" t="s">
        <v>48</v>
      </c>
      <c r="D1265" t="s">
        <v>58</v>
      </c>
      <c r="E1265">
        <v>16</v>
      </c>
      <c r="F1265" t="str">
        <f t="shared" si="19"/>
        <v>Average Per Device1-in-10August Monthly System Peak Day100% Cycling16</v>
      </c>
      <c r="G1265">
        <v>1.01803</v>
      </c>
      <c r="H1265">
        <v>1.639562</v>
      </c>
      <c r="I1265">
        <v>89.927000000000007</v>
      </c>
      <c r="J1265">
        <v>0.37868679999999999</v>
      </c>
      <c r="K1265">
        <v>0.52216189999999996</v>
      </c>
      <c r="L1265">
        <v>0.62153230000000004</v>
      </c>
      <c r="M1265">
        <v>0.72090279999999995</v>
      </c>
      <c r="N1265">
        <v>0.86437790000000003</v>
      </c>
      <c r="O1265">
        <v>10695</v>
      </c>
      <c r="P1265" t="s">
        <v>59</v>
      </c>
      <c r="Q1265" t="s">
        <v>61</v>
      </c>
    </row>
    <row r="1266" spans="1:17" x14ac:dyDescent="0.25">
      <c r="A1266" t="s">
        <v>43</v>
      </c>
      <c r="B1266" t="s">
        <v>38</v>
      </c>
      <c r="C1266" t="s">
        <v>48</v>
      </c>
      <c r="D1266" t="s">
        <v>58</v>
      </c>
      <c r="E1266">
        <v>16</v>
      </c>
      <c r="F1266" t="str">
        <f t="shared" si="19"/>
        <v>Aggregate1-in-10August Monthly System Peak Day100% Cycling16</v>
      </c>
      <c r="G1266">
        <v>13.44308</v>
      </c>
      <c r="H1266">
        <v>21.65042</v>
      </c>
      <c r="I1266">
        <v>89.927000000000007</v>
      </c>
      <c r="J1266">
        <v>5.000559</v>
      </c>
      <c r="K1266">
        <v>6.8951479999999998</v>
      </c>
      <c r="L1266">
        <v>8.2073350000000005</v>
      </c>
      <c r="M1266">
        <v>9.5195209999999992</v>
      </c>
      <c r="N1266">
        <v>11.414110000000001</v>
      </c>
      <c r="O1266">
        <v>10695</v>
      </c>
      <c r="P1266" t="s">
        <v>59</v>
      </c>
      <c r="Q1266" t="s">
        <v>61</v>
      </c>
    </row>
    <row r="1267" spans="1:17" x14ac:dyDescent="0.25">
      <c r="A1267" t="s">
        <v>30</v>
      </c>
      <c r="B1267" t="s">
        <v>38</v>
      </c>
      <c r="C1267" t="s">
        <v>48</v>
      </c>
      <c r="D1267" t="s">
        <v>31</v>
      </c>
      <c r="E1267">
        <v>16</v>
      </c>
      <c r="F1267" t="str">
        <f t="shared" si="19"/>
        <v>Average Per Ton1-in-10August Monthly System Peak Day50% Cycling16</v>
      </c>
      <c r="G1267">
        <v>0.52168890000000001</v>
      </c>
      <c r="H1267">
        <v>0.68899500000000002</v>
      </c>
      <c r="I1267">
        <v>90.810199999999995</v>
      </c>
      <c r="J1267">
        <v>4.2953999999999999E-2</v>
      </c>
      <c r="K1267">
        <v>0.1164222</v>
      </c>
      <c r="L1267">
        <v>0.16730610000000001</v>
      </c>
      <c r="M1267">
        <v>0.2181901</v>
      </c>
      <c r="N1267">
        <v>0.29165829999999998</v>
      </c>
      <c r="O1267">
        <v>12331</v>
      </c>
      <c r="P1267" t="s">
        <v>59</v>
      </c>
      <c r="Q1267" t="s">
        <v>61</v>
      </c>
    </row>
    <row r="1268" spans="1:17" x14ac:dyDescent="0.25">
      <c r="A1268" t="s">
        <v>28</v>
      </c>
      <c r="B1268" t="s">
        <v>38</v>
      </c>
      <c r="C1268" t="s">
        <v>48</v>
      </c>
      <c r="D1268" t="s">
        <v>31</v>
      </c>
      <c r="E1268">
        <v>16</v>
      </c>
      <c r="F1268" t="str">
        <f t="shared" si="19"/>
        <v>Average Per Premise1-in-10August Monthly System Peak Day50% Cycling16</v>
      </c>
      <c r="G1268">
        <v>2.1414339999999998</v>
      </c>
      <c r="H1268">
        <v>2.8281930000000002</v>
      </c>
      <c r="I1268">
        <v>90.810199999999995</v>
      </c>
      <c r="J1268">
        <v>0.1763178</v>
      </c>
      <c r="K1268">
        <v>0.47789110000000001</v>
      </c>
      <c r="L1268">
        <v>0.68675980000000003</v>
      </c>
      <c r="M1268">
        <v>0.8956286</v>
      </c>
      <c r="N1268">
        <v>1.1972020000000001</v>
      </c>
      <c r="O1268">
        <v>12331</v>
      </c>
      <c r="P1268" t="s">
        <v>59</v>
      </c>
      <c r="Q1268" t="s">
        <v>61</v>
      </c>
    </row>
    <row r="1269" spans="1:17" x14ac:dyDescent="0.25">
      <c r="A1269" t="s">
        <v>29</v>
      </c>
      <c r="B1269" t="s">
        <v>38</v>
      </c>
      <c r="C1269" t="s">
        <v>48</v>
      </c>
      <c r="D1269" t="s">
        <v>31</v>
      </c>
      <c r="E1269">
        <v>16</v>
      </c>
      <c r="F1269" t="str">
        <f t="shared" si="19"/>
        <v>Average Per Device1-in-10August Monthly System Peak Day50% Cycling16</v>
      </c>
      <c r="G1269">
        <v>1.830827</v>
      </c>
      <c r="H1269">
        <v>2.4179750000000002</v>
      </c>
      <c r="I1269">
        <v>90.810199999999995</v>
      </c>
      <c r="J1269">
        <v>0.15074360000000001</v>
      </c>
      <c r="K1269">
        <v>0.40857480000000002</v>
      </c>
      <c r="L1269">
        <v>0.58714789999999994</v>
      </c>
      <c r="M1269">
        <v>0.76572110000000004</v>
      </c>
      <c r="N1269">
        <v>1.023552</v>
      </c>
      <c r="O1269">
        <v>12331</v>
      </c>
      <c r="P1269" t="s">
        <v>59</v>
      </c>
      <c r="Q1269" t="s">
        <v>61</v>
      </c>
    </row>
    <row r="1270" spans="1:17" x14ac:dyDescent="0.25">
      <c r="A1270" t="s">
        <v>43</v>
      </c>
      <c r="B1270" t="s">
        <v>38</v>
      </c>
      <c r="C1270" t="s">
        <v>48</v>
      </c>
      <c r="D1270" t="s">
        <v>31</v>
      </c>
      <c r="E1270">
        <v>16</v>
      </c>
      <c r="F1270" t="str">
        <f t="shared" si="19"/>
        <v>Aggregate1-in-10August Monthly System Peak Day50% Cycling16</v>
      </c>
      <c r="G1270">
        <v>26.406020000000002</v>
      </c>
      <c r="H1270">
        <v>34.874450000000003</v>
      </c>
      <c r="I1270">
        <v>90.810199999999995</v>
      </c>
      <c r="J1270">
        <v>2.174175</v>
      </c>
      <c r="K1270">
        <v>5.8928750000000001</v>
      </c>
      <c r="L1270">
        <v>8.4684349999999995</v>
      </c>
      <c r="M1270">
        <v>11.044</v>
      </c>
      <c r="N1270">
        <v>14.762700000000001</v>
      </c>
      <c r="O1270">
        <v>12331</v>
      </c>
      <c r="P1270" t="s">
        <v>59</v>
      </c>
      <c r="Q1270" t="s">
        <v>61</v>
      </c>
    </row>
    <row r="1271" spans="1:17" x14ac:dyDescent="0.25">
      <c r="A1271" t="s">
        <v>30</v>
      </c>
      <c r="B1271" t="s">
        <v>38</v>
      </c>
      <c r="C1271" t="s">
        <v>48</v>
      </c>
      <c r="D1271" t="s">
        <v>26</v>
      </c>
      <c r="E1271">
        <v>16</v>
      </c>
      <c r="F1271" t="str">
        <f t="shared" si="19"/>
        <v>Average Per Ton1-in-10August Monthly System Peak DayAll16</v>
      </c>
      <c r="G1271">
        <v>0.40964129999999999</v>
      </c>
      <c r="H1271">
        <v>0.57877089999999998</v>
      </c>
      <c r="I1271">
        <v>90.399900000000002</v>
      </c>
      <c r="J1271">
        <v>7.1462200000000003E-2</v>
      </c>
      <c r="K1271">
        <v>0.1291649</v>
      </c>
      <c r="L1271">
        <v>0.16912969999999999</v>
      </c>
      <c r="M1271">
        <v>0.20909440000000001</v>
      </c>
      <c r="N1271">
        <v>0.26679710000000001</v>
      </c>
      <c r="O1271">
        <v>23026</v>
      </c>
      <c r="P1271" t="s">
        <v>59</v>
      </c>
      <c r="Q1271" t="s">
        <v>61</v>
      </c>
    </row>
    <row r="1272" spans="1:17" x14ac:dyDescent="0.25">
      <c r="A1272" t="s">
        <v>28</v>
      </c>
      <c r="B1272" t="s">
        <v>38</v>
      </c>
      <c r="C1272" t="s">
        <v>48</v>
      </c>
      <c r="D1272" t="s">
        <v>26</v>
      </c>
      <c r="E1272">
        <v>16</v>
      </c>
      <c r="F1272" t="str">
        <f t="shared" si="19"/>
        <v>Average Per Premise1-in-10August Monthly System Peak DayAll16</v>
      </c>
      <c r="G1272">
        <v>1.7531969999999999</v>
      </c>
      <c r="H1272">
        <v>2.4770439999999998</v>
      </c>
      <c r="I1272">
        <v>90.399900000000002</v>
      </c>
      <c r="J1272">
        <v>0.30584660000000002</v>
      </c>
      <c r="K1272">
        <v>0.55280479999999999</v>
      </c>
      <c r="L1272">
        <v>0.72384720000000002</v>
      </c>
      <c r="M1272">
        <v>0.89488970000000001</v>
      </c>
      <c r="N1272">
        <v>1.141848</v>
      </c>
      <c r="O1272">
        <v>23026</v>
      </c>
      <c r="P1272" t="s">
        <v>59</v>
      </c>
      <c r="Q1272" t="s">
        <v>61</v>
      </c>
    </row>
    <row r="1273" spans="1:17" x14ac:dyDescent="0.25">
      <c r="A1273" t="s">
        <v>29</v>
      </c>
      <c r="B1273" t="s">
        <v>38</v>
      </c>
      <c r="C1273" t="s">
        <v>48</v>
      </c>
      <c r="D1273" t="s">
        <v>26</v>
      </c>
      <c r="E1273">
        <v>16</v>
      </c>
      <c r="F1273" t="str">
        <f t="shared" si="19"/>
        <v>Average Per Device1-in-10August Monthly System Peak DayAll16</v>
      </c>
      <c r="G1273">
        <v>1.4611670000000001</v>
      </c>
      <c r="H1273">
        <v>2.0644429999999998</v>
      </c>
      <c r="I1273">
        <v>90.399900000000002</v>
      </c>
      <c r="J1273">
        <v>0.25490170000000001</v>
      </c>
      <c r="K1273">
        <v>0.46072400000000002</v>
      </c>
      <c r="L1273">
        <v>0.60327589999999998</v>
      </c>
      <c r="M1273">
        <v>0.74582780000000004</v>
      </c>
      <c r="N1273">
        <v>0.95165010000000005</v>
      </c>
      <c r="O1273">
        <v>23026</v>
      </c>
      <c r="P1273" t="s">
        <v>59</v>
      </c>
      <c r="Q1273" t="s">
        <v>61</v>
      </c>
    </row>
    <row r="1274" spans="1:17" x14ac:dyDescent="0.25">
      <c r="A1274" t="s">
        <v>43</v>
      </c>
      <c r="B1274" t="s">
        <v>38</v>
      </c>
      <c r="C1274" t="s">
        <v>48</v>
      </c>
      <c r="D1274" t="s">
        <v>26</v>
      </c>
      <c r="E1274">
        <v>16</v>
      </c>
      <c r="F1274" t="str">
        <f t="shared" si="19"/>
        <v>Aggregate1-in-10August Monthly System Peak DayAll16</v>
      </c>
      <c r="G1274">
        <v>40.369120000000002</v>
      </c>
      <c r="H1274">
        <v>57.036430000000003</v>
      </c>
      <c r="I1274">
        <v>90.399900000000002</v>
      </c>
      <c r="J1274">
        <v>7.0424249999999997</v>
      </c>
      <c r="K1274">
        <v>12.72888</v>
      </c>
      <c r="L1274">
        <v>16.667310000000001</v>
      </c>
      <c r="M1274">
        <v>20.605730000000001</v>
      </c>
      <c r="N1274">
        <v>26.292190000000002</v>
      </c>
      <c r="O1274">
        <v>23026</v>
      </c>
      <c r="P1274" t="s">
        <v>59</v>
      </c>
      <c r="Q1274" t="s">
        <v>61</v>
      </c>
    </row>
    <row r="1275" spans="1:17" x14ac:dyDescent="0.25">
      <c r="A1275" t="s">
        <v>30</v>
      </c>
      <c r="B1275" t="s">
        <v>38</v>
      </c>
      <c r="C1275" t="s">
        <v>37</v>
      </c>
      <c r="D1275" t="s">
        <v>58</v>
      </c>
      <c r="E1275">
        <v>16</v>
      </c>
      <c r="F1275" t="str">
        <f t="shared" si="19"/>
        <v>Average Per Ton1-in-10August Typical Event Day100% Cycling16</v>
      </c>
      <c r="G1275">
        <v>0.27555560000000001</v>
      </c>
      <c r="H1275">
        <v>0.43647540000000001</v>
      </c>
      <c r="I1275">
        <v>90.215699999999998</v>
      </c>
      <c r="J1275">
        <v>9.3932100000000004E-2</v>
      </c>
      <c r="K1275">
        <v>0.13350899999999999</v>
      </c>
      <c r="L1275">
        <v>0.1609198</v>
      </c>
      <c r="M1275">
        <v>0.18833069999999999</v>
      </c>
      <c r="N1275">
        <v>0.22790759999999999</v>
      </c>
      <c r="O1275">
        <v>10695</v>
      </c>
      <c r="P1275" t="s">
        <v>59</v>
      </c>
      <c r="Q1275" t="s">
        <v>61</v>
      </c>
    </row>
    <row r="1276" spans="1:17" x14ac:dyDescent="0.25">
      <c r="A1276" t="s">
        <v>28</v>
      </c>
      <c r="B1276" t="s">
        <v>38</v>
      </c>
      <c r="C1276" t="s">
        <v>37</v>
      </c>
      <c r="D1276" t="s">
        <v>58</v>
      </c>
      <c r="E1276">
        <v>16</v>
      </c>
      <c r="F1276" t="str">
        <f t="shared" si="19"/>
        <v>Average Per Premise1-in-10August Typical Event Day100% Cycling16</v>
      </c>
      <c r="G1276">
        <v>1.2349399999999999</v>
      </c>
      <c r="H1276">
        <v>1.956124</v>
      </c>
      <c r="I1276">
        <v>90.215699999999998</v>
      </c>
      <c r="J1276">
        <v>0.4209696</v>
      </c>
      <c r="K1276">
        <v>0.59833879999999995</v>
      </c>
      <c r="L1276">
        <v>0.72118420000000005</v>
      </c>
      <c r="M1276">
        <v>0.84402960000000005</v>
      </c>
      <c r="N1276">
        <v>1.0213989999999999</v>
      </c>
      <c r="O1276">
        <v>10695</v>
      </c>
      <c r="P1276" t="s">
        <v>59</v>
      </c>
      <c r="Q1276" t="s">
        <v>61</v>
      </c>
    </row>
    <row r="1277" spans="1:17" x14ac:dyDescent="0.25">
      <c r="A1277" t="s">
        <v>29</v>
      </c>
      <c r="B1277" t="s">
        <v>38</v>
      </c>
      <c r="C1277" t="s">
        <v>37</v>
      </c>
      <c r="D1277" t="s">
        <v>58</v>
      </c>
      <c r="E1277">
        <v>16</v>
      </c>
      <c r="F1277" t="str">
        <f t="shared" si="19"/>
        <v>Average Per Device1-in-10August Typical Event Day100% Cycling16</v>
      </c>
      <c r="G1277">
        <v>1.000203</v>
      </c>
      <c r="H1277">
        <v>1.5843050000000001</v>
      </c>
      <c r="I1277">
        <v>90.215699999999998</v>
      </c>
      <c r="J1277">
        <v>0.34095189999999997</v>
      </c>
      <c r="K1277">
        <v>0.48460690000000001</v>
      </c>
      <c r="L1277">
        <v>0.58410189999999995</v>
      </c>
      <c r="M1277">
        <v>0.68359689999999995</v>
      </c>
      <c r="N1277">
        <v>0.82725179999999998</v>
      </c>
      <c r="O1277">
        <v>10695</v>
      </c>
      <c r="P1277" t="s">
        <v>59</v>
      </c>
      <c r="Q1277" t="s">
        <v>61</v>
      </c>
    </row>
    <row r="1278" spans="1:17" x14ac:dyDescent="0.25">
      <c r="A1278" t="s">
        <v>43</v>
      </c>
      <c r="B1278" t="s">
        <v>38</v>
      </c>
      <c r="C1278" t="s">
        <v>37</v>
      </c>
      <c r="D1278" t="s">
        <v>58</v>
      </c>
      <c r="E1278">
        <v>16</v>
      </c>
      <c r="F1278" t="str">
        <f t="shared" si="19"/>
        <v>Aggregate1-in-10August Typical Event Day100% Cycling16</v>
      </c>
      <c r="G1278">
        <v>13.20768</v>
      </c>
      <c r="H1278">
        <v>20.920750000000002</v>
      </c>
      <c r="I1278">
        <v>90.215699999999998</v>
      </c>
      <c r="J1278">
        <v>4.5022700000000002</v>
      </c>
      <c r="K1278">
        <v>6.3992339999999999</v>
      </c>
      <c r="L1278">
        <v>7.7130650000000003</v>
      </c>
      <c r="M1278">
        <v>9.0268969999999999</v>
      </c>
      <c r="N1278">
        <v>10.923859999999999</v>
      </c>
      <c r="O1278">
        <v>10695</v>
      </c>
      <c r="P1278" t="s">
        <v>59</v>
      </c>
      <c r="Q1278" t="s">
        <v>61</v>
      </c>
    </row>
    <row r="1279" spans="1:17" x14ac:dyDescent="0.25">
      <c r="A1279" t="s">
        <v>30</v>
      </c>
      <c r="B1279" t="s">
        <v>38</v>
      </c>
      <c r="C1279" t="s">
        <v>37</v>
      </c>
      <c r="D1279" t="s">
        <v>31</v>
      </c>
      <c r="E1279">
        <v>16</v>
      </c>
      <c r="F1279" t="str">
        <f t="shared" si="19"/>
        <v>Average Per Ton1-in-10August Typical Event Day50% Cycling16</v>
      </c>
      <c r="G1279">
        <v>0.50976750000000004</v>
      </c>
      <c r="H1279">
        <v>0.66947429999999997</v>
      </c>
      <c r="I1279">
        <v>91.368799999999993</v>
      </c>
      <c r="J1279">
        <v>3.5728099999999999E-2</v>
      </c>
      <c r="K1279">
        <v>0.10897569999999999</v>
      </c>
      <c r="L1279">
        <v>0.15970680000000001</v>
      </c>
      <c r="M1279">
        <v>0.21043780000000001</v>
      </c>
      <c r="N1279">
        <v>0.28368539999999998</v>
      </c>
      <c r="O1279">
        <v>12331</v>
      </c>
      <c r="P1279" t="s">
        <v>59</v>
      </c>
      <c r="Q1279" t="s">
        <v>61</v>
      </c>
    </row>
    <row r="1280" spans="1:17" x14ac:dyDescent="0.25">
      <c r="A1280" t="s">
        <v>28</v>
      </c>
      <c r="B1280" t="s">
        <v>38</v>
      </c>
      <c r="C1280" t="s">
        <v>37</v>
      </c>
      <c r="D1280" t="s">
        <v>31</v>
      </c>
      <c r="E1280">
        <v>16</v>
      </c>
      <c r="F1280" t="str">
        <f t="shared" si="19"/>
        <v>Average Per Premise1-in-10August Typical Event Day50% Cycling16</v>
      </c>
      <c r="G1280">
        <v>2.0924990000000001</v>
      </c>
      <c r="H1280">
        <v>2.7480639999999998</v>
      </c>
      <c r="I1280">
        <v>91.368799999999993</v>
      </c>
      <c r="J1280">
        <v>0.14665710000000001</v>
      </c>
      <c r="K1280">
        <v>0.44732450000000001</v>
      </c>
      <c r="L1280">
        <v>0.65556579999999998</v>
      </c>
      <c r="M1280">
        <v>0.86380710000000005</v>
      </c>
      <c r="N1280">
        <v>1.164474</v>
      </c>
      <c r="O1280">
        <v>12331</v>
      </c>
      <c r="P1280" t="s">
        <v>59</v>
      </c>
      <c r="Q1280" t="s">
        <v>61</v>
      </c>
    </row>
    <row r="1281" spans="1:17" x14ac:dyDescent="0.25">
      <c r="A1281" t="s">
        <v>29</v>
      </c>
      <c r="B1281" t="s">
        <v>38</v>
      </c>
      <c r="C1281" t="s">
        <v>37</v>
      </c>
      <c r="D1281" t="s">
        <v>31</v>
      </c>
      <c r="E1281">
        <v>16</v>
      </c>
      <c r="F1281" t="str">
        <f t="shared" si="19"/>
        <v>Average Per Device1-in-10August Typical Event Day50% Cycling16</v>
      </c>
      <c r="G1281">
        <v>1.7889900000000001</v>
      </c>
      <c r="H1281">
        <v>2.3494679999999999</v>
      </c>
      <c r="I1281">
        <v>91.368799999999993</v>
      </c>
      <c r="J1281">
        <v>0.1253851</v>
      </c>
      <c r="K1281">
        <v>0.3824418</v>
      </c>
      <c r="L1281">
        <v>0.56047849999999999</v>
      </c>
      <c r="M1281">
        <v>0.73851520000000004</v>
      </c>
      <c r="N1281">
        <v>0.99557189999999995</v>
      </c>
      <c r="O1281">
        <v>12331</v>
      </c>
      <c r="P1281" t="s">
        <v>59</v>
      </c>
      <c r="Q1281" t="s">
        <v>61</v>
      </c>
    </row>
    <row r="1282" spans="1:17" x14ac:dyDescent="0.25">
      <c r="A1282" t="s">
        <v>43</v>
      </c>
      <c r="B1282" t="s">
        <v>38</v>
      </c>
      <c r="C1282" t="s">
        <v>37</v>
      </c>
      <c r="D1282" t="s">
        <v>31</v>
      </c>
      <c r="E1282">
        <v>16</v>
      </c>
      <c r="F1282" t="str">
        <f t="shared" si="19"/>
        <v>Aggregate1-in-10August Typical Event Day50% Cycling16</v>
      </c>
      <c r="G1282">
        <v>25.802600000000002</v>
      </c>
      <c r="H1282">
        <v>33.886380000000003</v>
      </c>
      <c r="I1282">
        <v>91.368799999999993</v>
      </c>
      <c r="J1282">
        <v>1.8084290000000001</v>
      </c>
      <c r="K1282">
        <v>5.5159580000000004</v>
      </c>
      <c r="L1282">
        <v>8.0837819999999994</v>
      </c>
      <c r="M1282">
        <v>10.65161</v>
      </c>
      <c r="N1282">
        <v>14.35913</v>
      </c>
      <c r="O1282">
        <v>12331</v>
      </c>
      <c r="P1282" t="s">
        <v>59</v>
      </c>
      <c r="Q1282" t="s">
        <v>61</v>
      </c>
    </row>
    <row r="1283" spans="1:17" x14ac:dyDescent="0.25">
      <c r="A1283" t="s">
        <v>30</v>
      </c>
      <c r="B1283" t="s">
        <v>38</v>
      </c>
      <c r="C1283" t="s">
        <v>37</v>
      </c>
      <c r="D1283" t="s">
        <v>26</v>
      </c>
      <c r="E1283">
        <v>16</v>
      </c>
      <c r="F1283" t="str">
        <f t="shared" ref="F1283:F1346" si="20">CONCATENATE(A1283,B1283,C1283,D1283,E1283)</f>
        <v>Average Per Ton1-in-10August Typical Event DayAll16</v>
      </c>
      <c r="G1283">
        <v>0.4009761</v>
      </c>
      <c r="H1283">
        <v>0.56124629999999998</v>
      </c>
      <c r="I1283">
        <v>90.833200000000005</v>
      </c>
      <c r="J1283">
        <v>6.2763899999999997E-2</v>
      </c>
      <c r="K1283">
        <v>0.1203714</v>
      </c>
      <c r="L1283">
        <v>0.1602702</v>
      </c>
      <c r="M1283">
        <v>0.20016900000000001</v>
      </c>
      <c r="N1283">
        <v>0.25777660000000002</v>
      </c>
      <c r="O1283">
        <v>23026</v>
      </c>
      <c r="P1283" t="s">
        <v>59</v>
      </c>
      <c r="Q1283" t="s">
        <v>61</v>
      </c>
    </row>
    <row r="1284" spans="1:17" x14ac:dyDescent="0.25">
      <c r="A1284" t="s">
        <v>28</v>
      </c>
      <c r="B1284" t="s">
        <v>38</v>
      </c>
      <c r="C1284" t="s">
        <v>37</v>
      </c>
      <c r="D1284" t="s">
        <v>26</v>
      </c>
      <c r="E1284">
        <v>16</v>
      </c>
      <c r="F1284" t="str">
        <f t="shared" si="20"/>
        <v>Average Per Premise1-in-10August Typical Event DayAll16</v>
      </c>
      <c r="G1284">
        <v>1.7161120000000001</v>
      </c>
      <c r="H1284">
        <v>2.4020419999999998</v>
      </c>
      <c r="I1284">
        <v>90.833200000000005</v>
      </c>
      <c r="J1284">
        <v>0.2686191</v>
      </c>
      <c r="K1284">
        <v>0.51516989999999996</v>
      </c>
      <c r="L1284">
        <v>0.68593029999999999</v>
      </c>
      <c r="M1284">
        <v>0.85669070000000003</v>
      </c>
      <c r="N1284">
        <v>1.1032409999999999</v>
      </c>
      <c r="O1284">
        <v>23026</v>
      </c>
      <c r="P1284" t="s">
        <v>59</v>
      </c>
      <c r="Q1284" t="s">
        <v>61</v>
      </c>
    </row>
    <row r="1285" spans="1:17" x14ac:dyDescent="0.25">
      <c r="A1285" t="s">
        <v>29</v>
      </c>
      <c r="B1285" t="s">
        <v>38</v>
      </c>
      <c r="C1285" t="s">
        <v>37</v>
      </c>
      <c r="D1285" t="s">
        <v>26</v>
      </c>
      <c r="E1285">
        <v>16</v>
      </c>
      <c r="F1285" t="str">
        <f t="shared" si="20"/>
        <v>Average Per Device1-in-10August Typical Event DayAll16</v>
      </c>
      <c r="G1285">
        <v>1.4302589999999999</v>
      </c>
      <c r="H1285">
        <v>2.0019339999999999</v>
      </c>
      <c r="I1285">
        <v>90.833200000000005</v>
      </c>
      <c r="J1285">
        <v>0.2238752</v>
      </c>
      <c r="K1285">
        <v>0.42935800000000002</v>
      </c>
      <c r="L1285">
        <v>0.57167480000000004</v>
      </c>
      <c r="M1285">
        <v>0.71399159999999995</v>
      </c>
      <c r="N1285">
        <v>0.91947440000000003</v>
      </c>
      <c r="O1285">
        <v>23026</v>
      </c>
      <c r="P1285" t="s">
        <v>59</v>
      </c>
      <c r="Q1285" t="s">
        <v>61</v>
      </c>
    </row>
    <row r="1286" spans="1:17" x14ac:dyDescent="0.25">
      <c r="A1286" t="s">
        <v>43</v>
      </c>
      <c r="B1286" t="s">
        <v>38</v>
      </c>
      <c r="C1286" t="s">
        <v>37</v>
      </c>
      <c r="D1286" t="s">
        <v>26</v>
      </c>
      <c r="E1286">
        <v>16</v>
      </c>
      <c r="F1286" t="str">
        <f t="shared" si="20"/>
        <v>Aggregate1-in-10August Typical Event DayAll16</v>
      </c>
      <c r="G1286">
        <v>39.515189999999997</v>
      </c>
      <c r="H1286">
        <v>55.309420000000003</v>
      </c>
      <c r="I1286">
        <v>90.833200000000005</v>
      </c>
      <c r="J1286">
        <v>6.1852239999999998</v>
      </c>
      <c r="K1286">
        <v>11.862299999999999</v>
      </c>
      <c r="L1286">
        <v>15.794230000000001</v>
      </c>
      <c r="M1286">
        <v>19.72616</v>
      </c>
      <c r="N1286">
        <v>25.40324</v>
      </c>
      <c r="O1286">
        <v>23026</v>
      </c>
      <c r="P1286" t="s">
        <v>59</v>
      </c>
      <c r="Q1286" t="s">
        <v>61</v>
      </c>
    </row>
    <row r="1287" spans="1:17" x14ac:dyDescent="0.25">
      <c r="A1287" t="s">
        <v>30</v>
      </c>
      <c r="B1287" t="s">
        <v>38</v>
      </c>
      <c r="C1287" t="s">
        <v>49</v>
      </c>
      <c r="D1287" t="s">
        <v>58</v>
      </c>
      <c r="E1287">
        <v>16</v>
      </c>
      <c r="F1287" t="str">
        <f t="shared" si="20"/>
        <v>Average Per Ton1-in-10July Monthly System Peak Day100% Cycling16</v>
      </c>
      <c r="G1287">
        <v>0.27653100000000003</v>
      </c>
      <c r="H1287">
        <v>0.43949880000000002</v>
      </c>
      <c r="I1287">
        <v>89.545699999999997</v>
      </c>
      <c r="J1287">
        <v>9.6020800000000003E-2</v>
      </c>
      <c r="K1287">
        <v>0.13557359999999999</v>
      </c>
      <c r="L1287">
        <v>0.1629678</v>
      </c>
      <c r="M1287">
        <v>0.190362</v>
      </c>
      <c r="N1287">
        <v>0.22991490000000001</v>
      </c>
      <c r="O1287">
        <v>10695</v>
      </c>
      <c r="P1287" t="s">
        <v>59</v>
      </c>
      <c r="Q1287" t="s">
        <v>61</v>
      </c>
    </row>
    <row r="1288" spans="1:17" x14ac:dyDescent="0.25">
      <c r="A1288" t="s">
        <v>28</v>
      </c>
      <c r="B1288" t="s">
        <v>38</v>
      </c>
      <c r="C1288" t="s">
        <v>49</v>
      </c>
      <c r="D1288" t="s">
        <v>58</v>
      </c>
      <c r="E1288">
        <v>16</v>
      </c>
      <c r="F1288" t="str">
        <f t="shared" si="20"/>
        <v>Average Per Premise1-in-10July Monthly System Peak Day100% Cycling16</v>
      </c>
      <c r="G1288">
        <v>1.2393110000000001</v>
      </c>
      <c r="H1288">
        <v>1.9696739999999999</v>
      </c>
      <c r="I1288">
        <v>89.545699999999997</v>
      </c>
      <c r="J1288">
        <v>0.43033009999999999</v>
      </c>
      <c r="K1288">
        <v>0.60759169999999996</v>
      </c>
      <c r="L1288">
        <v>0.73036250000000003</v>
      </c>
      <c r="M1288">
        <v>0.85313329999999998</v>
      </c>
      <c r="N1288">
        <v>1.0303949999999999</v>
      </c>
      <c r="O1288">
        <v>10695</v>
      </c>
      <c r="P1288" t="s">
        <v>59</v>
      </c>
      <c r="Q1288" t="s">
        <v>61</v>
      </c>
    </row>
    <row r="1289" spans="1:17" x14ac:dyDescent="0.25">
      <c r="A1289" t="s">
        <v>29</v>
      </c>
      <c r="B1289" t="s">
        <v>38</v>
      </c>
      <c r="C1289" t="s">
        <v>49</v>
      </c>
      <c r="D1289" t="s">
        <v>58</v>
      </c>
      <c r="E1289">
        <v>16</v>
      </c>
      <c r="F1289" t="str">
        <f t="shared" si="20"/>
        <v>Average Per Device1-in-10July Monthly System Peak Day100% Cycling16</v>
      </c>
      <c r="G1289">
        <v>1.003744</v>
      </c>
      <c r="H1289">
        <v>1.5952789999999999</v>
      </c>
      <c r="I1289">
        <v>89.545699999999997</v>
      </c>
      <c r="J1289">
        <v>0.34853319999999999</v>
      </c>
      <c r="K1289">
        <v>0.49210100000000001</v>
      </c>
      <c r="L1289">
        <v>0.59153549999999999</v>
      </c>
      <c r="M1289">
        <v>0.69097010000000003</v>
      </c>
      <c r="N1289">
        <v>0.8345378</v>
      </c>
      <c r="O1289">
        <v>10695</v>
      </c>
      <c r="P1289" t="s">
        <v>59</v>
      </c>
      <c r="Q1289" t="s">
        <v>61</v>
      </c>
    </row>
    <row r="1290" spans="1:17" x14ac:dyDescent="0.25">
      <c r="A1290" t="s">
        <v>43</v>
      </c>
      <c r="B1290" t="s">
        <v>38</v>
      </c>
      <c r="C1290" t="s">
        <v>49</v>
      </c>
      <c r="D1290" t="s">
        <v>58</v>
      </c>
      <c r="E1290">
        <v>16</v>
      </c>
      <c r="F1290" t="str">
        <f t="shared" si="20"/>
        <v>Aggregate1-in-10July Monthly System Peak Day100% Cycling16</v>
      </c>
      <c r="G1290">
        <v>13.254429999999999</v>
      </c>
      <c r="H1290">
        <v>21.065660000000001</v>
      </c>
      <c r="I1290">
        <v>89.545699999999997</v>
      </c>
      <c r="J1290">
        <v>4.6023810000000003</v>
      </c>
      <c r="K1290">
        <v>6.4981929999999997</v>
      </c>
      <c r="L1290">
        <v>7.8112269999999997</v>
      </c>
      <c r="M1290">
        <v>9.1242610000000006</v>
      </c>
      <c r="N1290">
        <v>11.02007</v>
      </c>
      <c r="O1290">
        <v>10695</v>
      </c>
      <c r="P1290" t="s">
        <v>59</v>
      </c>
      <c r="Q1290" t="s">
        <v>61</v>
      </c>
    </row>
    <row r="1291" spans="1:17" x14ac:dyDescent="0.25">
      <c r="A1291" t="s">
        <v>30</v>
      </c>
      <c r="B1291" t="s">
        <v>38</v>
      </c>
      <c r="C1291" t="s">
        <v>49</v>
      </c>
      <c r="D1291" t="s">
        <v>31</v>
      </c>
      <c r="E1291">
        <v>16</v>
      </c>
      <c r="F1291" t="str">
        <f t="shared" si="20"/>
        <v>Average Per Ton1-in-10July Monthly System Peak Day50% Cycling16</v>
      </c>
      <c r="G1291">
        <v>0.51124530000000001</v>
      </c>
      <c r="H1291">
        <v>0.67189399999999999</v>
      </c>
      <c r="I1291">
        <v>90.709400000000002</v>
      </c>
      <c r="J1291">
        <v>3.6643000000000002E-2</v>
      </c>
      <c r="K1291">
        <v>0.10990659999999999</v>
      </c>
      <c r="L1291">
        <v>0.16064870000000001</v>
      </c>
      <c r="M1291">
        <v>0.21139089999999999</v>
      </c>
      <c r="N1291">
        <v>0.28465439999999997</v>
      </c>
      <c r="O1291">
        <v>12331</v>
      </c>
      <c r="P1291" t="s">
        <v>59</v>
      </c>
      <c r="Q1291" t="s">
        <v>61</v>
      </c>
    </row>
    <row r="1292" spans="1:17" x14ac:dyDescent="0.25">
      <c r="A1292" t="s">
        <v>28</v>
      </c>
      <c r="B1292" t="s">
        <v>38</v>
      </c>
      <c r="C1292" t="s">
        <v>49</v>
      </c>
      <c r="D1292" t="s">
        <v>31</v>
      </c>
      <c r="E1292">
        <v>16</v>
      </c>
      <c r="F1292" t="str">
        <f t="shared" si="20"/>
        <v>Average Per Premise1-in-10July Monthly System Peak Day50% Cycling16</v>
      </c>
      <c r="G1292">
        <v>2.0985640000000001</v>
      </c>
      <c r="H1292">
        <v>2.757997</v>
      </c>
      <c r="I1292">
        <v>90.709400000000002</v>
      </c>
      <c r="J1292">
        <v>0.15041260000000001</v>
      </c>
      <c r="K1292">
        <v>0.45114559999999998</v>
      </c>
      <c r="L1292">
        <v>0.65943240000000003</v>
      </c>
      <c r="M1292">
        <v>0.86771909999999997</v>
      </c>
      <c r="N1292">
        <v>1.168452</v>
      </c>
      <c r="O1292">
        <v>12331</v>
      </c>
      <c r="P1292" t="s">
        <v>59</v>
      </c>
      <c r="Q1292" t="s">
        <v>61</v>
      </c>
    </row>
    <row r="1293" spans="1:17" x14ac:dyDescent="0.25">
      <c r="A1293" t="s">
        <v>29</v>
      </c>
      <c r="B1293" t="s">
        <v>38</v>
      </c>
      <c r="C1293" t="s">
        <v>49</v>
      </c>
      <c r="D1293" t="s">
        <v>31</v>
      </c>
      <c r="E1293">
        <v>16</v>
      </c>
      <c r="F1293" t="str">
        <f t="shared" si="20"/>
        <v>Average Per Device1-in-10July Monthly System Peak Day50% Cycling16</v>
      </c>
      <c r="G1293">
        <v>1.794176</v>
      </c>
      <c r="H1293">
        <v>2.3579599999999998</v>
      </c>
      <c r="I1293">
        <v>90.709400000000002</v>
      </c>
      <c r="J1293">
        <v>0.12859580000000001</v>
      </c>
      <c r="K1293">
        <v>0.38570870000000002</v>
      </c>
      <c r="L1293">
        <v>0.56378419999999996</v>
      </c>
      <c r="M1293">
        <v>0.74185979999999996</v>
      </c>
      <c r="N1293">
        <v>0.99897270000000005</v>
      </c>
      <c r="O1293">
        <v>12331</v>
      </c>
      <c r="P1293" t="s">
        <v>59</v>
      </c>
      <c r="Q1293" t="s">
        <v>61</v>
      </c>
    </row>
    <row r="1294" spans="1:17" x14ac:dyDescent="0.25">
      <c r="A1294" t="s">
        <v>43</v>
      </c>
      <c r="B1294" t="s">
        <v>38</v>
      </c>
      <c r="C1294" t="s">
        <v>49</v>
      </c>
      <c r="D1294" t="s">
        <v>31</v>
      </c>
      <c r="E1294">
        <v>16</v>
      </c>
      <c r="F1294" t="str">
        <f t="shared" si="20"/>
        <v>Aggregate1-in-10July Monthly System Peak Day50% Cycling16</v>
      </c>
      <c r="G1294">
        <v>25.877400000000002</v>
      </c>
      <c r="H1294">
        <v>34.008859999999999</v>
      </c>
      <c r="I1294">
        <v>90.709400000000002</v>
      </c>
      <c r="J1294">
        <v>1.854738</v>
      </c>
      <c r="K1294">
        <v>5.5630759999999997</v>
      </c>
      <c r="L1294">
        <v>8.1314600000000006</v>
      </c>
      <c r="M1294">
        <v>10.69984</v>
      </c>
      <c r="N1294">
        <v>14.40818</v>
      </c>
      <c r="O1294">
        <v>12331</v>
      </c>
      <c r="P1294" t="s">
        <v>59</v>
      </c>
      <c r="Q1294" t="s">
        <v>61</v>
      </c>
    </row>
    <row r="1295" spans="1:17" x14ac:dyDescent="0.25">
      <c r="A1295" t="s">
        <v>30</v>
      </c>
      <c r="B1295" t="s">
        <v>38</v>
      </c>
      <c r="C1295" t="s">
        <v>49</v>
      </c>
      <c r="D1295" t="s">
        <v>26</v>
      </c>
      <c r="E1295">
        <v>16</v>
      </c>
      <c r="F1295" t="str">
        <f t="shared" si="20"/>
        <v>Average Per Ton1-in-10July Monthly System Peak DayAll16</v>
      </c>
      <c r="G1295">
        <v>0.40222049999999998</v>
      </c>
      <c r="H1295">
        <v>0.56394639999999996</v>
      </c>
      <c r="I1295">
        <v>90.168800000000005</v>
      </c>
      <c r="J1295">
        <v>6.4224000000000003E-2</v>
      </c>
      <c r="K1295">
        <v>0.1218289</v>
      </c>
      <c r="L1295">
        <v>0.16172590000000001</v>
      </c>
      <c r="M1295">
        <v>0.201623</v>
      </c>
      <c r="N1295">
        <v>0.25922790000000001</v>
      </c>
      <c r="O1295">
        <v>23026</v>
      </c>
      <c r="P1295" t="s">
        <v>59</v>
      </c>
      <c r="Q1295" t="s">
        <v>61</v>
      </c>
    </row>
    <row r="1296" spans="1:17" x14ac:dyDescent="0.25">
      <c r="A1296" t="s">
        <v>28</v>
      </c>
      <c r="B1296" t="s">
        <v>38</v>
      </c>
      <c r="C1296" t="s">
        <v>49</v>
      </c>
      <c r="D1296" t="s">
        <v>26</v>
      </c>
      <c r="E1296">
        <v>16</v>
      </c>
      <c r="F1296" t="str">
        <f t="shared" si="20"/>
        <v>Average Per Premise1-in-10July Monthly System Peak DayAll16</v>
      </c>
      <c r="G1296">
        <v>1.721438</v>
      </c>
      <c r="H1296">
        <v>2.4135979999999999</v>
      </c>
      <c r="I1296">
        <v>90.168800000000005</v>
      </c>
      <c r="J1296">
        <v>0.2748681</v>
      </c>
      <c r="K1296">
        <v>0.52140779999999998</v>
      </c>
      <c r="L1296">
        <v>0.69216049999999996</v>
      </c>
      <c r="M1296">
        <v>0.86291320000000005</v>
      </c>
      <c r="N1296">
        <v>1.109453</v>
      </c>
      <c r="O1296">
        <v>23026</v>
      </c>
      <c r="P1296" t="s">
        <v>59</v>
      </c>
      <c r="Q1296" t="s">
        <v>61</v>
      </c>
    </row>
    <row r="1297" spans="1:17" x14ac:dyDescent="0.25">
      <c r="A1297" t="s">
        <v>29</v>
      </c>
      <c r="B1297" t="s">
        <v>38</v>
      </c>
      <c r="C1297" t="s">
        <v>49</v>
      </c>
      <c r="D1297" t="s">
        <v>26</v>
      </c>
      <c r="E1297">
        <v>16</v>
      </c>
      <c r="F1297" t="str">
        <f t="shared" si="20"/>
        <v>Average Per Device1-in-10July Monthly System Peak DayAll16</v>
      </c>
      <c r="G1297">
        <v>1.4346969999999999</v>
      </c>
      <c r="H1297">
        <v>2.011565</v>
      </c>
      <c r="I1297">
        <v>90.168800000000005</v>
      </c>
      <c r="J1297">
        <v>0.22908329999999999</v>
      </c>
      <c r="K1297">
        <v>0.43455680000000002</v>
      </c>
      <c r="L1297">
        <v>0.57686720000000002</v>
      </c>
      <c r="M1297">
        <v>0.71917759999999997</v>
      </c>
      <c r="N1297">
        <v>0.92465120000000001</v>
      </c>
      <c r="O1297">
        <v>23026</v>
      </c>
      <c r="P1297" t="s">
        <v>59</v>
      </c>
      <c r="Q1297" t="s">
        <v>61</v>
      </c>
    </row>
    <row r="1298" spans="1:17" x14ac:dyDescent="0.25">
      <c r="A1298" t="s">
        <v>43</v>
      </c>
      <c r="B1298" t="s">
        <v>38</v>
      </c>
      <c r="C1298" t="s">
        <v>49</v>
      </c>
      <c r="D1298" t="s">
        <v>26</v>
      </c>
      <c r="E1298">
        <v>16</v>
      </c>
      <c r="F1298" t="str">
        <f t="shared" si="20"/>
        <v>Aggregate1-in-10July Monthly System Peak DayAll16</v>
      </c>
      <c r="G1298">
        <v>39.637819999999998</v>
      </c>
      <c r="H1298">
        <v>55.575510000000001</v>
      </c>
      <c r="I1298">
        <v>90.168800000000005</v>
      </c>
      <c r="J1298">
        <v>6.3291120000000003</v>
      </c>
      <c r="K1298">
        <v>12.005940000000001</v>
      </c>
      <c r="L1298">
        <v>15.93769</v>
      </c>
      <c r="M1298">
        <v>19.869440000000001</v>
      </c>
      <c r="N1298">
        <v>25.54626</v>
      </c>
      <c r="O1298">
        <v>23026</v>
      </c>
      <c r="P1298" t="s">
        <v>59</v>
      </c>
      <c r="Q1298" t="s">
        <v>61</v>
      </c>
    </row>
    <row r="1299" spans="1:17" x14ac:dyDescent="0.25">
      <c r="A1299" t="s">
        <v>30</v>
      </c>
      <c r="B1299" t="s">
        <v>38</v>
      </c>
      <c r="C1299" t="s">
        <v>50</v>
      </c>
      <c r="D1299" t="s">
        <v>58</v>
      </c>
      <c r="E1299">
        <v>16</v>
      </c>
      <c r="F1299" t="str">
        <f t="shared" si="20"/>
        <v>Average Per Ton1-in-10June Monthly System Peak Day100% Cycling16</v>
      </c>
      <c r="G1299">
        <v>0.25092969999999998</v>
      </c>
      <c r="H1299">
        <v>0.36014220000000002</v>
      </c>
      <c r="I1299">
        <v>85.748999999999995</v>
      </c>
      <c r="J1299">
        <v>3.7428599999999999E-2</v>
      </c>
      <c r="K1299">
        <v>7.9839099999999996E-2</v>
      </c>
      <c r="L1299">
        <v>0.1092125</v>
      </c>
      <c r="M1299">
        <v>0.13858590000000001</v>
      </c>
      <c r="N1299">
        <v>0.1809964</v>
      </c>
      <c r="O1299">
        <v>10695</v>
      </c>
      <c r="P1299" t="s">
        <v>59</v>
      </c>
      <c r="Q1299" t="s">
        <v>61</v>
      </c>
    </row>
    <row r="1300" spans="1:17" x14ac:dyDescent="0.25">
      <c r="A1300" t="s">
        <v>28</v>
      </c>
      <c r="B1300" t="s">
        <v>38</v>
      </c>
      <c r="C1300" t="s">
        <v>50</v>
      </c>
      <c r="D1300" t="s">
        <v>58</v>
      </c>
      <c r="E1300">
        <v>16</v>
      </c>
      <c r="F1300" t="str">
        <f t="shared" si="20"/>
        <v>Average Per Premise1-in-10June Monthly System Peak Day100% Cycling16</v>
      </c>
      <c r="G1300">
        <v>1.124576</v>
      </c>
      <c r="H1300">
        <v>1.614026</v>
      </c>
      <c r="I1300">
        <v>85.748999999999995</v>
      </c>
      <c r="J1300">
        <v>0.16774130000000001</v>
      </c>
      <c r="K1300">
        <v>0.35780980000000001</v>
      </c>
      <c r="L1300">
        <v>0.48945060000000001</v>
      </c>
      <c r="M1300">
        <v>0.62109150000000002</v>
      </c>
      <c r="N1300">
        <v>0.81115999999999999</v>
      </c>
      <c r="O1300">
        <v>10695</v>
      </c>
      <c r="P1300" t="s">
        <v>59</v>
      </c>
      <c r="Q1300" t="s">
        <v>61</v>
      </c>
    </row>
    <row r="1301" spans="1:17" x14ac:dyDescent="0.25">
      <c r="A1301" t="s">
        <v>29</v>
      </c>
      <c r="B1301" t="s">
        <v>38</v>
      </c>
      <c r="C1301" t="s">
        <v>50</v>
      </c>
      <c r="D1301" t="s">
        <v>58</v>
      </c>
      <c r="E1301">
        <v>16</v>
      </c>
      <c r="F1301" t="str">
        <f t="shared" si="20"/>
        <v>Average Per Device1-in-10June Monthly System Peak Day100% Cycling16</v>
      </c>
      <c r="G1301">
        <v>0.91081699999999999</v>
      </c>
      <c r="H1301">
        <v>1.3072330000000001</v>
      </c>
      <c r="I1301">
        <v>85.748999999999995</v>
      </c>
      <c r="J1301">
        <v>0.13585710000000001</v>
      </c>
      <c r="K1301">
        <v>0.28979749999999999</v>
      </c>
      <c r="L1301">
        <v>0.39641609999999999</v>
      </c>
      <c r="M1301">
        <v>0.50303469999999995</v>
      </c>
      <c r="N1301">
        <v>0.65697510000000003</v>
      </c>
      <c r="O1301">
        <v>10695</v>
      </c>
      <c r="P1301" t="s">
        <v>59</v>
      </c>
      <c r="Q1301" t="s">
        <v>61</v>
      </c>
    </row>
    <row r="1302" spans="1:17" x14ac:dyDescent="0.25">
      <c r="A1302" t="s">
        <v>43</v>
      </c>
      <c r="B1302" t="s">
        <v>38</v>
      </c>
      <c r="C1302" t="s">
        <v>50</v>
      </c>
      <c r="D1302" t="s">
        <v>58</v>
      </c>
      <c r="E1302">
        <v>16</v>
      </c>
      <c r="F1302" t="str">
        <f t="shared" si="20"/>
        <v>Aggregate1-in-10June Monthly System Peak Day100% Cycling16</v>
      </c>
      <c r="G1302">
        <v>12.027340000000001</v>
      </c>
      <c r="H1302">
        <v>17.26201</v>
      </c>
      <c r="I1302">
        <v>85.748999999999995</v>
      </c>
      <c r="J1302">
        <v>1.7939929999999999</v>
      </c>
      <c r="K1302">
        <v>3.826775</v>
      </c>
      <c r="L1302">
        <v>5.234674</v>
      </c>
      <c r="M1302">
        <v>6.6425729999999996</v>
      </c>
      <c r="N1302">
        <v>8.6753560000000007</v>
      </c>
      <c r="O1302">
        <v>10695</v>
      </c>
      <c r="P1302" t="s">
        <v>59</v>
      </c>
      <c r="Q1302" t="s">
        <v>61</v>
      </c>
    </row>
    <row r="1303" spans="1:17" x14ac:dyDescent="0.25">
      <c r="A1303" t="s">
        <v>30</v>
      </c>
      <c r="B1303" t="s">
        <v>38</v>
      </c>
      <c r="C1303" t="s">
        <v>50</v>
      </c>
      <c r="D1303" t="s">
        <v>31</v>
      </c>
      <c r="E1303">
        <v>16</v>
      </c>
      <c r="F1303" t="str">
        <f t="shared" si="20"/>
        <v>Average Per Ton1-in-10June Monthly System Peak Day50% Cycling16</v>
      </c>
      <c r="G1303">
        <v>0.44342530000000002</v>
      </c>
      <c r="H1303">
        <v>0.56084149999999999</v>
      </c>
      <c r="I1303">
        <v>86.673400000000001</v>
      </c>
      <c r="J1303">
        <v>-1.0898700000000001E-2</v>
      </c>
      <c r="K1303">
        <v>6.4910800000000005E-2</v>
      </c>
      <c r="L1303">
        <v>0.1174162</v>
      </c>
      <c r="M1303">
        <v>0.16992170000000001</v>
      </c>
      <c r="N1303">
        <v>0.24573110000000001</v>
      </c>
      <c r="O1303">
        <v>12331</v>
      </c>
      <c r="P1303" t="s">
        <v>59</v>
      </c>
      <c r="Q1303" t="s">
        <v>61</v>
      </c>
    </row>
    <row r="1304" spans="1:17" x14ac:dyDescent="0.25">
      <c r="A1304" t="s">
        <v>28</v>
      </c>
      <c r="B1304" t="s">
        <v>38</v>
      </c>
      <c r="C1304" t="s">
        <v>50</v>
      </c>
      <c r="D1304" t="s">
        <v>31</v>
      </c>
      <c r="E1304">
        <v>16</v>
      </c>
      <c r="F1304" t="str">
        <f t="shared" si="20"/>
        <v>Average Per Premise1-in-10June Monthly System Peak Day50% Cycling16</v>
      </c>
      <c r="G1304">
        <v>1.820176</v>
      </c>
      <c r="H1304">
        <v>2.3021470000000002</v>
      </c>
      <c r="I1304">
        <v>86.673400000000001</v>
      </c>
      <c r="J1304">
        <v>-4.4737100000000002E-2</v>
      </c>
      <c r="K1304">
        <v>0.26644640000000003</v>
      </c>
      <c r="L1304">
        <v>0.48197119999999999</v>
      </c>
      <c r="M1304">
        <v>0.697496</v>
      </c>
      <c r="N1304">
        <v>1.0086790000000001</v>
      </c>
      <c r="O1304">
        <v>12331</v>
      </c>
      <c r="P1304" t="s">
        <v>59</v>
      </c>
      <c r="Q1304" t="s">
        <v>61</v>
      </c>
    </row>
    <row r="1305" spans="1:17" x14ac:dyDescent="0.25">
      <c r="A1305" t="s">
        <v>29</v>
      </c>
      <c r="B1305" t="s">
        <v>38</v>
      </c>
      <c r="C1305" t="s">
        <v>50</v>
      </c>
      <c r="D1305" t="s">
        <v>31</v>
      </c>
      <c r="E1305">
        <v>16</v>
      </c>
      <c r="F1305" t="str">
        <f t="shared" si="20"/>
        <v>Average Per Device1-in-10June Monthly System Peak Day50% Cycling16</v>
      </c>
      <c r="G1305">
        <v>1.5561670000000001</v>
      </c>
      <c r="H1305">
        <v>1.9682299999999999</v>
      </c>
      <c r="I1305">
        <v>86.673400000000001</v>
      </c>
      <c r="J1305">
        <v>-3.8248200000000003E-2</v>
      </c>
      <c r="K1305">
        <v>0.22779940000000001</v>
      </c>
      <c r="L1305">
        <v>0.41206310000000002</v>
      </c>
      <c r="M1305">
        <v>0.59632689999999999</v>
      </c>
      <c r="N1305">
        <v>0.86237439999999999</v>
      </c>
      <c r="O1305">
        <v>12331</v>
      </c>
      <c r="P1305" t="s">
        <v>59</v>
      </c>
      <c r="Q1305" t="s">
        <v>61</v>
      </c>
    </row>
    <row r="1306" spans="1:17" x14ac:dyDescent="0.25">
      <c r="A1306" t="s">
        <v>43</v>
      </c>
      <c r="B1306" t="s">
        <v>38</v>
      </c>
      <c r="C1306" t="s">
        <v>50</v>
      </c>
      <c r="D1306" t="s">
        <v>31</v>
      </c>
      <c r="E1306">
        <v>16</v>
      </c>
      <c r="F1306" t="str">
        <f t="shared" si="20"/>
        <v>Aggregate1-in-10June Monthly System Peak Day50% Cycling16</v>
      </c>
      <c r="G1306">
        <v>22.444590000000002</v>
      </c>
      <c r="H1306">
        <v>28.387779999999999</v>
      </c>
      <c r="I1306">
        <v>86.673400000000001</v>
      </c>
      <c r="J1306">
        <v>-0.55165339999999996</v>
      </c>
      <c r="K1306">
        <v>3.2855509999999999</v>
      </c>
      <c r="L1306">
        <v>5.943187</v>
      </c>
      <c r="M1306">
        <v>8.6008230000000001</v>
      </c>
      <c r="N1306">
        <v>12.438029999999999</v>
      </c>
      <c r="O1306">
        <v>12331</v>
      </c>
      <c r="P1306" t="s">
        <v>59</v>
      </c>
      <c r="Q1306" t="s">
        <v>61</v>
      </c>
    </row>
    <row r="1307" spans="1:17" x14ac:dyDescent="0.25">
      <c r="A1307" t="s">
        <v>30</v>
      </c>
      <c r="B1307" t="s">
        <v>38</v>
      </c>
      <c r="C1307" t="s">
        <v>50</v>
      </c>
      <c r="D1307" t="s">
        <v>26</v>
      </c>
      <c r="E1307">
        <v>16</v>
      </c>
      <c r="F1307" t="str">
        <f t="shared" si="20"/>
        <v>Average Per Ton1-in-10June Monthly System Peak DayAll16</v>
      </c>
      <c r="G1307">
        <v>0.35401110000000002</v>
      </c>
      <c r="H1307">
        <v>0.4676167</v>
      </c>
      <c r="I1307">
        <v>86.244</v>
      </c>
      <c r="J1307">
        <v>1.15493E-2</v>
      </c>
      <c r="K1307">
        <v>7.1845000000000006E-2</v>
      </c>
      <c r="L1307">
        <v>0.1136056</v>
      </c>
      <c r="M1307">
        <v>0.15536620000000001</v>
      </c>
      <c r="N1307">
        <v>0.21566179999999999</v>
      </c>
      <c r="O1307">
        <v>23026</v>
      </c>
      <c r="P1307" t="s">
        <v>59</v>
      </c>
      <c r="Q1307" t="s">
        <v>61</v>
      </c>
    </row>
    <row r="1308" spans="1:17" x14ac:dyDescent="0.25">
      <c r="A1308" t="s">
        <v>28</v>
      </c>
      <c r="B1308" t="s">
        <v>38</v>
      </c>
      <c r="C1308" t="s">
        <v>50</v>
      </c>
      <c r="D1308" t="s">
        <v>26</v>
      </c>
      <c r="E1308">
        <v>16</v>
      </c>
      <c r="F1308" t="str">
        <f t="shared" si="20"/>
        <v>Average Per Premise1-in-10June Monthly System Peak DayAll16</v>
      </c>
      <c r="G1308">
        <v>1.515109</v>
      </c>
      <c r="H1308">
        <v>2.0013230000000002</v>
      </c>
      <c r="I1308">
        <v>86.244</v>
      </c>
      <c r="J1308">
        <v>4.94292E-2</v>
      </c>
      <c r="K1308">
        <v>0.3074848</v>
      </c>
      <c r="L1308">
        <v>0.48621320000000001</v>
      </c>
      <c r="M1308">
        <v>0.66494180000000003</v>
      </c>
      <c r="N1308">
        <v>0.92299730000000002</v>
      </c>
      <c r="O1308">
        <v>23026</v>
      </c>
      <c r="P1308" t="s">
        <v>59</v>
      </c>
      <c r="Q1308" t="s">
        <v>61</v>
      </c>
    </row>
    <row r="1309" spans="1:17" x14ac:dyDescent="0.25">
      <c r="A1309" t="s">
        <v>29</v>
      </c>
      <c r="B1309" t="s">
        <v>38</v>
      </c>
      <c r="C1309" t="s">
        <v>50</v>
      </c>
      <c r="D1309" t="s">
        <v>26</v>
      </c>
      <c r="E1309">
        <v>16</v>
      </c>
      <c r="F1309" t="str">
        <f t="shared" si="20"/>
        <v>Average Per Device1-in-10June Monthly System Peak DayAll16</v>
      </c>
      <c r="G1309">
        <v>1.262737</v>
      </c>
      <c r="H1309">
        <v>1.6679619999999999</v>
      </c>
      <c r="I1309">
        <v>86.244</v>
      </c>
      <c r="J1309">
        <v>4.1195799999999998E-2</v>
      </c>
      <c r="K1309">
        <v>0.25626700000000002</v>
      </c>
      <c r="L1309">
        <v>0.40522459999999999</v>
      </c>
      <c r="M1309">
        <v>0.55418230000000002</v>
      </c>
      <c r="N1309">
        <v>0.76925350000000003</v>
      </c>
      <c r="O1309">
        <v>23026</v>
      </c>
      <c r="P1309" t="s">
        <v>59</v>
      </c>
      <c r="Q1309" t="s">
        <v>61</v>
      </c>
    </row>
    <row r="1310" spans="1:17" x14ac:dyDescent="0.25">
      <c r="A1310" t="s">
        <v>43</v>
      </c>
      <c r="B1310" t="s">
        <v>38</v>
      </c>
      <c r="C1310" t="s">
        <v>50</v>
      </c>
      <c r="D1310" t="s">
        <v>26</v>
      </c>
      <c r="E1310">
        <v>16</v>
      </c>
      <c r="F1310" t="str">
        <f t="shared" si="20"/>
        <v>Aggregate1-in-10June Monthly System Peak DayAll16</v>
      </c>
      <c r="G1310">
        <v>34.88691</v>
      </c>
      <c r="H1310">
        <v>46.082459999999998</v>
      </c>
      <c r="I1310">
        <v>86.244</v>
      </c>
      <c r="J1310">
        <v>1.1381559999999999</v>
      </c>
      <c r="K1310">
        <v>7.0801439999999998</v>
      </c>
      <c r="L1310">
        <v>11.195550000000001</v>
      </c>
      <c r="M1310">
        <v>15.31095</v>
      </c>
      <c r="N1310">
        <v>21.252939999999999</v>
      </c>
      <c r="O1310">
        <v>23026</v>
      </c>
      <c r="P1310" t="s">
        <v>59</v>
      </c>
      <c r="Q1310" t="s">
        <v>61</v>
      </c>
    </row>
    <row r="1311" spans="1:17" x14ac:dyDescent="0.25">
      <c r="A1311" t="s">
        <v>30</v>
      </c>
      <c r="B1311" t="s">
        <v>38</v>
      </c>
      <c r="C1311" t="s">
        <v>51</v>
      </c>
      <c r="D1311" t="s">
        <v>58</v>
      </c>
      <c r="E1311">
        <v>16</v>
      </c>
      <c r="F1311" t="str">
        <f t="shared" si="20"/>
        <v>Average Per Ton1-in-10May Monthly System Peak Day100% Cycling16</v>
      </c>
      <c r="G1311">
        <v>0.26478109999999999</v>
      </c>
      <c r="H1311">
        <v>0.40307749999999998</v>
      </c>
      <c r="I1311">
        <v>87.4739</v>
      </c>
      <c r="J1311">
        <v>7.0079500000000003E-2</v>
      </c>
      <c r="K1311">
        <v>0.1103826</v>
      </c>
      <c r="L1311">
        <v>0.13829640000000001</v>
      </c>
      <c r="M1311">
        <v>0.1662102</v>
      </c>
      <c r="N1311">
        <v>0.20651330000000001</v>
      </c>
      <c r="O1311">
        <v>10695</v>
      </c>
      <c r="P1311" t="s">
        <v>59</v>
      </c>
      <c r="Q1311" t="s">
        <v>61</v>
      </c>
    </row>
    <row r="1312" spans="1:17" x14ac:dyDescent="0.25">
      <c r="A1312" t="s">
        <v>28</v>
      </c>
      <c r="B1312" t="s">
        <v>38</v>
      </c>
      <c r="C1312" t="s">
        <v>51</v>
      </c>
      <c r="D1312" t="s">
        <v>58</v>
      </c>
      <c r="E1312">
        <v>16</v>
      </c>
      <c r="F1312" t="str">
        <f t="shared" si="20"/>
        <v>Average Per Premise1-in-10May Monthly System Peak Day100% Cycling16</v>
      </c>
      <c r="G1312">
        <v>1.186652</v>
      </c>
      <c r="H1312">
        <v>1.8064469999999999</v>
      </c>
      <c r="I1312">
        <v>87.4739</v>
      </c>
      <c r="J1312">
        <v>0.31407059999999998</v>
      </c>
      <c r="K1312">
        <v>0.49469459999999998</v>
      </c>
      <c r="L1312">
        <v>0.61979419999999996</v>
      </c>
      <c r="M1312">
        <v>0.74489380000000005</v>
      </c>
      <c r="N1312">
        <v>0.9255177</v>
      </c>
      <c r="O1312">
        <v>10695</v>
      </c>
      <c r="P1312" t="s">
        <v>59</v>
      </c>
      <c r="Q1312" t="s">
        <v>61</v>
      </c>
    </row>
    <row r="1313" spans="1:17" x14ac:dyDescent="0.25">
      <c r="A1313" t="s">
        <v>29</v>
      </c>
      <c r="B1313" t="s">
        <v>38</v>
      </c>
      <c r="C1313" t="s">
        <v>51</v>
      </c>
      <c r="D1313" t="s">
        <v>58</v>
      </c>
      <c r="E1313">
        <v>16</v>
      </c>
      <c r="F1313" t="str">
        <f t="shared" si="20"/>
        <v>Average Per Device1-in-10May Monthly System Peak Day100% Cycling16</v>
      </c>
      <c r="G1313">
        <v>0.96109409999999995</v>
      </c>
      <c r="H1313">
        <v>1.4630780000000001</v>
      </c>
      <c r="I1313">
        <v>87.4739</v>
      </c>
      <c r="J1313">
        <v>0.25437219999999999</v>
      </c>
      <c r="K1313">
        <v>0.4006633</v>
      </c>
      <c r="L1313">
        <v>0.50198399999999999</v>
      </c>
      <c r="M1313">
        <v>0.60330479999999997</v>
      </c>
      <c r="N1313">
        <v>0.74959580000000003</v>
      </c>
      <c r="O1313">
        <v>10695</v>
      </c>
      <c r="P1313" t="s">
        <v>59</v>
      </c>
      <c r="Q1313" t="s">
        <v>61</v>
      </c>
    </row>
    <row r="1314" spans="1:17" x14ac:dyDescent="0.25">
      <c r="A1314" t="s">
        <v>43</v>
      </c>
      <c r="B1314" t="s">
        <v>38</v>
      </c>
      <c r="C1314" t="s">
        <v>51</v>
      </c>
      <c r="D1314" t="s">
        <v>58</v>
      </c>
      <c r="E1314">
        <v>16</v>
      </c>
      <c r="F1314" t="str">
        <f t="shared" si="20"/>
        <v>Aggregate1-in-10May Monthly System Peak Day100% Cycling16</v>
      </c>
      <c r="G1314">
        <v>12.69125</v>
      </c>
      <c r="H1314">
        <v>19.319949999999999</v>
      </c>
      <c r="I1314">
        <v>87.4739</v>
      </c>
      <c r="J1314">
        <v>3.3589850000000001</v>
      </c>
      <c r="K1314">
        <v>5.2907590000000004</v>
      </c>
      <c r="L1314">
        <v>6.6286990000000001</v>
      </c>
      <c r="M1314">
        <v>7.9666399999999999</v>
      </c>
      <c r="N1314">
        <v>9.8984120000000004</v>
      </c>
      <c r="O1314">
        <v>10695</v>
      </c>
      <c r="P1314" t="s">
        <v>59</v>
      </c>
      <c r="Q1314" t="s">
        <v>61</v>
      </c>
    </row>
    <row r="1315" spans="1:17" x14ac:dyDescent="0.25">
      <c r="A1315" t="s">
        <v>30</v>
      </c>
      <c r="B1315" t="s">
        <v>38</v>
      </c>
      <c r="C1315" t="s">
        <v>51</v>
      </c>
      <c r="D1315" t="s">
        <v>31</v>
      </c>
      <c r="E1315">
        <v>16</v>
      </c>
      <c r="F1315" t="str">
        <f t="shared" si="20"/>
        <v>Average Per Ton1-in-10May Monthly System Peak Day50% Cycling16</v>
      </c>
      <c r="G1315">
        <v>0.47950860000000001</v>
      </c>
      <c r="H1315">
        <v>0.61992639999999999</v>
      </c>
      <c r="I1315">
        <v>88.279600000000002</v>
      </c>
      <c r="J1315">
        <v>1.5794099999999998E-2</v>
      </c>
      <c r="K1315">
        <v>8.94229E-2</v>
      </c>
      <c r="L1315">
        <v>0.14041790000000001</v>
      </c>
      <c r="M1315">
        <v>0.1914129</v>
      </c>
      <c r="N1315">
        <v>0.26504159999999999</v>
      </c>
      <c r="O1315">
        <v>12331</v>
      </c>
      <c r="P1315" t="s">
        <v>59</v>
      </c>
      <c r="Q1315" t="s">
        <v>61</v>
      </c>
    </row>
    <row r="1316" spans="1:17" x14ac:dyDescent="0.25">
      <c r="A1316" t="s">
        <v>28</v>
      </c>
      <c r="B1316" t="s">
        <v>38</v>
      </c>
      <c r="C1316" t="s">
        <v>51</v>
      </c>
      <c r="D1316" t="s">
        <v>31</v>
      </c>
      <c r="E1316">
        <v>16</v>
      </c>
      <c r="F1316" t="str">
        <f t="shared" si="20"/>
        <v>Average Per Premise1-in-10May Monthly System Peak Day50% Cycling16</v>
      </c>
      <c r="G1316">
        <v>1.968291</v>
      </c>
      <c r="H1316">
        <v>2.5446800000000001</v>
      </c>
      <c r="I1316">
        <v>88.279600000000002</v>
      </c>
      <c r="J1316">
        <v>6.4831899999999998E-2</v>
      </c>
      <c r="K1316">
        <v>0.3670638</v>
      </c>
      <c r="L1316">
        <v>0.57638860000000003</v>
      </c>
      <c r="M1316">
        <v>0.78571340000000001</v>
      </c>
      <c r="N1316">
        <v>1.0879449999999999</v>
      </c>
      <c r="O1316">
        <v>12331</v>
      </c>
      <c r="P1316" t="s">
        <v>59</v>
      </c>
      <c r="Q1316" t="s">
        <v>61</v>
      </c>
    </row>
    <row r="1317" spans="1:17" x14ac:dyDescent="0.25">
      <c r="A1317" t="s">
        <v>29</v>
      </c>
      <c r="B1317" t="s">
        <v>38</v>
      </c>
      <c r="C1317" t="s">
        <v>51</v>
      </c>
      <c r="D1317" t="s">
        <v>31</v>
      </c>
      <c r="E1317">
        <v>16</v>
      </c>
      <c r="F1317" t="str">
        <f t="shared" si="20"/>
        <v>Average Per Device1-in-10May Monthly System Peak Day50% Cycling16</v>
      </c>
      <c r="G1317">
        <v>1.682798</v>
      </c>
      <c r="H1317">
        <v>2.1755840000000002</v>
      </c>
      <c r="I1317">
        <v>88.279600000000002</v>
      </c>
      <c r="J1317">
        <v>5.54283E-2</v>
      </c>
      <c r="K1317">
        <v>0.31382260000000001</v>
      </c>
      <c r="L1317">
        <v>0.49278569999999999</v>
      </c>
      <c r="M1317">
        <v>0.67174869999999998</v>
      </c>
      <c r="N1317">
        <v>0.93014289999999999</v>
      </c>
      <c r="O1317">
        <v>12331</v>
      </c>
      <c r="P1317" t="s">
        <v>59</v>
      </c>
      <c r="Q1317" t="s">
        <v>61</v>
      </c>
    </row>
    <row r="1318" spans="1:17" x14ac:dyDescent="0.25">
      <c r="A1318" t="s">
        <v>43</v>
      </c>
      <c r="B1318" t="s">
        <v>38</v>
      </c>
      <c r="C1318" t="s">
        <v>51</v>
      </c>
      <c r="D1318" t="s">
        <v>31</v>
      </c>
      <c r="E1318">
        <v>16</v>
      </c>
      <c r="F1318" t="str">
        <f t="shared" si="20"/>
        <v>Aggregate1-in-10May Monthly System Peak Day50% Cycling16</v>
      </c>
      <c r="G1318">
        <v>24.271000000000001</v>
      </c>
      <c r="H1318">
        <v>31.378450000000001</v>
      </c>
      <c r="I1318">
        <v>88.279600000000002</v>
      </c>
      <c r="J1318">
        <v>0.7994424</v>
      </c>
      <c r="K1318">
        <v>4.5262630000000001</v>
      </c>
      <c r="L1318">
        <v>7.1074479999999998</v>
      </c>
      <c r="M1318">
        <v>9.6886320000000001</v>
      </c>
      <c r="N1318">
        <v>13.41545</v>
      </c>
      <c r="O1318">
        <v>12331</v>
      </c>
      <c r="P1318" t="s">
        <v>59</v>
      </c>
      <c r="Q1318" t="s">
        <v>61</v>
      </c>
    </row>
    <row r="1319" spans="1:17" x14ac:dyDescent="0.25">
      <c r="A1319" t="s">
        <v>30</v>
      </c>
      <c r="B1319" t="s">
        <v>38</v>
      </c>
      <c r="C1319" t="s">
        <v>51</v>
      </c>
      <c r="D1319" t="s">
        <v>26</v>
      </c>
      <c r="E1319">
        <v>16</v>
      </c>
      <c r="F1319" t="str">
        <f t="shared" si="20"/>
        <v>Average Per Ton1-in-10May Monthly System Peak DayAll16</v>
      </c>
      <c r="G1319">
        <v>0.37976759999999998</v>
      </c>
      <c r="H1319">
        <v>0.51920010000000005</v>
      </c>
      <c r="I1319">
        <v>87.905299999999997</v>
      </c>
      <c r="J1319">
        <v>4.1009700000000003E-2</v>
      </c>
      <c r="K1319">
        <v>9.91586E-2</v>
      </c>
      <c r="L1319">
        <v>0.13943249999999999</v>
      </c>
      <c r="M1319">
        <v>0.17970630000000001</v>
      </c>
      <c r="N1319">
        <v>0.23785519999999999</v>
      </c>
      <c r="O1319">
        <v>23026</v>
      </c>
      <c r="P1319" t="s">
        <v>59</v>
      </c>
      <c r="Q1319" t="s">
        <v>61</v>
      </c>
    </row>
    <row r="1320" spans="1:17" x14ac:dyDescent="0.25">
      <c r="A1320" t="s">
        <v>28</v>
      </c>
      <c r="B1320" t="s">
        <v>38</v>
      </c>
      <c r="C1320" t="s">
        <v>51</v>
      </c>
      <c r="D1320" t="s">
        <v>26</v>
      </c>
      <c r="E1320">
        <v>16</v>
      </c>
      <c r="F1320" t="str">
        <f t="shared" si="20"/>
        <v>Average Per Premise1-in-10May Monthly System Peak DayAll16</v>
      </c>
      <c r="G1320">
        <v>1.625343</v>
      </c>
      <c r="H1320">
        <v>2.2220909999999998</v>
      </c>
      <c r="I1320">
        <v>87.905299999999997</v>
      </c>
      <c r="J1320">
        <v>0.17551459999999999</v>
      </c>
      <c r="K1320">
        <v>0.4243827</v>
      </c>
      <c r="L1320">
        <v>0.59674799999999995</v>
      </c>
      <c r="M1320">
        <v>0.7691133</v>
      </c>
      <c r="N1320">
        <v>1.017981</v>
      </c>
      <c r="O1320">
        <v>23026</v>
      </c>
      <c r="P1320" t="s">
        <v>59</v>
      </c>
      <c r="Q1320" t="s">
        <v>61</v>
      </c>
    </row>
    <row r="1321" spans="1:17" x14ac:dyDescent="0.25">
      <c r="A1321" t="s">
        <v>29</v>
      </c>
      <c r="B1321" t="s">
        <v>38</v>
      </c>
      <c r="C1321" t="s">
        <v>51</v>
      </c>
      <c r="D1321" t="s">
        <v>26</v>
      </c>
      <c r="E1321">
        <v>16</v>
      </c>
      <c r="F1321" t="str">
        <f t="shared" si="20"/>
        <v>Average Per Device1-in-10May Monthly System Peak DayAll16</v>
      </c>
      <c r="G1321">
        <v>1.3546100000000001</v>
      </c>
      <c r="H1321">
        <v>1.8519570000000001</v>
      </c>
      <c r="I1321">
        <v>87.905299999999997</v>
      </c>
      <c r="J1321">
        <v>0.1462791</v>
      </c>
      <c r="K1321">
        <v>0.35369319999999999</v>
      </c>
      <c r="L1321">
        <v>0.4973476</v>
      </c>
      <c r="M1321">
        <v>0.64100190000000001</v>
      </c>
      <c r="N1321">
        <v>0.84841599999999995</v>
      </c>
      <c r="O1321">
        <v>23026</v>
      </c>
      <c r="P1321" t="s">
        <v>59</v>
      </c>
      <c r="Q1321" t="s">
        <v>61</v>
      </c>
    </row>
    <row r="1322" spans="1:17" x14ac:dyDescent="0.25">
      <c r="A1322" t="s">
        <v>43</v>
      </c>
      <c r="B1322" t="s">
        <v>38</v>
      </c>
      <c r="C1322" t="s">
        <v>51</v>
      </c>
      <c r="D1322" t="s">
        <v>26</v>
      </c>
      <c r="E1322">
        <v>16</v>
      </c>
      <c r="F1322" t="str">
        <f t="shared" si="20"/>
        <v>Aggregate1-in-10May Monthly System Peak DayAll16</v>
      </c>
      <c r="G1322">
        <v>37.425150000000002</v>
      </c>
      <c r="H1322">
        <v>51.165869999999998</v>
      </c>
      <c r="I1322">
        <v>87.905299999999997</v>
      </c>
      <c r="J1322">
        <v>4.0414000000000003</v>
      </c>
      <c r="K1322">
        <v>9.7718369999999997</v>
      </c>
      <c r="L1322">
        <v>13.74072</v>
      </c>
      <c r="M1322">
        <v>17.709599999999998</v>
      </c>
      <c r="N1322">
        <v>23.44004</v>
      </c>
      <c r="O1322">
        <v>23026</v>
      </c>
      <c r="P1322" t="s">
        <v>59</v>
      </c>
      <c r="Q1322" t="s">
        <v>61</v>
      </c>
    </row>
    <row r="1323" spans="1:17" x14ac:dyDescent="0.25">
      <c r="A1323" t="s">
        <v>30</v>
      </c>
      <c r="B1323" t="s">
        <v>38</v>
      </c>
      <c r="C1323" t="s">
        <v>52</v>
      </c>
      <c r="D1323" t="s">
        <v>58</v>
      </c>
      <c r="E1323">
        <v>16</v>
      </c>
      <c r="F1323" t="str">
        <f t="shared" si="20"/>
        <v>Average Per Ton1-in-10October Monthly System Peak Day100% Cycling16</v>
      </c>
      <c r="G1323">
        <v>0.266623</v>
      </c>
      <c r="H1323">
        <v>0.40878690000000001</v>
      </c>
      <c r="I1323">
        <v>88.719399999999993</v>
      </c>
      <c r="J1323">
        <v>7.4256900000000001E-2</v>
      </c>
      <c r="K1323">
        <v>0.1143769</v>
      </c>
      <c r="L1323">
        <v>0.14216390000000001</v>
      </c>
      <c r="M1323">
        <v>0.16995089999999999</v>
      </c>
      <c r="N1323">
        <v>0.2100709</v>
      </c>
      <c r="O1323">
        <v>10695</v>
      </c>
      <c r="P1323" t="s">
        <v>59</v>
      </c>
      <c r="Q1323" t="s">
        <v>61</v>
      </c>
    </row>
    <row r="1324" spans="1:17" x14ac:dyDescent="0.25">
      <c r="A1324" t="s">
        <v>28</v>
      </c>
      <c r="B1324" t="s">
        <v>38</v>
      </c>
      <c r="C1324" t="s">
        <v>52</v>
      </c>
      <c r="D1324" t="s">
        <v>58</v>
      </c>
      <c r="E1324">
        <v>16</v>
      </c>
      <c r="F1324" t="str">
        <f t="shared" si="20"/>
        <v>Average Per Premise1-in-10October Monthly System Peak Day100% Cycling16</v>
      </c>
      <c r="G1324">
        <v>1.1949069999999999</v>
      </c>
      <c r="H1324">
        <v>1.8320339999999999</v>
      </c>
      <c r="I1324">
        <v>88.719399999999993</v>
      </c>
      <c r="J1324">
        <v>0.33279249999999999</v>
      </c>
      <c r="K1324">
        <v>0.51259569999999999</v>
      </c>
      <c r="L1324">
        <v>0.63712690000000005</v>
      </c>
      <c r="M1324">
        <v>0.7616581</v>
      </c>
      <c r="N1324">
        <v>0.94146129999999995</v>
      </c>
      <c r="O1324">
        <v>10695</v>
      </c>
      <c r="P1324" t="s">
        <v>59</v>
      </c>
      <c r="Q1324" t="s">
        <v>61</v>
      </c>
    </row>
    <row r="1325" spans="1:17" x14ac:dyDescent="0.25">
      <c r="A1325" t="s">
        <v>29</v>
      </c>
      <c r="B1325" t="s">
        <v>38</v>
      </c>
      <c r="C1325" t="s">
        <v>52</v>
      </c>
      <c r="D1325" t="s">
        <v>58</v>
      </c>
      <c r="E1325">
        <v>16</v>
      </c>
      <c r="F1325" t="str">
        <f t="shared" si="20"/>
        <v>Average Per Device1-in-10October Monthly System Peak Day100% Cycling16</v>
      </c>
      <c r="G1325">
        <v>0.96777990000000003</v>
      </c>
      <c r="H1325">
        <v>1.4838020000000001</v>
      </c>
      <c r="I1325">
        <v>88.719399999999993</v>
      </c>
      <c r="J1325">
        <v>0.26953549999999998</v>
      </c>
      <c r="K1325">
        <v>0.41516180000000003</v>
      </c>
      <c r="L1325">
        <v>0.51602210000000004</v>
      </c>
      <c r="M1325">
        <v>0.6168825</v>
      </c>
      <c r="N1325">
        <v>0.76250879999999999</v>
      </c>
      <c r="O1325">
        <v>10695</v>
      </c>
      <c r="P1325" t="s">
        <v>59</v>
      </c>
      <c r="Q1325" t="s">
        <v>61</v>
      </c>
    </row>
    <row r="1326" spans="1:17" x14ac:dyDescent="0.25">
      <c r="A1326" t="s">
        <v>43</v>
      </c>
      <c r="B1326" t="s">
        <v>38</v>
      </c>
      <c r="C1326" t="s">
        <v>52</v>
      </c>
      <c r="D1326" t="s">
        <v>58</v>
      </c>
      <c r="E1326">
        <v>16</v>
      </c>
      <c r="F1326" t="str">
        <f t="shared" si="20"/>
        <v>Aggregate1-in-10October Monthly System Peak Day100% Cycling16</v>
      </c>
      <c r="G1326">
        <v>12.779529999999999</v>
      </c>
      <c r="H1326">
        <v>19.593610000000002</v>
      </c>
      <c r="I1326">
        <v>88.719399999999993</v>
      </c>
      <c r="J1326">
        <v>3.5592160000000002</v>
      </c>
      <c r="K1326">
        <v>5.4822110000000004</v>
      </c>
      <c r="L1326">
        <v>6.8140720000000004</v>
      </c>
      <c r="M1326">
        <v>8.1459329999999994</v>
      </c>
      <c r="N1326">
        <v>10.06893</v>
      </c>
      <c r="O1326">
        <v>10695</v>
      </c>
      <c r="P1326" t="s">
        <v>59</v>
      </c>
      <c r="Q1326" t="s">
        <v>61</v>
      </c>
    </row>
    <row r="1327" spans="1:17" x14ac:dyDescent="0.25">
      <c r="A1327" t="s">
        <v>30</v>
      </c>
      <c r="B1327" t="s">
        <v>38</v>
      </c>
      <c r="C1327" t="s">
        <v>52</v>
      </c>
      <c r="D1327" t="s">
        <v>31</v>
      </c>
      <c r="E1327">
        <v>16</v>
      </c>
      <c r="F1327" t="str">
        <f t="shared" si="20"/>
        <v>Average Per Ton1-in-10October Monthly System Peak Day50% Cycling16</v>
      </c>
      <c r="G1327">
        <v>0.48526799999999998</v>
      </c>
      <c r="H1327">
        <v>0.62935719999999995</v>
      </c>
      <c r="I1327">
        <v>89.5274</v>
      </c>
      <c r="J1327">
        <v>1.9763900000000001E-2</v>
      </c>
      <c r="K1327">
        <v>9.3216300000000002E-2</v>
      </c>
      <c r="L1327">
        <v>0.1440893</v>
      </c>
      <c r="M1327">
        <v>0.1949622</v>
      </c>
      <c r="N1327">
        <v>0.2684146</v>
      </c>
      <c r="O1327">
        <v>12331</v>
      </c>
      <c r="P1327" t="s">
        <v>59</v>
      </c>
      <c r="Q1327" t="s">
        <v>61</v>
      </c>
    </row>
    <row r="1328" spans="1:17" x14ac:dyDescent="0.25">
      <c r="A1328" t="s">
        <v>28</v>
      </c>
      <c r="B1328" t="s">
        <v>38</v>
      </c>
      <c r="C1328" t="s">
        <v>52</v>
      </c>
      <c r="D1328" t="s">
        <v>31</v>
      </c>
      <c r="E1328">
        <v>16</v>
      </c>
      <c r="F1328" t="str">
        <f t="shared" si="20"/>
        <v>Average Per Premise1-in-10October Monthly System Peak Day50% Cycling16</v>
      </c>
      <c r="G1328">
        <v>1.991932</v>
      </c>
      <c r="H1328">
        <v>2.5833910000000002</v>
      </c>
      <c r="I1328">
        <v>89.5274</v>
      </c>
      <c r="J1328">
        <v>8.1127099999999994E-2</v>
      </c>
      <c r="K1328">
        <v>0.38263530000000001</v>
      </c>
      <c r="L1328">
        <v>0.59145890000000001</v>
      </c>
      <c r="M1328">
        <v>0.80028250000000001</v>
      </c>
      <c r="N1328">
        <v>1.101791</v>
      </c>
      <c r="O1328">
        <v>12331</v>
      </c>
      <c r="P1328" t="s">
        <v>59</v>
      </c>
      <c r="Q1328" t="s">
        <v>61</v>
      </c>
    </row>
    <row r="1329" spans="1:17" x14ac:dyDescent="0.25">
      <c r="A1329" t="s">
        <v>29</v>
      </c>
      <c r="B1329" t="s">
        <v>38</v>
      </c>
      <c r="C1329" t="s">
        <v>52</v>
      </c>
      <c r="D1329" t="s">
        <v>31</v>
      </c>
      <c r="E1329">
        <v>16</v>
      </c>
      <c r="F1329" t="str">
        <f t="shared" si="20"/>
        <v>Average Per Device1-in-10October Monthly System Peak Day50% Cycling16</v>
      </c>
      <c r="G1329">
        <v>1.7030099999999999</v>
      </c>
      <c r="H1329">
        <v>2.2086800000000002</v>
      </c>
      <c r="I1329">
        <v>89.5274</v>
      </c>
      <c r="J1329">
        <v>6.9359900000000002E-2</v>
      </c>
      <c r="K1329">
        <v>0.32713550000000002</v>
      </c>
      <c r="L1329">
        <v>0.50567010000000001</v>
      </c>
      <c r="M1329">
        <v>0.68420460000000005</v>
      </c>
      <c r="N1329">
        <v>0.94198020000000005</v>
      </c>
      <c r="O1329">
        <v>12331</v>
      </c>
      <c r="P1329" t="s">
        <v>59</v>
      </c>
      <c r="Q1329" t="s">
        <v>61</v>
      </c>
    </row>
    <row r="1330" spans="1:17" x14ac:dyDescent="0.25">
      <c r="A1330" t="s">
        <v>43</v>
      </c>
      <c r="B1330" t="s">
        <v>38</v>
      </c>
      <c r="C1330" t="s">
        <v>52</v>
      </c>
      <c r="D1330" t="s">
        <v>31</v>
      </c>
      <c r="E1330">
        <v>16</v>
      </c>
      <c r="F1330" t="str">
        <f t="shared" si="20"/>
        <v>Aggregate1-in-10October Monthly System Peak Day50% Cycling16</v>
      </c>
      <c r="G1330">
        <v>24.562519999999999</v>
      </c>
      <c r="H1330">
        <v>31.855799999999999</v>
      </c>
      <c r="I1330">
        <v>89.5274</v>
      </c>
      <c r="J1330">
        <v>1.000378</v>
      </c>
      <c r="K1330">
        <v>4.7182760000000004</v>
      </c>
      <c r="L1330">
        <v>7.2932800000000002</v>
      </c>
      <c r="M1330">
        <v>9.8682839999999992</v>
      </c>
      <c r="N1330">
        <v>13.586180000000001</v>
      </c>
      <c r="O1330">
        <v>12331</v>
      </c>
      <c r="P1330" t="s">
        <v>59</v>
      </c>
      <c r="Q1330" t="s">
        <v>61</v>
      </c>
    </row>
    <row r="1331" spans="1:17" x14ac:dyDescent="0.25">
      <c r="A1331" t="s">
        <v>30</v>
      </c>
      <c r="B1331" t="s">
        <v>38</v>
      </c>
      <c r="C1331" t="s">
        <v>52</v>
      </c>
      <c r="D1331" t="s">
        <v>26</v>
      </c>
      <c r="E1331">
        <v>16</v>
      </c>
      <c r="F1331" t="str">
        <f t="shared" si="20"/>
        <v>Average Per Ton1-in-10October Monthly System Peak DayAll16</v>
      </c>
      <c r="G1331">
        <v>0.38370739999999998</v>
      </c>
      <c r="H1331">
        <v>0.52690230000000005</v>
      </c>
      <c r="I1331">
        <v>89.152100000000004</v>
      </c>
      <c r="J1331">
        <v>4.5075900000000002E-2</v>
      </c>
      <c r="K1331">
        <v>0.1030454</v>
      </c>
      <c r="L1331">
        <v>0.14319490000000001</v>
      </c>
      <c r="M1331">
        <v>0.18334439999999999</v>
      </c>
      <c r="N1331">
        <v>0.2413139</v>
      </c>
      <c r="O1331">
        <v>23026</v>
      </c>
      <c r="P1331" t="s">
        <v>59</v>
      </c>
      <c r="Q1331" t="s">
        <v>61</v>
      </c>
    </row>
    <row r="1332" spans="1:17" x14ac:dyDescent="0.25">
      <c r="A1332" t="s">
        <v>28</v>
      </c>
      <c r="B1332" t="s">
        <v>38</v>
      </c>
      <c r="C1332" t="s">
        <v>52</v>
      </c>
      <c r="D1332" t="s">
        <v>26</v>
      </c>
      <c r="E1332">
        <v>16</v>
      </c>
      <c r="F1332" t="str">
        <f t="shared" si="20"/>
        <v>Average Per Premise1-in-10October Monthly System Peak DayAll16</v>
      </c>
      <c r="G1332">
        <v>1.6422049999999999</v>
      </c>
      <c r="H1332">
        <v>2.255055</v>
      </c>
      <c r="I1332">
        <v>89.152100000000004</v>
      </c>
      <c r="J1332">
        <v>0.19291749999999999</v>
      </c>
      <c r="K1332">
        <v>0.44101750000000001</v>
      </c>
      <c r="L1332">
        <v>0.61285080000000003</v>
      </c>
      <c r="M1332">
        <v>0.7846841</v>
      </c>
      <c r="N1332">
        <v>1.0327839999999999</v>
      </c>
      <c r="O1332">
        <v>23026</v>
      </c>
      <c r="P1332" t="s">
        <v>59</v>
      </c>
      <c r="Q1332" t="s">
        <v>61</v>
      </c>
    </row>
    <row r="1333" spans="1:17" x14ac:dyDescent="0.25">
      <c r="A1333" t="s">
        <v>29</v>
      </c>
      <c r="B1333" t="s">
        <v>38</v>
      </c>
      <c r="C1333" t="s">
        <v>52</v>
      </c>
      <c r="D1333" t="s">
        <v>26</v>
      </c>
      <c r="E1333">
        <v>16</v>
      </c>
      <c r="F1333" t="str">
        <f t="shared" si="20"/>
        <v>Average Per Device1-in-10October Monthly System Peak DayAll16</v>
      </c>
      <c r="G1333">
        <v>1.368662</v>
      </c>
      <c r="H1333">
        <v>1.8794299999999999</v>
      </c>
      <c r="I1333">
        <v>89.152100000000004</v>
      </c>
      <c r="J1333">
        <v>0.16078319999999999</v>
      </c>
      <c r="K1333">
        <v>0.36755710000000003</v>
      </c>
      <c r="L1333">
        <v>0.51076809999999995</v>
      </c>
      <c r="M1333">
        <v>0.65397910000000004</v>
      </c>
      <c r="N1333">
        <v>0.86075299999999999</v>
      </c>
      <c r="O1333">
        <v>23026</v>
      </c>
      <c r="P1333" t="s">
        <v>59</v>
      </c>
      <c r="Q1333" t="s">
        <v>61</v>
      </c>
    </row>
    <row r="1334" spans="1:17" x14ac:dyDescent="0.25">
      <c r="A1334" t="s">
        <v>43</v>
      </c>
      <c r="B1334" t="s">
        <v>38</v>
      </c>
      <c r="C1334" t="s">
        <v>52</v>
      </c>
      <c r="D1334" t="s">
        <v>26</v>
      </c>
      <c r="E1334">
        <v>16</v>
      </c>
      <c r="F1334" t="str">
        <f t="shared" si="20"/>
        <v>Aggregate1-in-10October Monthly System Peak DayAll16</v>
      </c>
      <c r="G1334">
        <v>37.813400000000001</v>
      </c>
      <c r="H1334">
        <v>51.924900000000001</v>
      </c>
      <c r="I1334">
        <v>89.152100000000004</v>
      </c>
      <c r="J1334">
        <v>4.4421189999999999</v>
      </c>
      <c r="K1334">
        <v>10.154870000000001</v>
      </c>
      <c r="L1334">
        <v>14.111499999999999</v>
      </c>
      <c r="M1334">
        <v>18.06814</v>
      </c>
      <c r="N1334">
        <v>23.78088</v>
      </c>
      <c r="O1334">
        <v>23026</v>
      </c>
      <c r="P1334" t="s">
        <v>59</v>
      </c>
      <c r="Q1334" t="s">
        <v>61</v>
      </c>
    </row>
    <row r="1335" spans="1:17" x14ac:dyDescent="0.25">
      <c r="A1335" t="s">
        <v>30</v>
      </c>
      <c r="B1335" t="s">
        <v>38</v>
      </c>
      <c r="C1335" t="s">
        <v>53</v>
      </c>
      <c r="D1335" t="s">
        <v>58</v>
      </c>
      <c r="E1335">
        <v>16</v>
      </c>
      <c r="F1335" t="str">
        <f t="shared" si="20"/>
        <v>Average Per Ton1-in-10September Monthly System Peak Day100% Cycling16</v>
      </c>
      <c r="G1335">
        <v>0.29429490000000003</v>
      </c>
      <c r="H1335">
        <v>0.4945619</v>
      </c>
      <c r="I1335">
        <v>95.641300000000001</v>
      </c>
      <c r="J1335">
        <v>0.13199140000000001</v>
      </c>
      <c r="K1335">
        <v>0.17232919999999999</v>
      </c>
      <c r="L1335">
        <v>0.200267</v>
      </c>
      <c r="M1335">
        <v>0.22820489999999999</v>
      </c>
      <c r="N1335">
        <v>0.26854270000000002</v>
      </c>
      <c r="O1335">
        <v>10695</v>
      </c>
      <c r="P1335" t="s">
        <v>59</v>
      </c>
      <c r="Q1335" t="s">
        <v>61</v>
      </c>
    </row>
    <row r="1336" spans="1:17" x14ac:dyDescent="0.25">
      <c r="A1336" t="s">
        <v>28</v>
      </c>
      <c r="B1336" t="s">
        <v>38</v>
      </c>
      <c r="C1336" t="s">
        <v>53</v>
      </c>
      <c r="D1336" t="s">
        <v>58</v>
      </c>
      <c r="E1336">
        <v>16</v>
      </c>
      <c r="F1336" t="str">
        <f t="shared" si="20"/>
        <v>Average Per Premise1-in-10September Monthly System Peak Day100% Cycling16</v>
      </c>
      <c r="G1336">
        <v>1.3189230000000001</v>
      </c>
      <c r="H1336">
        <v>2.2164470000000001</v>
      </c>
      <c r="I1336">
        <v>95.641300000000001</v>
      </c>
      <c r="J1336">
        <v>0.59153730000000004</v>
      </c>
      <c r="K1336">
        <v>0.77231680000000003</v>
      </c>
      <c r="L1336">
        <v>0.89752399999999999</v>
      </c>
      <c r="M1336">
        <v>1.0227310000000001</v>
      </c>
      <c r="N1336">
        <v>1.203511</v>
      </c>
      <c r="O1336">
        <v>10695</v>
      </c>
      <c r="P1336" t="s">
        <v>59</v>
      </c>
      <c r="Q1336" t="s">
        <v>61</v>
      </c>
    </row>
    <row r="1337" spans="1:17" x14ac:dyDescent="0.25">
      <c r="A1337" t="s">
        <v>29</v>
      </c>
      <c r="B1337" t="s">
        <v>38</v>
      </c>
      <c r="C1337" t="s">
        <v>53</v>
      </c>
      <c r="D1337" t="s">
        <v>58</v>
      </c>
      <c r="E1337">
        <v>16</v>
      </c>
      <c r="F1337" t="str">
        <f t="shared" si="20"/>
        <v>Average Per Device1-in-10September Monthly System Peak Day100% Cycling16</v>
      </c>
      <c r="G1337">
        <v>1.0682229999999999</v>
      </c>
      <c r="H1337">
        <v>1.7951459999999999</v>
      </c>
      <c r="I1337">
        <v>95.641300000000001</v>
      </c>
      <c r="J1337">
        <v>0.47909819999999997</v>
      </c>
      <c r="K1337">
        <v>0.62551520000000005</v>
      </c>
      <c r="L1337">
        <v>0.72692310000000004</v>
      </c>
      <c r="M1337">
        <v>0.82833100000000004</v>
      </c>
      <c r="N1337">
        <v>0.9747479</v>
      </c>
      <c r="O1337">
        <v>10695</v>
      </c>
      <c r="P1337" t="s">
        <v>59</v>
      </c>
      <c r="Q1337" t="s">
        <v>61</v>
      </c>
    </row>
    <row r="1338" spans="1:17" x14ac:dyDescent="0.25">
      <c r="A1338" t="s">
        <v>43</v>
      </c>
      <c r="B1338" t="s">
        <v>38</v>
      </c>
      <c r="C1338" t="s">
        <v>53</v>
      </c>
      <c r="D1338" t="s">
        <v>58</v>
      </c>
      <c r="E1338">
        <v>16</v>
      </c>
      <c r="F1338" t="str">
        <f t="shared" si="20"/>
        <v>Aggregate1-in-10September Monthly System Peak Day100% Cycling16</v>
      </c>
      <c r="G1338">
        <v>14.105880000000001</v>
      </c>
      <c r="H1338">
        <v>23.704899999999999</v>
      </c>
      <c r="I1338">
        <v>95.641300000000001</v>
      </c>
      <c r="J1338">
        <v>6.326492</v>
      </c>
      <c r="K1338">
        <v>8.2599280000000004</v>
      </c>
      <c r="L1338">
        <v>9.5990190000000002</v>
      </c>
      <c r="M1338">
        <v>10.93811</v>
      </c>
      <c r="N1338">
        <v>12.871549999999999</v>
      </c>
      <c r="O1338">
        <v>10695</v>
      </c>
      <c r="P1338" t="s">
        <v>59</v>
      </c>
      <c r="Q1338" t="s">
        <v>61</v>
      </c>
    </row>
    <row r="1339" spans="1:17" x14ac:dyDescent="0.25">
      <c r="A1339" t="s">
        <v>30</v>
      </c>
      <c r="B1339" t="s">
        <v>38</v>
      </c>
      <c r="C1339" t="s">
        <v>53</v>
      </c>
      <c r="D1339" t="s">
        <v>31</v>
      </c>
      <c r="E1339">
        <v>16</v>
      </c>
      <c r="F1339" t="str">
        <f t="shared" si="20"/>
        <v>Average Per Ton1-in-10September Monthly System Peak Day50% Cycling16</v>
      </c>
      <c r="G1339">
        <v>0.56271059999999995</v>
      </c>
      <c r="H1339">
        <v>0.75616649999999996</v>
      </c>
      <c r="I1339">
        <v>97.282399999999996</v>
      </c>
      <c r="J1339">
        <v>6.5174099999999999E-2</v>
      </c>
      <c r="K1339">
        <v>0.14096400000000001</v>
      </c>
      <c r="L1339">
        <v>0.19345589999999999</v>
      </c>
      <c r="M1339">
        <v>0.24594769999999999</v>
      </c>
      <c r="N1339">
        <v>0.32173770000000002</v>
      </c>
      <c r="O1339">
        <v>12331</v>
      </c>
      <c r="P1339" t="s">
        <v>59</v>
      </c>
      <c r="Q1339" t="s">
        <v>61</v>
      </c>
    </row>
    <row r="1340" spans="1:17" x14ac:dyDescent="0.25">
      <c r="A1340" t="s">
        <v>28</v>
      </c>
      <c r="B1340" t="s">
        <v>38</v>
      </c>
      <c r="C1340" t="s">
        <v>53</v>
      </c>
      <c r="D1340" t="s">
        <v>31</v>
      </c>
      <c r="E1340">
        <v>16</v>
      </c>
      <c r="F1340" t="str">
        <f t="shared" si="20"/>
        <v>Average Per Premise1-in-10September Monthly System Peak Day50% Cycling16</v>
      </c>
      <c r="G1340">
        <v>2.3098200000000002</v>
      </c>
      <c r="H1340">
        <v>3.1039189999999999</v>
      </c>
      <c r="I1340">
        <v>97.282399999999996</v>
      </c>
      <c r="J1340">
        <v>0.26752710000000002</v>
      </c>
      <c r="K1340">
        <v>0.57863030000000004</v>
      </c>
      <c r="L1340">
        <v>0.79409949999999996</v>
      </c>
      <c r="M1340">
        <v>1.0095689999999999</v>
      </c>
      <c r="N1340">
        <v>1.3206720000000001</v>
      </c>
      <c r="O1340">
        <v>12331</v>
      </c>
      <c r="P1340" t="s">
        <v>59</v>
      </c>
      <c r="Q1340" t="s">
        <v>61</v>
      </c>
    </row>
    <row r="1341" spans="1:17" x14ac:dyDescent="0.25">
      <c r="A1341" t="s">
        <v>29</v>
      </c>
      <c r="B1341" t="s">
        <v>38</v>
      </c>
      <c r="C1341" t="s">
        <v>53</v>
      </c>
      <c r="D1341" t="s">
        <v>31</v>
      </c>
      <c r="E1341">
        <v>16</v>
      </c>
      <c r="F1341" t="str">
        <f t="shared" si="20"/>
        <v>Average Per Device1-in-10September Monthly System Peak Day50% Cycling16</v>
      </c>
      <c r="G1341">
        <v>1.9747889999999999</v>
      </c>
      <c r="H1341">
        <v>2.653708</v>
      </c>
      <c r="I1341">
        <v>97.282399999999996</v>
      </c>
      <c r="J1341">
        <v>0.22872329999999999</v>
      </c>
      <c r="K1341">
        <v>0.49470219999999998</v>
      </c>
      <c r="L1341">
        <v>0.67891840000000003</v>
      </c>
      <c r="M1341">
        <v>0.86313459999999997</v>
      </c>
      <c r="N1341">
        <v>1.129113</v>
      </c>
      <c r="O1341">
        <v>12331</v>
      </c>
      <c r="P1341" t="s">
        <v>59</v>
      </c>
      <c r="Q1341" t="s">
        <v>61</v>
      </c>
    </row>
    <row r="1342" spans="1:17" x14ac:dyDescent="0.25">
      <c r="A1342" t="s">
        <v>43</v>
      </c>
      <c r="B1342" t="s">
        <v>38</v>
      </c>
      <c r="C1342" t="s">
        <v>53</v>
      </c>
      <c r="D1342" t="s">
        <v>31</v>
      </c>
      <c r="E1342">
        <v>16</v>
      </c>
      <c r="F1342" t="str">
        <f t="shared" si="20"/>
        <v>Aggregate1-in-10September Monthly System Peak Day50% Cycling16</v>
      </c>
      <c r="G1342">
        <v>28.482389999999999</v>
      </c>
      <c r="H1342">
        <v>38.274430000000002</v>
      </c>
      <c r="I1342">
        <v>97.282399999999996</v>
      </c>
      <c r="J1342">
        <v>3.2988759999999999</v>
      </c>
      <c r="K1342">
        <v>7.1350899999999999</v>
      </c>
      <c r="L1342">
        <v>9.7920409999999993</v>
      </c>
      <c r="M1342">
        <v>12.44899</v>
      </c>
      <c r="N1342">
        <v>16.2852</v>
      </c>
      <c r="O1342">
        <v>12331</v>
      </c>
      <c r="P1342" t="s">
        <v>59</v>
      </c>
      <c r="Q1342" t="s">
        <v>61</v>
      </c>
    </row>
    <row r="1343" spans="1:17" x14ac:dyDescent="0.25">
      <c r="A1343" t="s">
        <v>30</v>
      </c>
      <c r="B1343" t="s">
        <v>38</v>
      </c>
      <c r="C1343" t="s">
        <v>53</v>
      </c>
      <c r="D1343" t="s">
        <v>26</v>
      </c>
      <c r="E1343">
        <v>16</v>
      </c>
      <c r="F1343" t="str">
        <f t="shared" si="20"/>
        <v>Average Per Ton1-in-10September Monthly System Peak DayAll16</v>
      </c>
      <c r="G1343">
        <v>0.43803150000000002</v>
      </c>
      <c r="H1343">
        <v>0.63465119999999997</v>
      </c>
      <c r="I1343">
        <v>96.520099999999999</v>
      </c>
      <c r="J1343">
        <v>9.6210699999999996E-2</v>
      </c>
      <c r="K1343">
        <v>0.15553310000000001</v>
      </c>
      <c r="L1343">
        <v>0.19661970000000001</v>
      </c>
      <c r="M1343">
        <v>0.23770620000000001</v>
      </c>
      <c r="N1343">
        <v>0.29702859999999998</v>
      </c>
      <c r="O1343">
        <v>23026</v>
      </c>
      <c r="P1343" t="s">
        <v>59</v>
      </c>
      <c r="Q1343" t="s">
        <v>61</v>
      </c>
    </row>
    <row r="1344" spans="1:17" x14ac:dyDescent="0.25">
      <c r="A1344" t="s">
        <v>28</v>
      </c>
      <c r="B1344" t="s">
        <v>38</v>
      </c>
      <c r="C1344" t="s">
        <v>53</v>
      </c>
      <c r="D1344" t="s">
        <v>26</v>
      </c>
      <c r="E1344">
        <v>16</v>
      </c>
      <c r="F1344" t="str">
        <f t="shared" si="20"/>
        <v>Average Per Premise1-in-10September Monthly System Peak DayAll16</v>
      </c>
      <c r="G1344">
        <v>1.874703</v>
      </c>
      <c r="H1344">
        <v>2.7162030000000001</v>
      </c>
      <c r="I1344">
        <v>96.520099999999999</v>
      </c>
      <c r="J1344">
        <v>0.41176600000000002</v>
      </c>
      <c r="K1344">
        <v>0.66565620000000003</v>
      </c>
      <c r="L1344">
        <v>0.84149989999999997</v>
      </c>
      <c r="M1344">
        <v>1.0173430000000001</v>
      </c>
      <c r="N1344">
        <v>1.271234</v>
      </c>
      <c r="O1344">
        <v>23026</v>
      </c>
      <c r="P1344" t="s">
        <v>59</v>
      </c>
      <c r="Q1344" t="s">
        <v>61</v>
      </c>
    </row>
    <row r="1345" spans="1:17" x14ac:dyDescent="0.25">
      <c r="A1345" t="s">
        <v>29</v>
      </c>
      <c r="B1345" t="s">
        <v>38</v>
      </c>
      <c r="C1345" t="s">
        <v>53</v>
      </c>
      <c r="D1345" t="s">
        <v>26</v>
      </c>
      <c r="E1345">
        <v>16</v>
      </c>
      <c r="F1345" t="str">
        <f t="shared" si="20"/>
        <v>Average Per Device1-in-10September Monthly System Peak DayAll16</v>
      </c>
      <c r="G1345">
        <v>1.562433</v>
      </c>
      <c r="H1345">
        <v>2.2637649999999998</v>
      </c>
      <c r="I1345">
        <v>96.520099999999999</v>
      </c>
      <c r="J1345">
        <v>0.34317809999999999</v>
      </c>
      <c r="K1345">
        <v>0.55477779999999999</v>
      </c>
      <c r="L1345">
        <v>0.70133109999999999</v>
      </c>
      <c r="M1345">
        <v>0.84788439999999998</v>
      </c>
      <c r="N1345">
        <v>1.0594840000000001</v>
      </c>
      <c r="O1345">
        <v>23026</v>
      </c>
      <c r="P1345" t="s">
        <v>59</v>
      </c>
      <c r="Q1345" t="s">
        <v>61</v>
      </c>
    </row>
    <row r="1346" spans="1:17" x14ac:dyDescent="0.25">
      <c r="A1346" t="s">
        <v>43</v>
      </c>
      <c r="B1346" t="s">
        <v>38</v>
      </c>
      <c r="C1346" t="s">
        <v>53</v>
      </c>
      <c r="D1346" t="s">
        <v>26</v>
      </c>
      <c r="E1346">
        <v>16</v>
      </c>
      <c r="F1346" t="str">
        <f t="shared" si="20"/>
        <v>Aggregate1-in-10September Monthly System Peak DayAll16</v>
      </c>
      <c r="G1346">
        <v>43.166910000000001</v>
      </c>
      <c r="H1346">
        <v>62.543289999999999</v>
      </c>
      <c r="I1346">
        <v>96.520099999999999</v>
      </c>
      <c r="J1346">
        <v>9.4813240000000008</v>
      </c>
      <c r="K1346">
        <v>15.327400000000001</v>
      </c>
      <c r="L1346">
        <v>19.376380000000001</v>
      </c>
      <c r="M1346">
        <v>23.425350000000002</v>
      </c>
      <c r="N1346">
        <v>29.271429999999999</v>
      </c>
      <c r="O1346">
        <v>23026</v>
      </c>
      <c r="P1346" t="s">
        <v>59</v>
      </c>
      <c r="Q1346" t="s">
        <v>61</v>
      </c>
    </row>
    <row r="1347" spans="1:17" x14ac:dyDescent="0.25">
      <c r="A1347" t="s">
        <v>30</v>
      </c>
      <c r="B1347" t="s">
        <v>38</v>
      </c>
      <c r="C1347" t="s">
        <v>48</v>
      </c>
      <c r="D1347" t="s">
        <v>58</v>
      </c>
      <c r="E1347">
        <v>17</v>
      </c>
      <c r="F1347" t="str">
        <f t="shared" ref="F1347:F1410" si="21">CONCATENATE(A1347,B1347,C1347,D1347,E1347)</f>
        <v>Average Per Ton1-in-10August Monthly System Peak Day100% Cycling17</v>
      </c>
      <c r="G1347">
        <v>0.2905006</v>
      </c>
      <c r="H1347">
        <v>0.47818539999999998</v>
      </c>
      <c r="I1347">
        <v>88.8399</v>
      </c>
      <c r="J1347">
        <v>0.1143525</v>
      </c>
      <c r="K1347">
        <v>0.15767790000000001</v>
      </c>
      <c r="L1347">
        <v>0.18768489999999999</v>
      </c>
      <c r="M1347">
        <v>0.21769189999999999</v>
      </c>
      <c r="N1347">
        <v>0.26101730000000001</v>
      </c>
      <c r="O1347">
        <v>10695</v>
      </c>
      <c r="P1347" t="s">
        <v>59</v>
      </c>
      <c r="Q1347" t="s">
        <v>61</v>
      </c>
    </row>
    <row r="1348" spans="1:17" x14ac:dyDescent="0.25">
      <c r="A1348" t="s">
        <v>28</v>
      </c>
      <c r="B1348" t="s">
        <v>38</v>
      </c>
      <c r="C1348" t="s">
        <v>48</v>
      </c>
      <c r="D1348" t="s">
        <v>58</v>
      </c>
      <c r="E1348">
        <v>17</v>
      </c>
      <c r="F1348" t="str">
        <f t="shared" si="21"/>
        <v>Average Per Premise1-in-10August Monthly System Peak Day100% Cycling17</v>
      </c>
      <c r="G1348">
        <v>1.3019179999999999</v>
      </c>
      <c r="H1348">
        <v>2.1430530000000001</v>
      </c>
      <c r="I1348">
        <v>88.8399</v>
      </c>
      <c r="J1348">
        <v>0.51248640000000001</v>
      </c>
      <c r="K1348">
        <v>0.70665489999999997</v>
      </c>
      <c r="L1348">
        <v>0.84113539999999998</v>
      </c>
      <c r="M1348">
        <v>0.97561589999999998</v>
      </c>
      <c r="N1348">
        <v>1.1697839999999999</v>
      </c>
      <c r="O1348">
        <v>10695</v>
      </c>
      <c r="P1348" t="s">
        <v>59</v>
      </c>
      <c r="Q1348" t="s">
        <v>61</v>
      </c>
    </row>
    <row r="1349" spans="1:17" x14ac:dyDescent="0.25">
      <c r="A1349" t="s">
        <v>29</v>
      </c>
      <c r="B1349" t="s">
        <v>38</v>
      </c>
      <c r="C1349" t="s">
        <v>48</v>
      </c>
      <c r="D1349" t="s">
        <v>58</v>
      </c>
      <c r="E1349">
        <v>17</v>
      </c>
      <c r="F1349" t="str">
        <f t="shared" si="21"/>
        <v>Average Per Device1-in-10August Monthly System Peak Day100% Cycling17</v>
      </c>
      <c r="G1349">
        <v>1.0544500000000001</v>
      </c>
      <c r="H1349">
        <v>1.735703</v>
      </c>
      <c r="I1349">
        <v>88.8399</v>
      </c>
      <c r="J1349">
        <v>0.41507329999999998</v>
      </c>
      <c r="K1349">
        <v>0.57233429999999996</v>
      </c>
      <c r="L1349">
        <v>0.68125279999999999</v>
      </c>
      <c r="M1349">
        <v>0.79017130000000002</v>
      </c>
      <c r="N1349">
        <v>0.94743239999999995</v>
      </c>
      <c r="O1349">
        <v>10695</v>
      </c>
      <c r="P1349" t="s">
        <v>59</v>
      </c>
      <c r="Q1349" t="s">
        <v>61</v>
      </c>
    </row>
    <row r="1350" spans="1:17" x14ac:dyDescent="0.25">
      <c r="A1350" t="s">
        <v>43</v>
      </c>
      <c r="B1350" t="s">
        <v>38</v>
      </c>
      <c r="C1350" t="s">
        <v>48</v>
      </c>
      <c r="D1350" t="s">
        <v>58</v>
      </c>
      <c r="E1350">
        <v>17</v>
      </c>
      <c r="F1350" t="str">
        <f t="shared" si="21"/>
        <v>Aggregate1-in-10August Monthly System Peak Day100% Cycling17</v>
      </c>
      <c r="G1350">
        <v>13.924010000000001</v>
      </c>
      <c r="H1350">
        <v>22.91995</v>
      </c>
      <c r="I1350">
        <v>88.8399</v>
      </c>
      <c r="J1350">
        <v>5.4810420000000004</v>
      </c>
      <c r="K1350">
        <v>7.5576739999999996</v>
      </c>
      <c r="L1350">
        <v>8.9959439999999997</v>
      </c>
      <c r="M1350">
        <v>10.43421</v>
      </c>
      <c r="N1350">
        <v>12.51084</v>
      </c>
      <c r="O1350">
        <v>10695</v>
      </c>
      <c r="P1350" t="s">
        <v>59</v>
      </c>
      <c r="Q1350" t="s">
        <v>61</v>
      </c>
    </row>
    <row r="1351" spans="1:17" x14ac:dyDescent="0.25">
      <c r="A1351" t="s">
        <v>30</v>
      </c>
      <c r="B1351" t="s">
        <v>38</v>
      </c>
      <c r="C1351" t="s">
        <v>48</v>
      </c>
      <c r="D1351" t="s">
        <v>31</v>
      </c>
      <c r="E1351">
        <v>17</v>
      </c>
      <c r="F1351" t="str">
        <f t="shared" si="21"/>
        <v>Average Per Ton1-in-10August Monthly System Peak Day50% Cycling17</v>
      </c>
      <c r="G1351">
        <v>0.55429759999999995</v>
      </c>
      <c r="H1351">
        <v>0.72609190000000001</v>
      </c>
      <c r="I1351">
        <v>89.557900000000004</v>
      </c>
      <c r="J1351">
        <v>4.4106199999999998E-2</v>
      </c>
      <c r="K1351">
        <v>0.1195454</v>
      </c>
      <c r="L1351">
        <v>0.17179430000000001</v>
      </c>
      <c r="M1351">
        <v>0.2240433</v>
      </c>
      <c r="N1351">
        <v>0.29948239999999998</v>
      </c>
      <c r="O1351">
        <v>12331</v>
      </c>
      <c r="P1351" t="s">
        <v>59</v>
      </c>
      <c r="Q1351" t="s">
        <v>61</v>
      </c>
    </row>
    <row r="1352" spans="1:17" x14ac:dyDescent="0.25">
      <c r="A1352" t="s">
        <v>28</v>
      </c>
      <c r="B1352" t="s">
        <v>38</v>
      </c>
      <c r="C1352" t="s">
        <v>48</v>
      </c>
      <c r="D1352" t="s">
        <v>31</v>
      </c>
      <c r="E1352">
        <v>17</v>
      </c>
      <c r="F1352" t="str">
        <f t="shared" si="21"/>
        <v>Average Per Premise1-in-10August Monthly System Peak Day50% Cycling17</v>
      </c>
      <c r="G1352">
        <v>2.2752859999999999</v>
      </c>
      <c r="H1352">
        <v>2.9804689999999998</v>
      </c>
      <c r="I1352">
        <v>89.557900000000004</v>
      </c>
      <c r="J1352">
        <v>0.18104770000000001</v>
      </c>
      <c r="K1352">
        <v>0.49071110000000001</v>
      </c>
      <c r="L1352">
        <v>0.705183</v>
      </c>
      <c r="M1352">
        <v>0.91965490000000005</v>
      </c>
      <c r="N1352">
        <v>1.2293179999999999</v>
      </c>
      <c r="O1352">
        <v>12331</v>
      </c>
      <c r="P1352" t="s">
        <v>59</v>
      </c>
      <c r="Q1352" t="s">
        <v>61</v>
      </c>
    </row>
    <row r="1353" spans="1:17" x14ac:dyDescent="0.25">
      <c r="A1353" t="s">
        <v>29</v>
      </c>
      <c r="B1353" t="s">
        <v>38</v>
      </c>
      <c r="C1353" t="s">
        <v>48</v>
      </c>
      <c r="D1353" t="s">
        <v>31</v>
      </c>
      <c r="E1353">
        <v>17</v>
      </c>
      <c r="F1353" t="str">
        <f t="shared" si="21"/>
        <v>Average Per Device1-in-10August Monthly System Peak Day50% Cycling17</v>
      </c>
      <c r="G1353">
        <v>1.9452640000000001</v>
      </c>
      <c r="H1353">
        <v>2.5481630000000002</v>
      </c>
      <c r="I1353">
        <v>89.557900000000004</v>
      </c>
      <c r="J1353">
        <v>0.15478749999999999</v>
      </c>
      <c r="K1353">
        <v>0.4195353</v>
      </c>
      <c r="L1353">
        <v>0.60289890000000002</v>
      </c>
      <c r="M1353">
        <v>0.78626249999999998</v>
      </c>
      <c r="N1353">
        <v>1.05101</v>
      </c>
      <c r="O1353">
        <v>12331</v>
      </c>
      <c r="P1353" t="s">
        <v>59</v>
      </c>
      <c r="Q1353" t="s">
        <v>61</v>
      </c>
    </row>
    <row r="1354" spans="1:17" x14ac:dyDescent="0.25">
      <c r="A1354" t="s">
        <v>43</v>
      </c>
      <c r="B1354" t="s">
        <v>38</v>
      </c>
      <c r="C1354" t="s">
        <v>48</v>
      </c>
      <c r="D1354" t="s">
        <v>31</v>
      </c>
      <c r="E1354">
        <v>17</v>
      </c>
      <c r="F1354" t="str">
        <f t="shared" si="21"/>
        <v>Aggregate1-in-10August Monthly System Peak Day50% Cycling17</v>
      </c>
      <c r="G1354">
        <v>28.056550000000001</v>
      </c>
      <c r="H1354">
        <v>36.752160000000003</v>
      </c>
      <c r="I1354">
        <v>89.557900000000004</v>
      </c>
      <c r="J1354">
        <v>2.2324999999999999</v>
      </c>
      <c r="K1354">
        <v>6.0509589999999998</v>
      </c>
      <c r="L1354">
        <v>8.6956120000000006</v>
      </c>
      <c r="M1354">
        <v>11.34027</v>
      </c>
      <c r="N1354">
        <v>15.158720000000001</v>
      </c>
      <c r="O1354">
        <v>12331</v>
      </c>
      <c r="P1354" t="s">
        <v>59</v>
      </c>
      <c r="Q1354" t="s">
        <v>61</v>
      </c>
    </row>
    <row r="1355" spans="1:17" x14ac:dyDescent="0.25">
      <c r="A1355" t="s">
        <v>30</v>
      </c>
      <c r="B1355" t="s">
        <v>38</v>
      </c>
      <c r="C1355" t="s">
        <v>48</v>
      </c>
      <c r="D1355" t="s">
        <v>26</v>
      </c>
      <c r="E1355">
        <v>17</v>
      </c>
      <c r="F1355" t="str">
        <f t="shared" si="21"/>
        <v>Average Per Ton1-in-10August Monthly System Peak DayAll17</v>
      </c>
      <c r="G1355">
        <v>0.43176379999999998</v>
      </c>
      <c r="H1355">
        <v>0.61093940000000002</v>
      </c>
      <c r="I1355">
        <v>89.224400000000003</v>
      </c>
      <c r="J1355">
        <v>7.6735600000000001E-2</v>
      </c>
      <c r="K1355">
        <v>0.13725789999999999</v>
      </c>
      <c r="L1355">
        <v>0.17917549999999999</v>
      </c>
      <c r="M1355">
        <v>0.22109309999999999</v>
      </c>
      <c r="N1355">
        <v>0.28161540000000002</v>
      </c>
      <c r="O1355">
        <v>23026</v>
      </c>
      <c r="P1355" t="s">
        <v>59</v>
      </c>
      <c r="Q1355" t="s">
        <v>61</v>
      </c>
    </row>
    <row r="1356" spans="1:17" x14ac:dyDescent="0.25">
      <c r="A1356" t="s">
        <v>28</v>
      </c>
      <c r="B1356" t="s">
        <v>38</v>
      </c>
      <c r="C1356" t="s">
        <v>48</v>
      </c>
      <c r="D1356" t="s">
        <v>26</v>
      </c>
      <c r="E1356">
        <v>17</v>
      </c>
      <c r="F1356" t="str">
        <f t="shared" si="21"/>
        <v>Average Per Premise1-in-10August Monthly System Peak DayAll17</v>
      </c>
      <c r="G1356">
        <v>1.8478779999999999</v>
      </c>
      <c r="H1356">
        <v>2.6147200000000002</v>
      </c>
      <c r="I1356">
        <v>89.224400000000003</v>
      </c>
      <c r="J1356">
        <v>0.32841599999999999</v>
      </c>
      <c r="K1356">
        <v>0.58744149999999995</v>
      </c>
      <c r="L1356">
        <v>0.76684180000000002</v>
      </c>
      <c r="M1356">
        <v>0.94624200000000003</v>
      </c>
      <c r="N1356">
        <v>1.2052670000000001</v>
      </c>
      <c r="O1356">
        <v>23026</v>
      </c>
      <c r="P1356" t="s">
        <v>59</v>
      </c>
      <c r="Q1356" t="s">
        <v>61</v>
      </c>
    </row>
    <row r="1357" spans="1:17" x14ac:dyDescent="0.25">
      <c r="A1357" t="s">
        <v>29</v>
      </c>
      <c r="B1357" t="s">
        <v>38</v>
      </c>
      <c r="C1357" t="s">
        <v>48</v>
      </c>
      <c r="D1357" t="s">
        <v>26</v>
      </c>
      <c r="E1357">
        <v>17</v>
      </c>
      <c r="F1357" t="str">
        <f t="shared" si="21"/>
        <v>Average Per Device1-in-10August Monthly System Peak DayAll17</v>
      </c>
      <c r="G1357">
        <v>1.5400769999999999</v>
      </c>
      <c r="H1357">
        <v>2.1791860000000001</v>
      </c>
      <c r="I1357">
        <v>89.224400000000003</v>
      </c>
      <c r="J1357">
        <v>0.2737117</v>
      </c>
      <c r="K1357">
        <v>0.4895912</v>
      </c>
      <c r="L1357">
        <v>0.63910880000000003</v>
      </c>
      <c r="M1357">
        <v>0.7886263</v>
      </c>
      <c r="N1357">
        <v>1.0045059999999999</v>
      </c>
      <c r="O1357">
        <v>23026</v>
      </c>
      <c r="P1357" t="s">
        <v>59</v>
      </c>
      <c r="Q1357" t="s">
        <v>61</v>
      </c>
    </row>
    <row r="1358" spans="1:17" x14ac:dyDescent="0.25">
      <c r="A1358" t="s">
        <v>43</v>
      </c>
      <c r="B1358" t="s">
        <v>38</v>
      </c>
      <c r="C1358" t="s">
        <v>48</v>
      </c>
      <c r="D1358" t="s">
        <v>26</v>
      </c>
      <c r="E1358">
        <v>17</v>
      </c>
      <c r="F1358" t="str">
        <f t="shared" si="21"/>
        <v>Aggregate1-in-10August Monthly System Peak DayAll17</v>
      </c>
      <c r="G1358">
        <v>42.549250000000001</v>
      </c>
      <c r="H1358">
        <v>60.20655</v>
      </c>
      <c r="I1358">
        <v>89.224400000000003</v>
      </c>
      <c r="J1358">
        <v>7.562106</v>
      </c>
      <c r="K1358">
        <v>13.52643</v>
      </c>
      <c r="L1358">
        <v>17.657299999999999</v>
      </c>
      <c r="M1358">
        <v>21.788170000000001</v>
      </c>
      <c r="N1358">
        <v>27.752490000000002</v>
      </c>
      <c r="O1358">
        <v>23026</v>
      </c>
      <c r="P1358" t="s">
        <v>59</v>
      </c>
      <c r="Q1358" t="s">
        <v>61</v>
      </c>
    </row>
    <row r="1359" spans="1:17" x14ac:dyDescent="0.25">
      <c r="A1359" t="s">
        <v>30</v>
      </c>
      <c r="B1359" t="s">
        <v>38</v>
      </c>
      <c r="C1359" t="s">
        <v>37</v>
      </c>
      <c r="D1359" t="s">
        <v>58</v>
      </c>
      <c r="E1359">
        <v>17</v>
      </c>
      <c r="F1359" t="str">
        <f t="shared" si="21"/>
        <v>Average Per Ton1-in-10August Typical Event Day100% Cycling17</v>
      </c>
      <c r="G1359">
        <v>0.28568759999999999</v>
      </c>
      <c r="H1359">
        <v>0.46206950000000002</v>
      </c>
      <c r="I1359">
        <v>88.816199999999995</v>
      </c>
      <c r="J1359">
        <v>0.1029577</v>
      </c>
      <c r="K1359">
        <v>0.1463373</v>
      </c>
      <c r="L1359">
        <v>0.17638200000000001</v>
      </c>
      <c r="M1359">
        <v>0.20642659999999999</v>
      </c>
      <c r="N1359">
        <v>0.24980630000000001</v>
      </c>
      <c r="O1359">
        <v>10695</v>
      </c>
      <c r="P1359" t="s">
        <v>59</v>
      </c>
      <c r="Q1359" t="s">
        <v>61</v>
      </c>
    </row>
    <row r="1360" spans="1:17" x14ac:dyDescent="0.25">
      <c r="A1360" t="s">
        <v>28</v>
      </c>
      <c r="B1360" t="s">
        <v>38</v>
      </c>
      <c r="C1360" t="s">
        <v>37</v>
      </c>
      <c r="D1360" t="s">
        <v>58</v>
      </c>
      <c r="E1360">
        <v>17</v>
      </c>
      <c r="F1360" t="str">
        <f t="shared" si="21"/>
        <v>Average Per Premise1-in-10August Typical Event Day100% Cycling17</v>
      </c>
      <c r="G1360">
        <v>1.280348</v>
      </c>
      <c r="H1360">
        <v>2.0708280000000001</v>
      </c>
      <c r="I1360">
        <v>88.816199999999995</v>
      </c>
      <c r="J1360">
        <v>0.46141890000000002</v>
      </c>
      <c r="K1360">
        <v>0.65583069999999999</v>
      </c>
      <c r="L1360">
        <v>0.79047979999999995</v>
      </c>
      <c r="M1360">
        <v>0.92512890000000003</v>
      </c>
      <c r="N1360">
        <v>1.1195409999999999</v>
      </c>
      <c r="O1360">
        <v>10695</v>
      </c>
      <c r="P1360" t="s">
        <v>59</v>
      </c>
      <c r="Q1360" t="s">
        <v>61</v>
      </c>
    </row>
    <row r="1361" spans="1:17" x14ac:dyDescent="0.25">
      <c r="A1361" t="s">
        <v>29</v>
      </c>
      <c r="B1361" t="s">
        <v>38</v>
      </c>
      <c r="C1361" t="s">
        <v>37</v>
      </c>
      <c r="D1361" t="s">
        <v>58</v>
      </c>
      <c r="E1361">
        <v>17</v>
      </c>
      <c r="F1361" t="str">
        <f t="shared" si="21"/>
        <v>Average Per Device1-in-10August Typical Event Day100% Cycling17</v>
      </c>
      <c r="G1361">
        <v>1.03698</v>
      </c>
      <c r="H1361">
        <v>1.677206</v>
      </c>
      <c r="I1361">
        <v>88.816199999999995</v>
      </c>
      <c r="J1361">
        <v>0.37371260000000001</v>
      </c>
      <c r="K1361">
        <v>0.5311707</v>
      </c>
      <c r="L1361">
        <v>0.64022579999999996</v>
      </c>
      <c r="M1361">
        <v>0.74928090000000003</v>
      </c>
      <c r="N1361">
        <v>0.90673899999999996</v>
      </c>
      <c r="O1361">
        <v>10695</v>
      </c>
      <c r="P1361" t="s">
        <v>59</v>
      </c>
      <c r="Q1361" t="s">
        <v>61</v>
      </c>
    </row>
    <row r="1362" spans="1:17" x14ac:dyDescent="0.25">
      <c r="A1362" t="s">
        <v>43</v>
      </c>
      <c r="B1362" t="s">
        <v>38</v>
      </c>
      <c r="C1362" t="s">
        <v>37</v>
      </c>
      <c r="D1362" t="s">
        <v>58</v>
      </c>
      <c r="E1362">
        <v>17</v>
      </c>
      <c r="F1362" t="str">
        <f t="shared" si="21"/>
        <v>Aggregate1-in-10August Typical Event Day100% Cycling17</v>
      </c>
      <c r="G1362">
        <v>13.69332</v>
      </c>
      <c r="H1362">
        <v>22.147500000000001</v>
      </c>
      <c r="I1362">
        <v>88.816199999999995</v>
      </c>
      <c r="J1362">
        <v>4.9348749999999999</v>
      </c>
      <c r="K1362">
        <v>7.0141090000000004</v>
      </c>
      <c r="L1362">
        <v>8.4541819999999994</v>
      </c>
      <c r="M1362">
        <v>9.8942540000000001</v>
      </c>
      <c r="N1362">
        <v>11.97349</v>
      </c>
      <c r="O1362">
        <v>10695</v>
      </c>
      <c r="P1362" t="s">
        <v>59</v>
      </c>
      <c r="Q1362" t="s">
        <v>61</v>
      </c>
    </row>
    <row r="1363" spans="1:17" x14ac:dyDescent="0.25">
      <c r="A1363" t="s">
        <v>30</v>
      </c>
      <c r="B1363" t="s">
        <v>38</v>
      </c>
      <c r="C1363" t="s">
        <v>37</v>
      </c>
      <c r="D1363" t="s">
        <v>31</v>
      </c>
      <c r="E1363">
        <v>17</v>
      </c>
      <c r="F1363" t="str">
        <f t="shared" si="21"/>
        <v>Average Per Ton1-in-10August Typical Event Day50% Cycling17</v>
      </c>
      <c r="G1363">
        <v>0.54152909999999999</v>
      </c>
      <c r="H1363">
        <v>0.70552020000000004</v>
      </c>
      <c r="I1363">
        <v>89.764499999999998</v>
      </c>
      <c r="J1363">
        <v>3.66866E-2</v>
      </c>
      <c r="K1363">
        <v>0.1118991</v>
      </c>
      <c r="L1363">
        <v>0.1639911</v>
      </c>
      <c r="M1363">
        <v>0.2160831</v>
      </c>
      <c r="N1363">
        <v>0.29129559999999999</v>
      </c>
      <c r="O1363">
        <v>12331</v>
      </c>
      <c r="P1363" t="s">
        <v>59</v>
      </c>
      <c r="Q1363" t="s">
        <v>61</v>
      </c>
    </row>
    <row r="1364" spans="1:17" x14ac:dyDescent="0.25">
      <c r="A1364" t="s">
        <v>28</v>
      </c>
      <c r="B1364" t="s">
        <v>38</v>
      </c>
      <c r="C1364" t="s">
        <v>37</v>
      </c>
      <c r="D1364" t="s">
        <v>31</v>
      </c>
      <c r="E1364">
        <v>17</v>
      </c>
      <c r="F1364" t="str">
        <f t="shared" si="21"/>
        <v>Average Per Premise1-in-10August Typical Event Day50% Cycling17</v>
      </c>
      <c r="G1364">
        <v>2.222874</v>
      </c>
      <c r="H1364">
        <v>2.896026</v>
      </c>
      <c r="I1364">
        <v>89.764499999999998</v>
      </c>
      <c r="J1364">
        <v>0.15059139999999999</v>
      </c>
      <c r="K1364">
        <v>0.45932450000000002</v>
      </c>
      <c r="L1364">
        <v>0.67315210000000003</v>
      </c>
      <c r="M1364">
        <v>0.88697979999999998</v>
      </c>
      <c r="N1364">
        <v>1.195713</v>
      </c>
      <c r="O1364">
        <v>12331</v>
      </c>
      <c r="P1364" t="s">
        <v>59</v>
      </c>
      <c r="Q1364" t="s">
        <v>61</v>
      </c>
    </row>
    <row r="1365" spans="1:17" x14ac:dyDescent="0.25">
      <c r="A1365" t="s">
        <v>29</v>
      </c>
      <c r="B1365" t="s">
        <v>38</v>
      </c>
      <c r="C1365" t="s">
        <v>37</v>
      </c>
      <c r="D1365" t="s">
        <v>31</v>
      </c>
      <c r="E1365">
        <v>17</v>
      </c>
      <c r="F1365" t="str">
        <f t="shared" si="21"/>
        <v>Average Per Device1-in-10August Typical Event Day50% Cycling17</v>
      </c>
      <c r="G1365">
        <v>1.9004540000000001</v>
      </c>
      <c r="H1365">
        <v>2.4759679999999999</v>
      </c>
      <c r="I1365">
        <v>89.764499999999998</v>
      </c>
      <c r="J1365">
        <v>0.12874869999999999</v>
      </c>
      <c r="K1365">
        <v>0.39270129999999998</v>
      </c>
      <c r="L1365">
        <v>0.57551399999999997</v>
      </c>
      <c r="M1365">
        <v>0.75832679999999997</v>
      </c>
      <c r="N1365">
        <v>1.0222789999999999</v>
      </c>
      <c r="O1365">
        <v>12331</v>
      </c>
      <c r="P1365" t="s">
        <v>59</v>
      </c>
      <c r="Q1365" t="s">
        <v>61</v>
      </c>
    </row>
    <row r="1366" spans="1:17" x14ac:dyDescent="0.25">
      <c r="A1366" t="s">
        <v>43</v>
      </c>
      <c r="B1366" t="s">
        <v>38</v>
      </c>
      <c r="C1366" t="s">
        <v>37</v>
      </c>
      <c r="D1366" t="s">
        <v>31</v>
      </c>
      <c r="E1366">
        <v>17</v>
      </c>
      <c r="F1366" t="str">
        <f t="shared" si="21"/>
        <v>Aggregate1-in-10August Typical Event Day50% Cycling17</v>
      </c>
      <c r="G1366">
        <v>27.410250000000001</v>
      </c>
      <c r="H1366">
        <v>35.710889999999999</v>
      </c>
      <c r="I1366">
        <v>89.764499999999998</v>
      </c>
      <c r="J1366">
        <v>1.8569420000000001</v>
      </c>
      <c r="K1366">
        <v>5.6639299999999997</v>
      </c>
      <c r="L1366">
        <v>8.3006390000000003</v>
      </c>
      <c r="M1366">
        <v>10.93735</v>
      </c>
      <c r="N1366">
        <v>14.744339999999999</v>
      </c>
      <c r="O1366">
        <v>12331</v>
      </c>
      <c r="P1366" t="s">
        <v>59</v>
      </c>
      <c r="Q1366" t="s">
        <v>61</v>
      </c>
    </row>
    <row r="1367" spans="1:17" x14ac:dyDescent="0.25">
      <c r="A1367" t="s">
        <v>30</v>
      </c>
      <c r="B1367" t="s">
        <v>38</v>
      </c>
      <c r="C1367" t="s">
        <v>37</v>
      </c>
      <c r="D1367" t="s">
        <v>26</v>
      </c>
      <c r="E1367">
        <v>17</v>
      </c>
      <c r="F1367" t="str">
        <f t="shared" si="21"/>
        <v>Average Per Ton1-in-10August Typical Event DayAll17</v>
      </c>
      <c r="G1367">
        <v>0.42269069999999997</v>
      </c>
      <c r="H1367">
        <v>0.59243729999999994</v>
      </c>
      <c r="I1367">
        <v>89.323999999999998</v>
      </c>
      <c r="J1367">
        <v>6.7469500000000002E-2</v>
      </c>
      <c r="K1367">
        <v>0.1278957</v>
      </c>
      <c r="L1367">
        <v>0.1697466</v>
      </c>
      <c r="M1367">
        <v>0.2115976</v>
      </c>
      <c r="N1367">
        <v>0.27202379999999998</v>
      </c>
      <c r="O1367">
        <v>23026</v>
      </c>
      <c r="P1367" t="s">
        <v>59</v>
      </c>
      <c r="Q1367" t="s">
        <v>61</v>
      </c>
    </row>
    <row r="1368" spans="1:17" x14ac:dyDescent="0.25">
      <c r="A1368" t="s">
        <v>28</v>
      </c>
      <c r="B1368" t="s">
        <v>38</v>
      </c>
      <c r="C1368" t="s">
        <v>37</v>
      </c>
      <c r="D1368" t="s">
        <v>26</v>
      </c>
      <c r="E1368">
        <v>17</v>
      </c>
      <c r="F1368" t="str">
        <f t="shared" si="21"/>
        <v>Average Per Premise1-in-10August Typical Event DayAll17</v>
      </c>
      <c r="G1368">
        <v>1.8090470000000001</v>
      </c>
      <c r="H1368">
        <v>2.5355349999999999</v>
      </c>
      <c r="I1368">
        <v>89.323999999999998</v>
      </c>
      <c r="J1368">
        <v>0.28875840000000003</v>
      </c>
      <c r="K1368">
        <v>0.54737239999999998</v>
      </c>
      <c r="L1368">
        <v>0.72648780000000002</v>
      </c>
      <c r="M1368">
        <v>0.90560309999999999</v>
      </c>
      <c r="N1368">
        <v>1.1642170000000001</v>
      </c>
      <c r="O1368">
        <v>23026</v>
      </c>
      <c r="P1368" t="s">
        <v>59</v>
      </c>
      <c r="Q1368" t="s">
        <v>61</v>
      </c>
    </row>
    <row r="1369" spans="1:17" x14ac:dyDescent="0.25">
      <c r="A1369" t="s">
        <v>29</v>
      </c>
      <c r="B1369" t="s">
        <v>38</v>
      </c>
      <c r="C1369" t="s">
        <v>37</v>
      </c>
      <c r="D1369" t="s">
        <v>26</v>
      </c>
      <c r="E1369">
        <v>17</v>
      </c>
      <c r="F1369" t="str">
        <f t="shared" si="21"/>
        <v>Average Per Device1-in-10August Typical Event DayAll17</v>
      </c>
      <c r="G1369">
        <v>1.507714</v>
      </c>
      <c r="H1369">
        <v>2.1131899999999999</v>
      </c>
      <c r="I1369">
        <v>89.323999999999998</v>
      </c>
      <c r="J1369">
        <v>0.24065980000000001</v>
      </c>
      <c r="K1369">
        <v>0.4561965</v>
      </c>
      <c r="L1369">
        <v>0.60547660000000003</v>
      </c>
      <c r="M1369">
        <v>0.75475669999999995</v>
      </c>
      <c r="N1369">
        <v>0.97029339999999997</v>
      </c>
      <c r="O1369">
        <v>23026</v>
      </c>
      <c r="P1369" t="s">
        <v>59</v>
      </c>
      <c r="Q1369" t="s">
        <v>61</v>
      </c>
    </row>
    <row r="1370" spans="1:17" x14ac:dyDescent="0.25">
      <c r="A1370" t="s">
        <v>43</v>
      </c>
      <c r="B1370" t="s">
        <v>38</v>
      </c>
      <c r="C1370" t="s">
        <v>37</v>
      </c>
      <c r="D1370" t="s">
        <v>26</v>
      </c>
      <c r="E1370">
        <v>17</v>
      </c>
      <c r="F1370" t="str">
        <f t="shared" si="21"/>
        <v>Aggregate1-in-10August Typical Event DayAll17</v>
      </c>
      <c r="G1370">
        <v>41.655110000000001</v>
      </c>
      <c r="H1370">
        <v>58.383220000000001</v>
      </c>
      <c r="I1370">
        <v>89.323999999999998</v>
      </c>
      <c r="J1370">
        <v>6.6489500000000001</v>
      </c>
      <c r="K1370">
        <v>12.6038</v>
      </c>
      <c r="L1370">
        <v>16.728110000000001</v>
      </c>
      <c r="M1370">
        <v>20.852419999999999</v>
      </c>
      <c r="N1370">
        <v>26.807269999999999</v>
      </c>
      <c r="O1370">
        <v>23026</v>
      </c>
      <c r="P1370" t="s">
        <v>59</v>
      </c>
      <c r="Q1370" t="s">
        <v>61</v>
      </c>
    </row>
    <row r="1371" spans="1:17" x14ac:dyDescent="0.25">
      <c r="A1371" t="s">
        <v>30</v>
      </c>
      <c r="B1371" t="s">
        <v>38</v>
      </c>
      <c r="C1371" t="s">
        <v>49</v>
      </c>
      <c r="D1371" t="s">
        <v>58</v>
      </c>
      <c r="E1371">
        <v>17</v>
      </c>
      <c r="F1371" t="str">
        <f t="shared" si="21"/>
        <v>Average Per Ton1-in-10July Monthly System Peak Day100% Cycling17</v>
      </c>
      <c r="G1371">
        <v>0.28664339999999999</v>
      </c>
      <c r="H1371">
        <v>0.46527010000000002</v>
      </c>
      <c r="I1371">
        <v>86.054299999999998</v>
      </c>
      <c r="J1371">
        <v>0.10524699999999999</v>
      </c>
      <c r="K1371">
        <v>0.14860029999999999</v>
      </c>
      <c r="L1371">
        <v>0.1786267</v>
      </c>
      <c r="M1371">
        <v>0.20865310000000001</v>
      </c>
      <c r="N1371">
        <v>0.25200640000000002</v>
      </c>
      <c r="O1371">
        <v>10695</v>
      </c>
      <c r="P1371" t="s">
        <v>59</v>
      </c>
      <c r="Q1371" t="s">
        <v>61</v>
      </c>
    </row>
    <row r="1372" spans="1:17" x14ac:dyDescent="0.25">
      <c r="A1372" t="s">
        <v>28</v>
      </c>
      <c r="B1372" t="s">
        <v>38</v>
      </c>
      <c r="C1372" t="s">
        <v>49</v>
      </c>
      <c r="D1372" t="s">
        <v>58</v>
      </c>
      <c r="E1372">
        <v>17</v>
      </c>
      <c r="F1372" t="str">
        <f t="shared" si="21"/>
        <v>Average Per Premise1-in-10July Monthly System Peak Day100% Cycling17</v>
      </c>
      <c r="G1372">
        <v>1.284632</v>
      </c>
      <c r="H1372">
        <v>2.085172</v>
      </c>
      <c r="I1372">
        <v>86.054299999999998</v>
      </c>
      <c r="J1372">
        <v>0.47167880000000001</v>
      </c>
      <c r="K1372">
        <v>0.66597260000000003</v>
      </c>
      <c r="L1372">
        <v>0.80054000000000003</v>
      </c>
      <c r="M1372">
        <v>0.93510740000000003</v>
      </c>
      <c r="N1372">
        <v>1.1294010000000001</v>
      </c>
      <c r="O1372">
        <v>10695</v>
      </c>
      <c r="P1372" t="s">
        <v>59</v>
      </c>
      <c r="Q1372" t="s">
        <v>61</v>
      </c>
    </row>
    <row r="1373" spans="1:17" x14ac:dyDescent="0.25">
      <c r="A1373" t="s">
        <v>29</v>
      </c>
      <c r="B1373" t="s">
        <v>38</v>
      </c>
      <c r="C1373" t="s">
        <v>49</v>
      </c>
      <c r="D1373" t="s">
        <v>58</v>
      </c>
      <c r="E1373">
        <v>17</v>
      </c>
      <c r="F1373" t="str">
        <f t="shared" si="21"/>
        <v>Average Per Device1-in-10July Monthly System Peak Day100% Cycling17</v>
      </c>
      <c r="G1373">
        <v>1.040449</v>
      </c>
      <c r="H1373">
        <v>1.688823</v>
      </c>
      <c r="I1373">
        <v>86.054299999999998</v>
      </c>
      <c r="J1373">
        <v>0.38202229999999998</v>
      </c>
      <c r="K1373">
        <v>0.53938489999999994</v>
      </c>
      <c r="L1373">
        <v>0.64837370000000005</v>
      </c>
      <c r="M1373">
        <v>0.7573626</v>
      </c>
      <c r="N1373">
        <v>0.91472509999999996</v>
      </c>
      <c r="O1373">
        <v>10695</v>
      </c>
      <c r="P1373" t="s">
        <v>59</v>
      </c>
      <c r="Q1373" t="s">
        <v>61</v>
      </c>
    </row>
    <row r="1374" spans="1:17" x14ac:dyDescent="0.25">
      <c r="A1374" t="s">
        <v>43</v>
      </c>
      <c r="B1374" t="s">
        <v>38</v>
      </c>
      <c r="C1374" t="s">
        <v>49</v>
      </c>
      <c r="D1374" t="s">
        <v>58</v>
      </c>
      <c r="E1374">
        <v>17</v>
      </c>
      <c r="F1374" t="str">
        <f t="shared" si="21"/>
        <v>Aggregate1-in-10July Monthly System Peak Day100% Cycling17</v>
      </c>
      <c r="G1374">
        <v>13.739129999999999</v>
      </c>
      <c r="H1374">
        <v>22.300909999999998</v>
      </c>
      <c r="I1374">
        <v>86.054299999999998</v>
      </c>
      <c r="J1374">
        <v>5.0446049999999998</v>
      </c>
      <c r="K1374">
        <v>7.1225769999999997</v>
      </c>
      <c r="L1374">
        <v>8.5617750000000008</v>
      </c>
      <c r="M1374">
        <v>10.000970000000001</v>
      </c>
      <c r="N1374">
        <v>12.078939999999999</v>
      </c>
      <c r="O1374">
        <v>10695</v>
      </c>
      <c r="P1374" t="s">
        <v>59</v>
      </c>
      <c r="Q1374" t="s">
        <v>61</v>
      </c>
    </row>
    <row r="1375" spans="1:17" x14ac:dyDescent="0.25">
      <c r="A1375" t="s">
        <v>30</v>
      </c>
      <c r="B1375" t="s">
        <v>38</v>
      </c>
      <c r="C1375" t="s">
        <v>49</v>
      </c>
      <c r="D1375" t="s">
        <v>31</v>
      </c>
      <c r="E1375">
        <v>17</v>
      </c>
      <c r="F1375" t="str">
        <f t="shared" si="21"/>
        <v>Average Per Ton1-in-10July Monthly System Peak Day50% Cycling17</v>
      </c>
      <c r="G1375">
        <v>0.54311180000000003</v>
      </c>
      <c r="H1375">
        <v>0.70807010000000004</v>
      </c>
      <c r="I1375">
        <v>86.9495</v>
      </c>
      <c r="J1375">
        <v>3.7626E-2</v>
      </c>
      <c r="K1375">
        <v>0.112855</v>
      </c>
      <c r="L1375">
        <v>0.1649583</v>
      </c>
      <c r="M1375">
        <v>0.2170617</v>
      </c>
      <c r="N1375">
        <v>0.29229060000000001</v>
      </c>
      <c r="O1375">
        <v>12331</v>
      </c>
      <c r="P1375" t="s">
        <v>59</v>
      </c>
      <c r="Q1375" t="s">
        <v>61</v>
      </c>
    </row>
    <row r="1376" spans="1:17" x14ac:dyDescent="0.25">
      <c r="A1376" t="s">
        <v>28</v>
      </c>
      <c r="B1376" t="s">
        <v>38</v>
      </c>
      <c r="C1376" t="s">
        <v>49</v>
      </c>
      <c r="D1376" t="s">
        <v>31</v>
      </c>
      <c r="E1376">
        <v>17</v>
      </c>
      <c r="F1376" t="str">
        <f t="shared" si="21"/>
        <v>Average Per Premise1-in-10July Monthly System Peak Day50% Cycling17</v>
      </c>
      <c r="G1376">
        <v>2.2293699999999999</v>
      </c>
      <c r="H1376">
        <v>2.9064930000000002</v>
      </c>
      <c r="I1376">
        <v>86.9495</v>
      </c>
      <c r="J1376">
        <v>0.15444759999999999</v>
      </c>
      <c r="K1376">
        <v>0.4632481</v>
      </c>
      <c r="L1376">
        <v>0.67712240000000001</v>
      </c>
      <c r="M1376">
        <v>0.89099680000000003</v>
      </c>
      <c r="N1376">
        <v>1.199797</v>
      </c>
      <c r="O1376">
        <v>12331</v>
      </c>
      <c r="P1376" t="s">
        <v>59</v>
      </c>
      <c r="Q1376" t="s">
        <v>61</v>
      </c>
    </row>
    <row r="1377" spans="1:17" x14ac:dyDescent="0.25">
      <c r="A1377" t="s">
        <v>29</v>
      </c>
      <c r="B1377" t="s">
        <v>38</v>
      </c>
      <c r="C1377" t="s">
        <v>49</v>
      </c>
      <c r="D1377" t="s">
        <v>31</v>
      </c>
      <c r="E1377">
        <v>17</v>
      </c>
      <c r="F1377" t="str">
        <f t="shared" si="21"/>
        <v>Average Per Device1-in-10July Monthly System Peak Day50% Cycling17</v>
      </c>
      <c r="G1377">
        <v>1.9060090000000001</v>
      </c>
      <c r="H1377">
        <v>2.4849169999999998</v>
      </c>
      <c r="I1377">
        <v>86.9495</v>
      </c>
      <c r="J1377">
        <v>0.13204560000000001</v>
      </c>
      <c r="K1377">
        <v>0.39605580000000001</v>
      </c>
      <c r="L1377">
        <v>0.57890839999999999</v>
      </c>
      <c r="M1377">
        <v>0.76176109999999997</v>
      </c>
      <c r="N1377">
        <v>1.025771</v>
      </c>
      <c r="O1377">
        <v>12331</v>
      </c>
      <c r="P1377" t="s">
        <v>59</v>
      </c>
      <c r="Q1377" t="s">
        <v>61</v>
      </c>
    </row>
    <row r="1378" spans="1:17" x14ac:dyDescent="0.25">
      <c r="A1378" t="s">
        <v>43</v>
      </c>
      <c r="B1378" t="s">
        <v>38</v>
      </c>
      <c r="C1378" t="s">
        <v>49</v>
      </c>
      <c r="D1378" t="s">
        <v>31</v>
      </c>
      <c r="E1378">
        <v>17</v>
      </c>
      <c r="F1378" t="str">
        <f t="shared" si="21"/>
        <v>Aggregate1-in-10July Monthly System Peak Day50% Cycling17</v>
      </c>
      <c r="G1378">
        <v>27.490369999999999</v>
      </c>
      <c r="H1378">
        <v>35.839959999999998</v>
      </c>
      <c r="I1378">
        <v>86.9495</v>
      </c>
      <c r="J1378">
        <v>1.904493</v>
      </c>
      <c r="K1378">
        <v>5.7123119999999998</v>
      </c>
      <c r="L1378">
        <v>8.3495969999999993</v>
      </c>
      <c r="M1378">
        <v>10.986879999999999</v>
      </c>
      <c r="N1378">
        <v>14.794700000000001</v>
      </c>
      <c r="O1378">
        <v>12331</v>
      </c>
      <c r="P1378" t="s">
        <v>59</v>
      </c>
      <c r="Q1378" t="s">
        <v>61</v>
      </c>
    </row>
    <row r="1379" spans="1:17" x14ac:dyDescent="0.25">
      <c r="A1379" t="s">
        <v>30</v>
      </c>
      <c r="B1379" t="s">
        <v>38</v>
      </c>
      <c r="C1379" t="s">
        <v>49</v>
      </c>
      <c r="D1379" t="s">
        <v>26</v>
      </c>
      <c r="E1379">
        <v>17</v>
      </c>
      <c r="F1379" t="str">
        <f t="shared" si="21"/>
        <v>Average Per Ton1-in-10July Monthly System Peak DayAll17</v>
      </c>
      <c r="G1379">
        <v>0.42398219999999998</v>
      </c>
      <c r="H1379">
        <v>0.59528950000000003</v>
      </c>
      <c r="I1379">
        <v>86.533699999999996</v>
      </c>
      <c r="J1379">
        <v>6.9036E-2</v>
      </c>
      <c r="K1379">
        <v>0.12945870000000001</v>
      </c>
      <c r="L1379">
        <v>0.1713073</v>
      </c>
      <c r="M1379">
        <v>0.21315590000000001</v>
      </c>
      <c r="N1379">
        <v>0.27357860000000001</v>
      </c>
      <c r="O1379">
        <v>23026</v>
      </c>
      <c r="P1379" t="s">
        <v>59</v>
      </c>
      <c r="Q1379" t="s">
        <v>61</v>
      </c>
    </row>
    <row r="1380" spans="1:17" x14ac:dyDescent="0.25">
      <c r="A1380" t="s">
        <v>28</v>
      </c>
      <c r="B1380" t="s">
        <v>38</v>
      </c>
      <c r="C1380" t="s">
        <v>49</v>
      </c>
      <c r="D1380" t="s">
        <v>26</v>
      </c>
      <c r="E1380">
        <v>17</v>
      </c>
      <c r="F1380" t="str">
        <f t="shared" si="21"/>
        <v>Average Per Premise1-in-10July Monthly System Peak DayAll17</v>
      </c>
      <c r="G1380">
        <v>1.8145739999999999</v>
      </c>
      <c r="H1380">
        <v>2.5477409999999998</v>
      </c>
      <c r="I1380">
        <v>86.533699999999996</v>
      </c>
      <c r="J1380">
        <v>0.29546260000000002</v>
      </c>
      <c r="K1380">
        <v>0.5540619</v>
      </c>
      <c r="L1380">
        <v>0.73316709999999996</v>
      </c>
      <c r="M1380">
        <v>0.91227219999999998</v>
      </c>
      <c r="N1380">
        <v>1.1708719999999999</v>
      </c>
      <c r="O1380">
        <v>23026</v>
      </c>
      <c r="P1380" t="s">
        <v>59</v>
      </c>
      <c r="Q1380" t="s">
        <v>61</v>
      </c>
    </row>
    <row r="1381" spans="1:17" x14ac:dyDescent="0.25">
      <c r="A1381" t="s">
        <v>29</v>
      </c>
      <c r="B1381" t="s">
        <v>38</v>
      </c>
      <c r="C1381" t="s">
        <v>49</v>
      </c>
      <c r="D1381" t="s">
        <v>26</v>
      </c>
      <c r="E1381">
        <v>17</v>
      </c>
      <c r="F1381" t="str">
        <f t="shared" si="21"/>
        <v>Average Per Device1-in-10July Monthly System Peak DayAll17</v>
      </c>
      <c r="G1381">
        <v>1.5123200000000001</v>
      </c>
      <c r="H1381">
        <v>2.123364</v>
      </c>
      <c r="I1381">
        <v>86.533699999999996</v>
      </c>
      <c r="J1381">
        <v>0.2462473</v>
      </c>
      <c r="K1381">
        <v>0.46177180000000001</v>
      </c>
      <c r="L1381">
        <v>0.61104329999999996</v>
      </c>
      <c r="M1381">
        <v>0.76031490000000002</v>
      </c>
      <c r="N1381">
        <v>0.97583929999999997</v>
      </c>
      <c r="O1381">
        <v>23026</v>
      </c>
      <c r="P1381" t="s">
        <v>59</v>
      </c>
      <c r="Q1381" t="s">
        <v>61</v>
      </c>
    </row>
    <row r="1382" spans="1:17" x14ac:dyDescent="0.25">
      <c r="A1382" t="s">
        <v>43</v>
      </c>
      <c r="B1382" t="s">
        <v>38</v>
      </c>
      <c r="C1382" t="s">
        <v>49</v>
      </c>
      <c r="D1382" t="s">
        <v>26</v>
      </c>
      <c r="E1382">
        <v>17</v>
      </c>
      <c r="F1382" t="str">
        <f t="shared" si="21"/>
        <v>Aggregate1-in-10July Monthly System Peak DayAll17</v>
      </c>
      <c r="G1382">
        <v>41.782389999999999</v>
      </c>
      <c r="H1382">
        <v>58.664290000000001</v>
      </c>
      <c r="I1382">
        <v>86.533699999999996</v>
      </c>
      <c r="J1382">
        <v>6.8033210000000004</v>
      </c>
      <c r="K1382">
        <v>12.75783</v>
      </c>
      <c r="L1382">
        <v>16.881910000000001</v>
      </c>
      <c r="M1382">
        <v>21.005980000000001</v>
      </c>
      <c r="N1382">
        <v>26.96049</v>
      </c>
      <c r="O1382">
        <v>23026</v>
      </c>
      <c r="P1382" t="s">
        <v>59</v>
      </c>
      <c r="Q1382" t="s">
        <v>61</v>
      </c>
    </row>
    <row r="1383" spans="1:17" x14ac:dyDescent="0.25">
      <c r="A1383" t="s">
        <v>30</v>
      </c>
      <c r="B1383" t="s">
        <v>38</v>
      </c>
      <c r="C1383" t="s">
        <v>50</v>
      </c>
      <c r="D1383" t="s">
        <v>58</v>
      </c>
      <c r="E1383">
        <v>17</v>
      </c>
      <c r="F1383" t="str">
        <f t="shared" si="21"/>
        <v>Average Per Ton1-in-10June Monthly System Peak Day100% Cycling17</v>
      </c>
      <c r="G1383">
        <v>0.26155400000000001</v>
      </c>
      <c r="H1383">
        <v>0.3812603</v>
      </c>
      <c r="I1383">
        <v>85.494399999999999</v>
      </c>
      <c r="J1383">
        <v>4.1024900000000003E-2</v>
      </c>
      <c r="K1383">
        <v>8.7510500000000005E-2</v>
      </c>
      <c r="L1383">
        <v>0.1197063</v>
      </c>
      <c r="M1383">
        <v>0.15190200000000001</v>
      </c>
      <c r="N1383">
        <v>0.1983876</v>
      </c>
      <c r="O1383">
        <v>10695</v>
      </c>
      <c r="P1383" t="s">
        <v>59</v>
      </c>
      <c r="Q1383" t="s">
        <v>61</v>
      </c>
    </row>
    <row r="1384" spans="1:17" x14ac:dyDescent="0.25">
      <c r="A1384" t="s">
        <v>28</v>
      </c>
      <c r="B1384" t="s">
        <v>38</v>
      </c>
      <c r="C1384" t="s">
        <v>50</v>
      </c>
      <c r="D1384" t="s">
        <v>58</v>
      </c>
      <c r="E1384">
        <v>17</v>
      </c>
      <c r="F1384" t="str">
        <f t="shared" si="21"/>
        <v>Average Per Premise1-in-10June Monthly System Peak Day100% Cycling17</v>
      </c>
      <c r="G1384">
        <v>1.1721900000000001</v>
      </c>
      <c r="H1384">
        <v>1.7086699999999999</v>
      </c>
      <c r="I1384">
        <v>85.494399999999999</v>
      </c>
      <c r="J1384">
        <v>0.18385889999999999</v>
      </c>
      <c r="K1384">
        <v>0.39219019999999999</v>
      </c>
      <c r="L1384">
        <v>0.53647990000000001</v>
      </c>
      <c r="M1384">
        <v>0.68076959999999997</v>
      </c>
      <c r="N1384">
        <v>0.88910100000000003</v>
      </c>
      <c r="O1384">
        <v>10695</v>
      </c>
      <c r="P1384" t="s">
        <v>59</v>
      </c>
      <c r="Q1384" t="s">
        <v>61</v>
      </c>
    </row>
    <row r="1385" spans="1:17" x14ac:dyDescent="0.25">
      <c r="A1385" t="s">
        <v>29</v>
      </c>
      <c r="B1385" t="s">
        <v>38</v>
      </c>
      <c r="C1385" t="s">
        <v>50</v>
      </c>
      <c r="D1385" t="s">
        <v>58</v>
      </c>
      <c r="E1385">
        <v>17</v>
      </c>
      <c r="F1385" t="str">
        <f t="shared" si="21"/>
        <v>Average Per Device1-in-10June Monthly System Peak Day100% Cycling17</v>
      </c>
      <c r="G1385">
        <v>0.94938060000000002</v>
      </c>
      <c r="H1385">
        <v>1.3838870000000001</v>
      </c>
      <c r="I1385">
        <v>85.494399999999999</v>
      </c>
      <c r="J1385">
        <v>0.14891109999999999</v>
      </c>
      <c r="K1385">
        <v>0.31764290000000001</v>
      </c>
      <c r="L1385">
        <v>0.43450610000000001</v>
      </c>
      <c r="M1385">
        <v>0.5513692</v>
      </c>
      <c r="N1385">
        <v>0.72010110000000005</v>
      </c>
      <c r="O1385">
        <v>10695</v>
      </c>
      <c r="P1385" t="s">
        <v>59</v>
      </c>
      <c r="Q1385" t="s">
        <v>61</v>
      </c>
    </row>
    <row r="1386" spans="1:17" x14ac:dyDescent="0.25">
      <c r="A1386" t="s">
        <v>43</v>
      </c>
      <c r="B1386" t="s">
        <v>38</v>
      </c>
      <c r="C1386" t="s">
        <v>50</v>
      </c>
      <c r="D1386" t="s">
        <v>58</v>
      </c>
      <c r="E1386">
        <v>17</v>
      </c>
      <c r="F1386" t="str">
        <f t="shared" si="21"/>
        <v>Aggregate1-in-10June Monthly System Peak Day100% Cycling17</v>
      </c>
      <c r="G1386">
        <v>12.536569999999999</v>
      </c>
      <c r="H1386">
        <v>18.27422</v>
      </c>
      <c r="I1386">
        <v>85.494399999999999</v>
      </c>
      <c r="J1386">
        <v>1.96637</v>
      </c>
      <c r="K1386">
        <v>4.1944739999999996</v>
      </c>
      <c r="L1386">
        <v>5.7376529999999999</v>
      </c>
      <c r="M1386">
        <v>7.2808299999999999</v>
      </c>
      <c r="N1386">
        <v>9.5089349999999992</v>
      </c>
      <c r="O1386">
        <v>10695</v>
      </c>
      <c r="P1386" t="s">
        <v>59</v>
      </c>
      <c r="Q1386" t="s">
        <v>61</v>
      </c>
    </row>
    <row r="1387" spans="1:17" x14ac:dyDescent="0.25">
      <c r="A1387" t="s">
        <v>30</v>
      </c>
      <c r="B1387" t="s">
        <v>38</v>
      </c>
      <c r="C1387" t="s">
        <v>50</v>
      </c>
      <c r="D1387" t="s">
        <v>31</v>
      </c>
      <c r="E1387">
        <v>17</v>
      </c>
      <c r="F1387" t="str">
        <f t="shared" si="21"/>
        <v>Average Per Ton1-in-10June Monthly System Peak Day50% Cycling17</v>
      </c>
      <c r="G1387">
        <v>0.47047230000000001</v>
      </c>
      <c r="H1387">
        <v>0.59103830000000002</v>
      </c>
      <c r="I1387">
        <v>86.421199999999999</v>
      </c>
      <c r="J1387">
        <v>-1.1191100000000001E-2</v>
      </c>
      <c r="K1387">
        <v>6.6652100000000006E-2</v>
      </c>
      <c r="L1387">
        <v>0.1205661</v>
      </c>
      <c r="M1387">
        <v>0.17448</v>
      </c>
      <c r="N1387">
        <v>0.25232320000000003</v>
      </c>
      <c r="O1387">
        <v>12331</v>
      </c>
      <c r="P1387" t="s">
        <v>59</v>
      </c>
      <c r="Q1387" t="s">
        <v>61</v>
      </c>
    </row>
    <row r="1388" spans="1:17" x14ac:dyDescent="0.25">
      <c r="A1388" t="s">
        <v>28</v>
      </c>
      <c r="B1388" t="s">
        <v>38</v>
      </c>
      <c r="C1388" t="s">
        <v>50</v>
      </c>
      <c r="D1388" t="s">
        <v>31</v>
      </c>
      <c r="E1388">
        <v>17</v>
      </c>
      <c r="F1388" t="str">
        <f t="shared" si="21"/>
        <v>Average Per Premise1-in-10June Monthly System Peak Day50% Cycling17</v>
      </c>
      <c r="G1388">
        <v>1.9311990000000001</v>
      </c>
      <c r="H1388">
        <v>2.4260999999999999</v>
      </c>
      <c r="I1388">
        <v>86.421199999999999</v>
      </c>
      <c r="J1388">
        <v>-4.5937199999999997E-2</v>
      </c>
      <c r="K1388">
        <v>0.27359420000000001</v>
      </c>
      <c r="L1388">
        <v>0.49490070000000003</v>
      </c>
      <c r="M1388">
        <v>0.71620720000000004</v>
      </c>
      <c r="N1388">
        <v>1.035739</v>
      </c>
      <c r="O1388">
        <v>12331</v>
      </c>
      <c r="P1388" t="s">
        <v>59</v>
      </c>
      <c r="Q1388" t="s">
        <v>61</v>
      </c>
    </row>
    <row r="1389" spans="1:17" x14ac:dyDescent="0.25">
      <c r="A1389" t="s">
        <v>29</v>
      </c>
      <c r="B1389" t="s">
        <v>38</v>
      </c>
      <c r="C1389" t="s">
        <v>50</v>
      </c>
      <c r="D1389" t="s">
        <v>31</v>
      </c>
      <c r="E1389">
        <v>17</v>
      </c>
      <c r="F1389" t="str">
        <f t="shared" si="21"/>
        <v>Average Per Device1-in-10June Monthly System Peak Day50% Cycling17</v>
      </c>
      <c r="G1389">
        <v>1.6510860000000001</v>
      </c>
      <c r="H1389">
        <v>2.0742029999999998</v>
      </c>
      <c r="I1389">
        <v>86.421199999999999</v>
      </c>
      <c r="J1389">
        <v>-3.9274200000000002E-2</v>
      </c>
      <c r="K1389">
        <v>0.23391039999999999</v>
      </c>
      <c r="L1389">
        <v>0.42311720000000003</v>
      </c>
      <c r="M1389">
        <v>0.61232410000000004</v>
      </c>
      <c r="N1389">
        <v>0.88550870000000004</v>
      </c>
      <c r="O1389">
        <v>12331</v>
      </c>
      <c r="P1389" t="s">
        <v>59</v>
      </c>
      <c r="Q1389" t="s">
        <v>61</v>
      </c>
    </row>
    <row r="1390" spans="1:17" x14ac:dyDescent="0.25">
      <c r="A1390" t="s">
        <v>43</v>
      </c>
      <c r="B1390" t="s">
        <v>38</v>
      </c>
      <c r="C1390" t="s">
        <v>50</v>
      </c>
      <c r="D1390" t="s">
        <v>31</v>
      </c>
      <c r="E1390">
        <v>17</v>
      </c>
      <c r="F1390" t="str">
        <f t="shared" si="21"/>
        <v>Aggregate1-in-10June Monthly System Peak Day50% Cycling17</v>
      </c>
      <c r="G1390">
        <v>23.813610000000001</v>
      </c>
      <c r="H1390">
        <v>29.916239999999998</v>
      </c>
      <c r="I1390">
        <v>86.421199999999999</v>
      </c>
      <c r="J1390">
        <v>-0.56645219999999996</v>
      </c>
      <c r="K1390">
        <v>3.3736899999999999</v>
      </c>
      <c r="L1390">
        <v>6.1026199999999999</v>
      </c>
      <c r="M1390">
        <v>8.83155</v>
      </c>
      <c r="N1390">
        <v>12.77169</v>
      </c>
      <c r="O1390">
        <v>12331</v>
      </c>
      <c r="P1390" t="s">
        <v>59</v>
      </c>
      <c r="Q1390" t="s">
        <v>61</v>
      </c>
    </row>
    <row r="1391" spans="1:17" x14ac:dyDescent="0.25">
      <c r="A1391" t="s">
        <v>30</v>
      </c>
      <c r="B1391" t="s">
        <v>38</v>
      </c>
      <c r="C1391" t="s">
        <v>50</v>
      </c>
      <c r="D1391" t="s">
        <v>26</v>
      </c>
      <c r="E1391">
        <v>17</v>
      </c>
      <c r="F1391" t="str">
        <f t="shared" si="21"/>
        <v>Average Per Ton1-in-10June Monthly System Peak DayAll17</v>
      </c>
      <c r="G1391">
        <v>0.37342969999999998</v>
      </c>
      <c r="H1391">
        <v>0.49359639999999999</v>
      </c>
      <c r="I1391">
        <v>85.990700000000004</v>
      </c>
      <c r="J1391">
        <v>1.30633E-2</v>
      </c>
      <c r="K1391">
        <v>7.63408E-2</v>
      </c>
      <c r="L1391">
        <v>0.1201667</v>
      </c>
      <c r="M1391">
        <v>0.16399250000000001</v>
      </c>
      <c r="N1391">
        <v>0.2272701</v>
      </c>
      <c r="O1391">
        <v>23026</v>
      </c>
      <c r="P1391" t="s">
        <v>59</v>
      </c>
      <c r="Q1391" t="s">
        <v>61</v>
      </c>
    </row>
    <row r="1392" spans="1:17" x14ac:dyDescent="0.25">
      <c r="A1392" t="s">
        <v>28</v>
      </c>
      <c r="B1392" t="s">
        <v>38</v>
      </c>
      <c r="C1392" t="s">
        <v>50</v>
      </c>
      <c r="D1392" t="s">
        <v>26</v>
      </c>
      <c r="E1392">
        <v>17</v>
      </c>
      <c r="F1392" t="str">
        <f t="shared" si="21"/>
        <v>Average Per Premise1-in-10June Monthly System Peak DayAll17</v>
      </c>
      <c r="G1392">
        <v>1.5982179999999999</v>
      </c>
      <c r="H1392">
        <v>2.1125120000000002</v>
      </c>
      <c r="I1392">
        <v>85.990700000000004</v>
      </c>
      <c r="J1392">
        <v>5.5908600000000003E-2</v>
      </c>
      <c r="K1392">
        <v>0.32672620000000002</v>
      </c>
      <c r="L1392">
        <v>0.51429369999999996</v>
      </c>
      <c r="M1392">
        <v>0.70186110000000002</v>
      </c>
      <c r="N1392">
        <v>0.97267870000000001</v>
      </c>
      <c r="O1392">
        <v>23026</v>
      </c>
      <c r="P1392" t="s">
        <v>59</v>
      </c>
      <c r="Q1392" t="s">
        <v>61</v>
      </c>
    </row>
    <row r="1393" spans="1:17" x14ac:dyDescent="0.25">
      <c r="A1393" t="s">
        <v>29</v>
      </c>
      <c r="B1393" t="s">
        <v>38</v>
      </c>
      <c r="C1393" t="s">
        <v>50</v>
      </c>
      <c r="D1393" t="s">
        <v>26</v>
      </c>
      <c r="E1393">
        <v>17</v>
      </c>
      <c r="F1393" t="str">
        <f t="shared" si="21"/>
        <v>Average Per Device1-in-10June Monthly System Peak DayAll17</v>
      </c>
      <c r="G1393">
        <v>1.332003</v>
      </c>
      <c r="H1393">
        <v>1.7606299999999999</v>
      </c>
      <c r="I1393">
        <v>85.990700000000004</v>
      </c>
      <c r="J1393">
        <v>4.6595900000000003E-2</v>
      </c>
      <c r="K1393">
        <v>0.27230339999999997</v>
      </c>
      <c r="L1393">
        <v>0.4286277</v>
      </c>
      <c r="M1393">
        <v>0.58495200000000003</v>
      </c>
      <c r="N1393">
        <v>0.81065949999999998</v>
      </c>
      <c r="O1393">
        <v>23026</v>
      </c>
      <c r="P1393" t="s">
        <v>59</v>
      </c>
      <c r="Q1393" t="s">
        <v>61</v>
      </c>
    </row>
    <row r="1394" spans="1:17" x14ac:dyDescent="0.25">
      <c r="A1394" t="s">
        <v>43</v>
      </c>
      <c r="B1394" t="s">
        <v>38</v>
      </c>
      <c r="C1394" t="s">
        <v>50</v>
      </c>
      <c r="D1394" t="s">
        <v>26</v>
      </c>
      <c r="E1394">
        <v>17</v>
      </c>
      <c r="F1394" t="str">
        <f t="shared" si="21"/>
        <v>Aggregate1-in-10June Monthly System Peak DayAll17</v>
      </c>
      <c r="G1394">
        <v>36.80057</v>
      </c>
      <c r="H1394">
        <v>48.642690000000002</v>
      </c>
      <c r="I1394">
        <v>85.990700000000004</v>
      </c>
      <c r="J1394">
        <v>1.2873520000000001</v>
      </c>
      <c r="K1394">
        <v>7.5231969999999997</v>
      </c>
      <c r="L1394">
        <v>11.842129999999999</v>
      </c>
      <c r="M1394">
        <v>16.161049999999999</v>
      </c>
      <c r="N1394">
        <v>22.396899999999999</v>
      </c>
      <c r="O1394">
        <v>23026</v>
      </c>
      <c r="P1394" t="s">
        <v>59</v>
      </c>
      <c r="Q1394" t="s">
        <v>61</v>
      </c>
    </row>
    <row r="1395" spans="1:17" x14ac:dyDescent="0.25">
      <c r="A1395" t="s">
        <v>30</v>
      </c>
      <c r="B1395" t="s">
        <v>38</v>
      </c>
      <c r="C1395" t="s">
        <v>51</v>
      </c>
      <c r="D1395" t="s">
        <v>58</v>
      </c>
      <c r="E1395">
        <v>17</v>
      </c>
      <c r="F1395" t="str">
        <f t="shared" si="21"/>
        <v>Average Per Ton1-in-10May Monthly System Peak Day100% Cycling17</v>
      </c>
      <c r="G1395">
        <v>0.2751284</v>
      </c>
      <c r="H1395">
        <v>0.42671320000000001</v>
      </c>
      <c r="I1395">
        <v>84.619600000000005</v>
      </c>
      <c r="J1395">
        <v>7.6813099999999995E-2</v>
      </c>
      <c r="K1395">
        <v>0.12098879999999999</v>
      </c>
      <c r="L1395">
        <v>0.15158469999999999</v>
      </c>
      <c r="M1395">
        <v>0.1821807</v>
      </c>
      <c r="N1395">
        <v>0.22635640000000001</v>
      </c>
      <c r="O1395">
        <v>10695</v>
      </c>
      <c r="P1395" t="s">
        <v>59</v>
      </c>
      <c r="Q1395" t="s">
        <v>61</v>
      </c>
    </row>
    <row r="1396" spans="1:17" x14ac:dyDescent="0.25">
      <c r="A1396" t="s">
        <v>28</v>
      </c>
      <c r="B1396" t="s">
        <v>38</v>
      </c>
      <c r="C1396" t="s">
        <v>51</v>
      </c>
      <c r="D1396" t="s">
        <v>58</v>
      </c>
      <c r="E1396">
        <v>17</v>
      </c>
      <c r="F1396" t="str">
        <f t="shared" si="21"/>
        <v>Average Per Premise1-in-10May Monthly System Peak Day100% Cycling17</v>
      </c>
      <c r="G1396">
        <v>1.233026</v>
      </c>
      <c r="H1396">
        <v>1.9123730000000001</v>
      </c>
      <c r="I1396">
        <v>84.619600000000005</v>
      </c>
      <c r="J1396">
        <v>0.34424840000000001</v>
      </c>
      <c r="K1396">
        <v>0.54222769999999998</v>
      </c>
      <c r="L1396">
        <v>0.67934760000000005</v>
      </c>
      <c r="M1396">
        <v>0.81646750000000001</v>
      </c>
      <c r="N1396">
        <v>1.0144470000000001</v>
      </c>
      <c r="O1396">
        <v>10695</v>
      </c>
      <c r="P1396" t="s">
        <v>59</v>
      </c>
      <c r="Q1396" t="s">
        <v>61</v>
      </c>
    </row>
    <row r="1397" spans="1:17" x14ac:dyDescent="0.25">
      <c r="A1397" t="s">
        <v>29</v>
      </c>
      <c r="B1397" t="s">
        <v>38</v>
      </c>
      <c r="C1397" t="s">
        <v>51</v>
      </c>
      <c r="D1397" t="s">
        <v>58</v>
      </c>
      <c r="E1397">
        <v>17</v>
      </c>
      <c r="F1397" t="str">
        <f t="shared" si="21"/>
        <v>Average Per Device1-in-10May Monthly System Peak Day100% Cycling17</v>
      </c>
      <c r="G1397">
        <v>0.9986526</v>
      </c>
      <c r="H1397">
        <v>1.54887</v>
      </c>
      <c r="I1397">
        <v>84.619600000000005</v>
      </c>
      <c r="J1397">
        <v>0.2788138</v>
      </c>
      <c r="K1397">
        <v>0.43916139999999998</v>
      </c>
      <c r="L1397">
        <v>0.55021759999999997</v>
      </c>
      <c r="M1397">
        <v>0.66127380000000002</v>
      </c>
      <c r="N1397">
        <v>0.8216213</v>
      </c>
      <c r="O1397">
        <v>10695</v>
      </c>
      <c r="P1397" t="s">
        <v>59</v>
      </c>
      <c r="Q1397" t="s">
        <v>61</v>
      </c>
    </row>
    <row r="1398" spans="1:17" x14ac:dyDescent="0.25">
      <c r="A1398" t="s">
        <v>43</v>
      </c>
      <c r="B1398" t="s">
        <v>38</v>
      </c>
      <c r="C1398" t="s">
        <v>51</v>
      </c>
      <c r="D1398" t="s">
        <v>58</v>
      </c>
      <c r="E1398">
        <v>17</v>
      </c>
      <c r="F1398" t="str">
        <f t="shared" si="21"/>
        <v>Aggregate1-in-10May Monthly System Peak Day100% Cycling17</v>
      </c>
      <c r="G1398">
        <v>13.18721</v>
      </c>
      <c r="H1398">
        <v>20.452829999999999</v>
      </c>
      <c r="I1398">
        <v>84.619600000000005</v>
      </c>
      <c r="J1398">
        <v>3.681737</v>
      </c>
      <c r="K1398">
        <v>5.7991260000000002</v>
      </c>
      <c r="L1398">
        <v>7.2656229999999997</v>
      </c>
      <c r="M1398">
        <v>8.7321200000000001</v>
      </c>
      <c r="N1398">
        <v>10.84951</v>
      </c>
      <c r="O1398">
        <v>10695</v>
      </c>
      <c r="P1398" t="s">
        <v>59</v>
      </c>
      <c r="Q1398" t="s">
        <v>61</v>
      </c>
    </row>
    <row r="1399" spans="1:17" x14ac:dyDescent="0.25">
      <c r="A1399" t="s">
        <v>30</v>
      </c>
      <c r="B1399" t="s">
        <v>38</v>
      </c>
      <c r="C1399" t="s">
        <v>51</v>
      </c>
      <c r="D1399" t="s">
        <v>31</v>
      </c>
      <c r="E1399">
        <v>17</v>
      </c>
      <c r="F1399" t="str">
        <f t="shared" si="21"/>
        <v>Average Per Ton1-in-10May Monthly System Peak Day50% Cycling17</v>
      </c>
      <c r="G1399">
        <v>0.50911969999999995</v>
      </c>
      <c r="H1399">
        <v>0.65330449999999995</v>
      </c>
      <c r="I1399">
        <v>85.216300000000004</v>
      </c>
      <c r="J1399">
        <v>1.6217800000000001E-2</v>
      </c>
      <c r="K1399">
        <v>9.1821700000000006E-2</v>
      </c>
      <c r="L1399">
        <v>0.1441848</v>
      </c>
      <c r="M1399">
        <v>0.19654779999999999</v>
      </c>
      <c r="N1399">
        <v>0.2721517</v>
      </c>
      <c r="O1399">
        <v>12331</v>
      </c>
      <c r="P1399" t="s">
        <v>59</v>
      </c>
      <c r="Q1399" t="s">
        <v>61</v>
      </c>
    </row>
    <row r="1400" spans="1:17" x14ac:dyDescent="0.25">
      <c r="A1400" t="s">
        <v>28</v>
      </c>
      <c r="B1400" t="s">
        <v>38</v>
      </c>
      <c r="C1400" t="s">
        <v>51</v>
      </c>
      <c r="D1400" t="s">
        <v>31</v>
      </c>
      <c r="E1400">
        <v>17</v>
      </c>
      <c r="F1400" t="str">
        <f t="shared" si="21"/>
        <v>Average Per Premise1-in-10May Monthly System Peak Day50% Cycling17</v>
      </c>
      <c r="G1400">
        <v>2.089839</v>
      </c>
      <c r="H1400">
        <v>2.6816909999999998</v>
      </c>
      <c r="I1400">
        <v>85.216300000000004</v>
      </c>
      <c r="J1400">
        <v>6.6571099999999994E-2</v>
      </c>
      <c r="K1400">
        <v>0.37691069999999999</v>
      </c>
      <c r="L1400">
        <v>0.59185089999999996</v>
      </c>
      <c r="M1400">
        <v>0.80679109999999998</v>
      </c>
      <c r="N1400">
        <v>1.1171310000000001</v>
      </c>
      <c r="O1400">
        <v>12331</v>
      </c>
      <c r="P1400" t="s">
        <v>59</v>
      </c>
      <c r="Q1400" t="s">
        <v>61</v>
      </c>
    </row>
    <row r="1401" spans="1:17" x14ac:dyDescent="0.25">
      <c r="A1401" t="s">
        <v>29</v>
      </c>
      <c r="B1401" t="s">
        <v>38</v>
      </c>
      <c r="C1401" t="s">
        <v>51</v>
      </c>
      <c r="D1401" t="s">
        <v>31</v>
      </c>
      <c r="E1401">
        <v>17</v>
      </c>
      <c r="F1401" t="str">
        <f t="shared" si="21"/>
        <v>Average Per Device1-in-10May Monthly System Peak Day50% Cycling17</v>
      </c>
      <c r="G1401">
        <v>1.786716</v>
      </c>
      <c r="H1401">
        <v>2.2927219999999999</v>
      </c>
      <c r="I1401">
        <v>85.216300000000004</v>
      </c>
      <c r="J1401">
        <v>5.6915199999999999E-2</v>
      </c>
      <c r="K1401">
        <v>0.32224120000000001</v>
      </c>
      <c r="L1401">
        <v>0.50600520000000004</v>
      </c>
      <c r="M1401">
        <v>0.68976919999999997</v>
      </c>
      <c r="N1401">
        <v>0.95509520000000003</v>
      </c>
      <c r="O1401">
        <v>12331</v>
      </c>
      <c r="P1401" t="s">
        <v>59</v>
      </c>
      <c r="Q1401" t="s">
        <v>61</v>
      </c>
    </row>
    <row r="1402" spans="1:17" x14ac:dyDescent="0.25">
      <c r="A1402" t="s">
        <v>43</v>
      </c>
      <c r="B1402" t="s">
        <v>38</v>
      </c>
      <c r="C1402" t="s">
        <v>51</v>
      </c>
      <c r="D1402" t="s">
        <v>31</v>
      </c>
      <c r="E1402">
        <v>17</v>
      </c>
      <c r="F1402" t="str">
        <f t="shared" si="21"/>
        <v>Aggregate1-in-10May Monthly System Peak Day50% Cycling17</v>
      </c>
      <c r="G1402">
        <v>25.76981</v>
      </c>
      <c r="H1402">
        <v>33.067929999999997</v>
      </c>
      <c r="I1402">
        <v>85.216300000000004</v>
      </c>
      <c r="J1402">
        <v>0.82088850000000002</v>
      </c>
      <c r="K1402">
        <v>4.6476850000000001</v>
      </c>
      <c r="L1402">
        <v>7.298114</v>
      </c>
      <c r="M1402">
        <v>9.9485419999999998</v>
      </c>
      <c r="N1402">
        <v>13.77534</v>
      </c>
      <c r="O1402">
        <v>12331</v>
      </c>
      <c r="P1402" t="s">
        <v>59</v>
      </c>
      <c r="Q1402" t="s">
        <v>61</v>
      </c>
    </row>
    <row r="1403" spans="1:17" x14ac:dyDescent="0.25">
      <c r="A1403" t="s">
        <v>30</v>
      </c>
      <c r="B1403" t="s">
        <v>38</v>
      </c>
      <c r="C1403" t="s">
        <v>51</v>
      </c>
      <c r="D1403" t="s">
        <v>26</v>
      </c>
      <c r="E1403">
        <v>17</v>
      </c>
      <c r="F1403" t="str">
        <f t="shared" si="21"/>
        <v>Average Per Ton1-in-10May Monthly System Peak DayAll17</v>
      </c>
      <c r="G1403">
        <v>0.40043079999999998</v>
      </c>
      <c r="H1403">
        <v>0.54805280000000001</v>
      </c>
      <c r="I1403">
        <v>84.939099999999996</v>
      </c>
      <c r="J1403">
        <v>4.4364300000000002E-2</v>
      </c>
      <c r="K1403">
        <v>0.1053698</v>
      </c>
      <c r="L1403">
        <v>0.147622</v>
      </c>
      <c r="M1403">
        <v>0.1898743</v>
      </c>
      <c r="N1403">
        <v>0.25087979999999999</v>
      </c>
      <c r="O1403">
        <v>23026</v>
      </c>
      <c r="P1403" t="s">
        <v>59</v>
      </c>
      <c r="Q1403" t="s">
        <v>61</v>
      </c>
    </row>
    <row r="1404" spans="1:17" x14ac:dyDescent="0.25">
      <c r="A1404" t="s">
        <v>28</v>
      </c>
      <c r="B1404" t="s">
        <v>38</v>
      </c>
      <c r="C1404" t="s">
        <v>51</v>
      </c>
      <c r="D1404" t="s">
        <v>26</v>
      </c>
      <c r="E1404">
        <v>17</v>
      </c>
      <c r="F1404" t="str">
        <f t="shared" si="21"/>
        <v>Average Per Premise1-in-10May Monthly System Peak DayAll17</v>
      </c>
      <c r="G1404">
        <v>1.713778</v>
      </c>
      <c r="H1404">
        <v>2.3455759999999999</v>
      </c>
      <c r="I1404">
        <v>84.939099999999996</v>
      </c>
      <c r="J1404">
        <v>0.18987209999999999</v>
      </c>
      <c r="K1404">
        <v>0.45096550000000002</v>
      </c>
      <c r="L1404">
        <v>0.63179810000000003</v>
      </c>
      <c r="M1404">
        <v>0.81263059999999998</v>
      </c>
      <c r="N1404">
        <v>1.0737239999999999</v>
      </c>
      <c r="O1404">
        <v>23026</v>
      </c>
      <c r="P1404" t="s">
        <v>59</v>
      </c>
      <c r="Q1404" t="s">
        <v>61</v>
      </c>
    </row>
    <row r="1405" spans="1:17" x14ac:dyDescent="0.25">
      <c r="A1405" t="s">
        <v>29</v>
      </c>
      <c r="B1405" t="s">
        <v>38</v>
      </c>
      <c r="C1405" t="s">
        <v>51</v>
      </c>
      <c r="D1405" t="s">
        <v>26</v>
      </c>
      <c r="E1405">
        <v>17</v>
      </c>
      <c r="F1405" t="str">
        <f t="shared" si="21"/>
        <v>Average Per Device1-in-10May Monthly System Peak DayAll17</v>
      </c>
      <c r="G1405">
        <v>1.4283140000000001</v>
      </c>
      <c r="H1405">
        <v>1.9548730000000001</v>
      </c>
      <c r="I1405">
        <v>84.939099999999996</v>
      </c>
      <c r="J1405">
        <v>0.1582451</v>
      </c>
      <c r="K1405">
        <v>0.37584810000000002</v>
      </c>
      <c r="L1405">
        <v>0.52655940000000001</v>
      </c>
      <c r="M1405">
        <v>0.67727059999999994</v>
      </c>
      <c r="N1405">
        <v>0.89487380000000005</v>
      </c>
      <c r="O1405">
        <v>23026</v>
      </c>
      <c r="P1405" t="s">
        <v>59</v>
      </c>
      <c r="Q1405" t="s">
        <v>61</v>
      </c>
    </row>
    <row r="1406" spans="1:17" x14ac:dyDescent="0.25">
      <c r="A1406" t="s">
        <v>43</v>
      </c>
      <c r="B1406" t="s">
        <v>38</v>
      </c>
      <c r="C1406" t="s">
        <v>51</v>
      </c>
      <c r="D1406" t="s">
        <v>26</v>
      </c>
      <c r="E1406">
        <v>17</v>
      </c>
      <c r="F1406" t="str">
        <f t="shared" si="21"/>
        <v>Aggregate1-in-10May Monthly System Peak DayAll17</v>
      </c>
      <c r="G1406">
        <v>39.461449999999999</v>
      </c>
      <c r="H1406">
        <v>54.009239999999998</v>
      </c>
      <c r="I1406">
        <v>84.939099999999996</v>
      </c>
      <c r="J1406">
        <v>4.3719950000000001</v>
      </c>
      <c r="K1406">
        <v>10.383929999999999</v>
      </c>
      <c r="L1406">
        <v>14.547779999999999</v>
      </c>
      <c r="M1406">
        <v>18.71163</v>
      </c>
      <c r="N1406">
        <v>24.723569999999999</v>
      </c>
      <c r="O1406">
        <v>23026</v>
      </c>
      <c r="P1406" t="s">
        <v>59</v>
      </c>
      <c r="Q1406" t="s">
        <v>61</v>
      </c>
    </row>
    <row r="1407" spans="1:17" x14ac:dyDescent="0.25">
      <c r="A1407" t="s">
        <v>30</v>
      </c>
      <c r="B1407" t="s">
        <v>38</v>
      </c>
      <c r="C1407" t="s">
        <v>52</v>
      </c>
      <c r="D1407" t="s">
        <v>58</v>
      </c>
      <c r="E1407">
        <v>17</v>
      </c>
      <c r="F1407" t="str">
        <f t="shared" si="21"/>
        <v>Average Per Ton1-in-10October Monthly System Peak Day100% Cycling17</v>
      </c>
      <c r="G1407">
        <v>0.2769336</v>
      </c>
      <c r="H1407">
        <v>0.43275740000000001</v>
      </c>
      <c r="I1407">
        <v>88.664000000000001</v>
      </c>
      <c r="J1407">
        <v>8.1392000000000006E-2</v>
      </c>
      <c r="K1407">
        <v>0.1253669</v>
      </c>
      <c r="L1407">
        <v>0.15582380000000001</v>
      </c>
      <c r="M1407">
        <v>0.1862808</v>
      </c>
      <c r="N1407">
        <v>0.23025570000000001</v>
      </c>
      <c r="O1407">
        <v>10695</v>
      </c>
      <c r="P1407" t="s">
        <v>59</v>
      </c>
      <c r="Q1407" t="s">
        <v>61</v>
      </c>
    </row>
    <row r="1408" spans="1:17" x14ac:dyDescent="0.25">
      <c r="A1408" t="s">
        <v>28</v>
      </c>
      <c r="B1408" t="s">
        <v>38</v>
      </c>
      <c r="C1408" t="s">
        <v>52</v>
      </c>
      <c r="D1408" t="s">
        <v>58</v>
      </c>
      <c r="E1408">
        <v>17</v>
      </c>
      <c r="F1408" t="str">
        <f t="shared" si="21"/>
        <v>Average Per Premise1-in-10October Monthly System Peak Day100% Cycling17</v>
      </c>
      <c r="G1408">
        <v>1.241115</v>
      </c>
      <c r="H1408">
        <v>1.9394610000000001</v>
      </c>
      <c r="I1408">
        <v>88.664000000000001</v>
      </c>
      <c r="J1408">
        <v>0.36476910000000001</v>
      </c>
      <c r="K1408">
        <v>0.56184889999999998</v>
      </c>
      <c r="L1408">
        <v>0.69834580000000002</v>
      </c>
      <c r="M1408">
        <v>0.83484259999999999</v>
      </c>
      <c r="N1408">
        <v>1.031922</v>
      </c>
      <c r="O1408">
        <v>10695</v>
      </c>
      <c r="P1408" t="s">
        <v>59</v>
      </c>
      <c r="Q1408" t="s">
        <v>61</v>
      </c>
    </row>
    <row r="1409" spans="1:17" x14ac:dyDescent="0.25">
      <c r="A1409" t="s">
        <v>29</v>
      </c>
      <c r="B1409" t="s">
        <v>38</v>
      </c>
      <c r="C1409" t="s">
        <v>52</v>
      </c>
      <c r="D1409" t="s">
        <v>58</v>
      </c>
      <c r="E1409">
        <v>17</v>
      </c>
      <c r="F1409" t="str">
        <f t="shared" si="21"/>
        <v>Average Per Device1-in-10October Monthly System Peak Day100% Cycling17</v>
      </c>
      <c r="G1409">
        <v>1.0052049999999999</v>
      </c>
      <c r="H1409">
        <v>1.5708089999999999</v>
      </c>
      <c r="I1409">
        <v>88.664000000000001</v>
      </c>
      <c r="J1409">
        <v>0.29543399999999997</v>
      </c>
      <c r="K1409">
        <v>0.45505289999999998</v>
      </c>
      <c r="L1409">
        <v>0.56560460000000001</v>
      </c>
      <c r="M1409">
        <v>0.67615610000000004</v>
      </c>
      <c r="N1409">
        <v>0.83577509999999999</v>
      </c>
      <c r="O1409">
        <v>10695</v>
      </c>
      <c r="P1409" t="s">
        <v>59</v>
      </c>
      <c r="Q1409" t="s">
        <v>61</v>
      </c>
    </row>
    <row r="1410" spans="1:17" x14ac:dyDescent="0.25">
      <c r="A1410" t="s">
        <v>43</v>
      </c>
      <c r="B1410" t="s">
        <v>38</v>
      </c>
      <c r="C1410" t="s">
        <v>52</v>
      </c>
      <c r="D1410" t="s">
        <v>58</v>
      </c>
      <c r="E1410">
        <v>17</v>
      </c>
      <c r="F1410" t="str">
        <f t="shared" si="21"/>
        <v>Aggregate1-in-10October Monthly System Peak Day100% Cycling17</v>
      </c>
      <c r="G1410">
        <v>13.27373</v>
      </c>
      <c r="H1410">
        <v>20.742540000000002</v>
      </c>
      <c r="I1410">
        <v>88.664000000000001</v>
      </c>
      <c r="J1410">
        <v>3.9012060000000002</v>
      </c>
      <c r="K1410">
        <v>6.0089740000000003</v>
      </c>
      <c r="L1410">
        <v>7.4688080000000001</v>
      </c>
      <c r="M1410">
        <v>8.928642</v>
      </c>
      <c r="N1410">
        <v>11.03641</v>
      </c>
      <c r="O1410">
        <v>10695</v>
      </c>
      <c r="P1410" t="s">
        <v>59</v>
      </c>
      <c r="Q1410" t="s">
        <v>61</v>
      </c>
    </row>
    <row r="1411" spans="1:17" x14ac:dyDescent="0.25">
      <c r="A1411" t="s">
        <v>30</v>
      </c>
      <c r="B1411" t="s">
        <v>38</v>
      </c>
      <c r="C1411" t="s">
        <v>52</v>
      </c>
      <c r="D1411" t="s">
        <v>31</v>
      </c>
      <c r="E1411">
        <v>17</v>
      </c>
      <c r="F1411" t="str">
        <f t="shared" ref="F1411:F1474" si="22">CONCATENATE(A1411,B1411,C1411,D1411,E1411)</f>
        <v>Average Per Ton1-in-10October Monthly System Peak Day50% Cycling17</v>
      </c>
      <c r="G1411">
        <v>0.51528839999999998</v>
      </c>
      <c r="H1411">
        <v>0.66324309999999997</v>
      </c>
      <c r="I1411">
        <v>89.501300000000001</v>
      </c>
      <c r="J1411">
        <v>2.0294099999999999E-2</v>
      </c>
      <c r="K1411">
        <v>9.5716999999999997E-2</v>
      </c>
      <c r="L1411">
        <v>0.14795459999999999</v>
      </c>
      <c r="M1411">
        <v>0.20019229999999999</v>
      </c>
      <c r="N1411">
        <v>0.2756152</v>
      </c>
      <c r="O1411">
        <v>12331</v>
      </c>
      <c r="P1411" t="s">
        <v>59</v>
      </c>
      <c r="Q1411" t="s">
        <v>61</v>
      </c>
    </row>
    <row r="1412" spans="1:17" x14ac:dyDescent="0.25">
      <c r="A1412" t="s">
        <v>28</v>
      </c>
      <c r="B1412" t="s">
        <v>38</v>
      </c>
      <c r="C1412" t="s">
        <v>52</v>
      </c>
      <c r="D1412" t="s">
        <v>31</v>
      </c>
      <c r="E1412">
        <v>17</v>
      </c>
      <c r="F1412" t="str">
        <f t="shared" si="22"/>
        <v>Average Per Premise1-in-10October Monthly System Peak Day50% Cycling17</v>
      </c>
      <c r="G1412">
        <v>2.1151610000000001</v>
      </c>
      <c r="H1412">
        <v>2.722486</v>
      </c>
      <c r="I1412">
        <v>89.501300000000001</v>
      </c>
      <c r="J1412">
        <v>8.3303500000000003E-2</v>
      </c>
      <c r="K1412">
        <v>0.39289990000000002</v>
      </c>
      <c r="L1412">
        <v>0.60732549999999996</v>
      </c>
      <c r="M1412">
        <v>0.82175109999999996</v>
      </c>
      <c r="N1412">
        <v>1.131348</v>
      </c>
      <c r="O1412">
        <v>12331</v>
      </c>
      <c r="P1412" t="s">
        <v>59</v>
      </c>
      <c r="Q1412" t="s">
        <v>61</v>
      </c>
    </row>
    <row r="1413" spans="1:17" x14ac:dyDescent="0.25">
      <c r="A1413" t="s">
        <v>29</v>
      </c>
      <c r="B1413" t="s">
        <v>38</v>
      </c>
      <c r="C1413" t="s">
        <v>52</v>
      </c>
      <c r="D1413" t="s">
        <v>31</v>
      </c>
      <c r="E1413">
        <v>17</v>
      </c>
      <c r="F1413" t="str">
        <f t="shared" si="22"/>
        <v>Average Per Device1-in-10October Monthly System Peak Day50% Cycling17</v>
      </c>
      <c r="G1413">
        <v>1.808365</v>
      </c>
      <c r="H1413">
        <v>2.3275999999999999</v>
      </c>
      <c r="I1413">
        <v>89.501300000000001</v>
      </c>
      <c r="J1413">
        <v>7.1220599999999995E-2</v>
      </c>
      <c r="K1413">
        <v>0.33591130000000002</v>
      </c>
      <c r="L1413">
        <v>0.51923529999999996</v>
      </c>
      <c r="M1413">
        <v>0.7025593</v>
      </c>
      <c r="N1413">
        <v>0.96725000000000005</v>
      </c>
      <c r="O1413">
        <v>12331</v>
      </c>
      <c r="P1413" t="s">
        <v>59</v>
      </c>
      <c r="Q1413" t="s">
        <v>61</v>
      </c>
    </row>
    <row r="1414" spans="1:17" x14ac:dyDescent="0.25">
      <c r="A1414" t="s">
        <v>43</v>
      </c>
      <c r="B1414" t="s">
        <v>38</v>
      </c>
      <c r="C1414" t="s">
        <v>52</v>
      </c>
      <c r="D1414" t="s">
        <v>31</v>
      </c>
      <c r="E1414">
        <v>17</v>
      </c>
      <c r="F1414" t="str">
        <f t="shared" si="22"/>
        <v>Aggregate1-in-10October Monthly System Peak Day50% Cycling17</v>
      </c>
      <c r="G1414">
        <v>26.082049999999999</v>
      </c>
      <c r="H1414">
        <v>33.570979999999999</v>
      </c>
      <c r="I1414">
        <v>89.501300000000001</v>
      </c>
      <c r="J1414">
        <v>1.027215</v>
      </c>
      <c r="K1414">
        <v>4.844849</v>
      </c>
      <c r="L1414">
        <v>7.488931</v>
      </c>
      <c r="M1414">
        <v>10.133010000000001</v>
      </c>
      <c r="N1414">
        <v>13.95065</v>
      </c>
      <c r="O1414">
        <v>12331</v>
      </c>
      <c r="P1414" t="s">
        <v>59</v>
      </c>
      <c r="Q1414" t="s">
        <v>61</v>
      </c>
    </row>
    <row r="1415" spans="1:17" x14ac:dyDescent="0.25">
      <c r="A1415" t="s">
        <v>30</v>
      </c>
      <c r="B1415" t="s">
        <v>38</v>
      </c>
      <c r="C1415" t="s">
        <v>52</v>
      </c>
      <c r="D1415" t="s">
        <v>26</v>
      </c>
      <c r="E1415">
        <v>17</v>
      </c>
      <c r="F1415" t="str">
        <f t="shared" si="22"/>
        <v>Average Per Ton1-in-10October Monthly System Peak DayAll17</v>
      </c>
      <c r="G1415">
        <v>0.4045726</v>
      </c>
      <c r="H1415">
        <v>0.55618250000000002</v>
      </c>
      <c r="I1415">
        <v>89.112399999999994</v>
      </c>
      <c r="J1415">
        <v>4.8674099999999998E-2</v>
      </c>
      <c r="K1415">
        <v>0.1094894</v>
      </c>
      <c r="L1415">
        <v>0.15160989999999999</v>
      </c>
      <c r="M1415">
        <v>0.1937304</v>
      </c>
      <c r="N1415">
        <v>0.25454569999999999</v>
      </c>
      <c r="O1415">
        <v>23026</v>
      </c>
      <c r="P1415" t="s">
        <v>59</v>
      </c>
      <c r="Q1415" t="s">
        <v>61</v>
      </c>
    </row>
    <row r="1416" spans="1:17" x14ac:dyDescent="0.25">
      <c r="A1416" t="s">
        <v>28</v>
      </c>
      <c r="B1416" t="s">
        <v>38</v>
      </c>
      <c r="C1416" t="s">
        <v>52</v>
      </c>
      <c r="D1416" t="s">
        <v>26</v>
      </c>
      <c r="E1416">
        <v>17</v>
      </c>
      <c r="F1416" t="str">
        <f t="shared" si="22"/>
        <v>Average Per Premise1-in-10October Monthly System Peak DayAll17</v>
      </c>
      <c r="G1416">
        <v>1.7315039999999999</v>
      </c>
      <c r="H1416">
        <v>2.3803700000000001</v>
      </c>
      <c r="I1416">
        <v>89.112399999999994</v>
      </c>
      <c r="J1416">
        <v>0.208317</v>
      </c>
      <c r="K1416">
        <v>0.46859650000000003</v>
      </c>
      <c r="L1416">
        <v>0.64886540000000004</v>
      </c>
      <c r="M1416">
        <v>0.82913420000000004</v>
      </c>
      <c r="N1416">
        <v>1.0894140000000001</v>
      </c>
      <c r="O1416">
        <v>23026</v>
      </c>
      <c r="P1416" t="s">
        <v>59</v>
      </c>
      <c r="Q1416" t="s">
        <v>61</v>
      </c>
    </row>
    <row r="1417" spans="1:17" x14ac:dyDescent="0.25">
      <c r="A1417" t="s">
        <v>29</v>
      </c>
      <c r="B1417" t="s">
        <v>38</v>
      </c>
      <c r="C1417" t="s">
        <v>52</v>
      </c>
      <c r="D1417" t="s">
        <v>26</v>
      </c>
      <c r="E1417">
        <v>17</v>
      </c>
      <c r="F1417" t="str">
        <f t="shared" si="22"/>
        <v>Average Per Device1-in-10October Monthly System Peak DayAll17</v>
      </c>
      <c r="G1417">
        <v>1.443087</v>
      </c>
      <c r="H1417">
        <v>1.9838709999999999</v>
      </c>
      <c r="I1417">
        <v>89.112399999999994</v>
      </c>
      <c r="J1417">
        <v>0.17361760000000001</v>
      </c>
      <c r="K1417">
        <v>0.39054230000000001</v>
      </c>
      <c r="L1417">
        <v>0.54078380000000004</v>
      </c>
      <c r="M1417">
        <v>0.69102520000000001</v>
      </c>
      <c r="N1417">
        <v>0.90795000000000003</v>
      </c>
      <c r="O1417">
        <v>23026</v>
      </c>
      <c r="P1417" t="s">
        <v>59</v>
      </c>
      <c r="Q1417" t="s">
        <v>61</v>
      </c>
    </row>
    <row r="1418" spans="1:17" x14ac:dyDescent="0.25">
      <c r="A1418" t="s">
        <v>43</v>
      </c>
      <c r="B1418" t="s">
        <v>38</v>
      </c>
      <c r="C1418" t="s">
        <v>52</v>
      </c>
      <c r="D1418" t="s">
        <v>26</v>
      </c>
      <c r="E1418">
        <v>17</v>
      </c>
      <c r="F1418" t="str">
        <f t="shared" si="22"/>
        <v>Aggregate1-in-10October Monthly System Peak DayAll17</v>
      </c>
      <c r="G1418">
        <v>39.869610000000002</v>
      </c>
      <c r="H1418">
        <v>54.810389999999998</v>
      </c>
      <c r="I1418">
        <v>89.112399999999994</v>
      </c>
      <c r="J1418">
        <v>4.7967069999999996</v>
      </c>
      <c r="K1418">
        <v>10.789899999999999</v>
      </c>
      <c r="L1418">
        <v>14.94078</v>
      </c>
      <c r="M1418">
        <v>19.091640000000002</v>
      </c>
      <c r="N1418">
        <v>25.08484</v>
      </c>
      <c r="O1418">
        <v>23026</v>
      </c>
      <c r="P1418" t="s">
        <v>59</v>
      </c>
      <c r="Q1418" t="s">
        <v>61</v>
      </c>
    </row>
    <row r="1419" spans="1:17" x14ac:dyDescent="0.25">
      <c r="A1419" t="s">
        <v>30</v>
      </c>
      <c r="B1419" t="s">
        <v>38</v>
      </c>
      <c r="C1419" t="s">
        <v>53</v>
      </c>
      <c r="D1419" t="s">
        <v>58</v>
      </c>
      <c r="E1419">
        <v>17</v>
      </c>
      <c r="F1419" t="str">
        <f t="shared" si="22"/>
        <v>Average Per Ton1-in-10September Monthly System Peak Day100% Cycling17</v>
      </c>
      <c r="G1419">
        <v>0.30405219999999999</v>
      </c>
      <c r="H1419">
        <v>0.52356210000000003</v>
      </c>
      <c r="I1419">
        <v>94.876099999999994</v>
      </c>
      <c r="J1419">
        <v>0.14467389999999999</v>
      </c>
      <c r="K1419">
        <v>0.18888759999999999</v>
      </c>
      <c r="L1419">
        <v>0.21950990000000001</v>
      </c>
      <c r="M1419">
        <v>0.25013210000000002</v>
      </c>
      <c r="N1419">
        <v>0.29434579999999999</v>
      </c>
      <c r="O1419">
        <v>10695</v>
      </c>
      <c r="P1419" t="s">
        <v>59</v>
      </c>
      <c r="Q1419" t="s">
        <v>61</v>
      </c>
    </row>
    <row r="1420" spans="1:17" x14ac:dyDescent="0.25">
      <c r="A1420" t="s">
        <v>28</v>
      </c>
      <c r="B1420" t="s">
        <v>38</v>
      </c>
      <c r="C1420" t="s">
        <v>53</v>
      </c>
      <c r="D1420" t="s">
        <v>58</v>
      </c>
      <c r="E1420">
        <v>17</v>
      </c>
      <c r="F1420" t="str">
        <f t="shared" si="22"/>
        <v>Average Per Premise1-in-10September Monthly System Peak Day100% Cycling17</v>
      </c>
      <c r="G1420">
        <v>1.362652</v>
      </c>
      <c r="H1420">
        <v>2.3464149999999999</v>
      </c>
      <c r="I1420">
        <v>94.876099999999994</v>
      </c>
      <c r="J1420">
        <v>0.6483757</v>
      </c>
      <c r="K1420">
        <v>0.84652550000000004</v>
      </c>
      <c r="L1420">
        <v>0.98376339999999995</v>
      </c>
      <c r="M1420">
        <v>1.1210009999999999</v>
      </c>
      <c r="N1420">
        <v>1.319151</v>
      </c>
      <c r="O1420">
        <v>10695</v>
      </c>
      <c r="P1420" t="s">
        <v>59</v>
      </c>
      <c r="Q1420" t="s">
        <v>61</v>
      </c>
    </row>
    <row r="1421" spans="1:17" x14ac:dyDescent="0.25">
      <c r="A1421" t="s">
        <v>29</v>
      </c>
      <c r="B1421" t="s">
        <v>38</v>
      </c>
      <c r="C1421" t="s">
        <v>53</v>
      </c>
      <c r="D1421" t="s">
        <v>58</v>
      </c>
      <c r="E1421">
        <v>17</v>
      </c>
      <c r="F1421" t="str">
        <f t="shared" si="22"/>
        <v>Average Per Device1-in-10September Monthly System Peak Day100% Cycling17</v>
      </c>
      <c r="G1421">
        <v>1.103639</v>
      </c>
      <c r="H1421">
        <v>1.900409</v>
      </c>
      <c r="I1421">
        <v>94.876099999999994</v>
      </c>
      <c r="J1421">
        <v>0.52513270000000001</v>
      </c>
      <c r="K1421">
        <v>0.68561830000000001</v>
      </c>
      <c r="L1421">
        <v>0.79677010000000004</v>
      </c>
      <c r="M1421">
        <v>0.9079218</v>
      </c>
      <c r="N1421">
        <v>1.0684070000000001</v>
      </c>
      <c r="O1421">
        <v>10695</v>
      </c>
      <c r="P1421" t="s">
        <v>59</v>
      </c>
      <c r="Q1421" t="s">
        <v>61</v>
      </c>
    </row>
    <row r="1422" spans="1:17" x14ac:dyDescent="0.25">
      <c r="A1422" t="s">
        <v>43</v>
      </c>
      <c r="B1422" t="s">
        <v>38</v>
      </c>
      <c r="C1422" t="s">
        <v>53</v>
      </c>
      <c r="D1422" t="s">
        <v>58</v>
      </c>
      <c r="E1422">
        <v>17</v>
      </c>
      <c r="F1422" t="str">
        <f t="shared" si="22"/>
        <v>Aggregate1-in-10September Monthly System Peak Day100% Cycling17</v>
      </c>
      <c r="G1422">
        <v>14.573560000000001</v>
      </c>
      <c r="H1422">
        <v>25.094909999999999</v>
      </c>
      <c r="I1422">
        <v>94.876099999999994</v>
      </c>
      <c r="J1422">
        <v>6.9343779999999997</v>
      </c>
      <c r="K1422">
        <v>9.0535899999999998</v>
      </c>
      <c r="L1422">
        <v>10.52135</v>
      </c>
      <c r="M1422">
        <v>11.98911</v>
      </c>
      <c r="N1422">
        <v>14.108320000000001</v>
      </c>
      <c r="O1422">
        <v>10695</v>
      </c>
      <c r="P1422" t="s">
        <v>59</v>
      </c>
      <c r="Q1422" t="s">
        <v>61</v>
      </c>
    </row>
    <row r="1423" spans="1:17" x14ac:dyDescent="0.25">
      <c r="A1423" t="s">
        <v>30</v>
      </c>
      <c r="B1423" t="s">
        <v>38</v>
      </c>
      <c r="C1423" t="s">
        <v>53</v>
      </c>
      <c r="D1423" t="s">
        <v>31</v>
      </c>
      <c r="E1423">
        <v>17</v>
      </c>
      <c r="F1423" t="str">
        <f t="shared" si="22"/>
        <v>Average Per Ton1-in-10September Monthly System Peak Day50% Cycling17</v>
      </c>
      <c r="G1423">
        <v>0.5982345</v>
      </c>
      <c r="H1423">
        <v>0.79688000000000003</v>
      </c>
      <c r="I1423">
        <v>96.129300000000001</v>
      </c>
      <c r="J1423">
        <v>6.6922400000000007E-2</v>
      </c>
      <c r="K1423">
        <v>0.1447455</v>
      </c>
      <c r="L1423">
        <v>0.19864560000000001</v>
      </c>
      <c r="M1423">
        <v>0.25254559999999998</v>
      </c>
      <c r="N1423">
        <v>0.33036870000000002</v>
      </c>
      <c r="O1423">
        <v>12331</v>
      </c>
      <c r="P1423" t="s">
        <v>59</v>
      </c>
      <c r="Q1423" t="s">
        <v>61</v>
      </c>
    </row>
    <row r="1424" spans="1:17" x14ac:dyDescent="0.25">
      <c r="A1424" t="s">
        <v>28</v>
      </c>
      <c r="B1424" t="s">
        <v>38</v>
      </c>
      <c r="C1424" t="s">
        <v>53</v>
      </c>
      <c r="D1424" t="s">
        <v>31</v>
      </c>
      <c r="E1424">
        <v>17</v>
      </c>
      <c r="F1424" t="str">
        <f t="shared" si="22"/>
        <v>Average Per Premise1-in-10September Monthly System Peak Day50% Cycling17</v>
      </c>
      <c r="G1424">
        <v>2.4556390000000001</v>
      </c>
      <c r="H1424">
        <v>3.2710409999999999</v>
      </c>
      <c r="I1424">
        <v>96.129300000000001</v>
      </c>
      <c r="J1424">
        <v>0.2747038</v>
      </c>
      <c r="K1424">
        <v>0.59415280000000004</v>
      </c>
      <c r="L1424">
        <v>0.81540219999999997</v>
      </c>
      <c r="M1424">
        <v>1.0366519999999999</v>
      </c>
      <c r="N1424">
        <v>1.356101</v>
      </c>
      <c r="O1424">
        <v>12331</v>
      </c>
      <c r="P1424" t="s">
        <v>59</v>
      </c>
      <c r="Q1424" t="s">
        <v>61</v>
      </c>
    </row>
    <row r="1425" spans="1:17" x14ac:dyDescent="0.25">
      <c r="A1425" t="s">
        <v>29</v>
      </c>
      <c r="B1425" t="s">
        <v>38</v>
      </c>
      <c r="C1425" t="s">
        <v>53</v>
      </c>
      <c r="D1425" t="s">
        <v>31</v>
      </c>
      <c r="E1425">
        <v>17</v>
      </c>
      <c r="F1425" t="str">
        <f t="shared" si="22"/>
        <v>Average Per Device1-in-10September Monthly System Peak Day50% Cycling17</v>
      </c>
      <c r="G1425">
        <v>2.0994579999999998</v>
      </c>
      <c r="H1425">
        <v>2.796589</v>
      </c>
      <c r="I1425">
        <v>96.129300000000001</v>
      </c>
      <c r="J1425">
        <v>0.23485909999999999</v>
      </c>
      <c r="K1425">
        <v>0.50797320000000001</v>
      </c>
      <c r="L1425">
        <v>0.69713119999999995</v>
      </c>
      <c r="M1425">
        <v>0.8862892</v>
      </c>
      <c r="N1425">
        <v>1.159403</v>
      </c>
      <c r="O1425">
        <v>12331</v>
      </c>
      <c r="P1425" t="s">
        <v>59</v>
      </c>
      <c r="Q1425" t="s">
        <v>61</v>
      </c>
    </row>
    <row r="1426" spans="1:17" x14ac:dyDescent="0.25">
      <c r="A1426" t="s">
        <v>43</v>
      </c>
      <c r="B1426" t="s">
        <v>38</v>
      </c>
      <c r="C1426" t="s">
        <v>53</v>
      </c>
      <c r="D1426" t="s">
        <v>31</v>
      </c>
      <c r="E1426">
        <v>17</v>
      </c>
      <c r="F1426" t="str">
        <f t="shared" si="22"/>
        <v>Aggregate1-in-10September Monthly System Peak Day50% Cycling17</v>
      </c>
      <c r="G1426">
        <v>30.280480000000001</v>
      </c>
      <c r="H1426">
        <v>40.3352</v>
      </c>
      <c r="I1426">
        <v>96.129300000000001</v>
      </c>
      <c r="J1426">
        <v>3.3873730000000002</v>
      </c>
      <c r="K1426">
        <v>7.326498</v>
      </c>
      <c r="L1426">
        <v>10.05472</v>
      </c>
      <c r="M1426">
        <v>12.78295</v>
      </c>
      <c r="N1426">
        <v>16.722079999999998</v>
      </c>
      <c r="O1426">
        <v>12331</v>
      </c>
      <c r="P1426" t="s">
        <v>59</v>
      </c>
      <c r="Q1426" t="s">
        <v>61</v>
      </c>
    </row>
    <row r="1427" spans="1:17" x14ac:dyDescent="0.25">
      <c r="A1427" t="s">
        <v>30</v>
      </c>
      <c r="B1427" t="s">
        <v>38</v>
      </c>
      <c r="C1427" t="s">
        <v>53</v>
      </c>
      <c r="D1427" t="s">
        <v>26</v>
      </c>
      <c r="E1427">
        <v>17</v>
      </c>
      <c r="F1427" t="str">
        <f t="shared" si="22"/>
        <v>Average Per Ton1-in-10September Monthly System Peak DayAll17</v>
      </c>
      <c r="G1427">
        <v>0.46158680000000002</v>
      </c>
      <c r="H1427">
        <v>0.66992379999999996</v>
      </c>
      <c r="I1427">
        <v>95.547200000000004</v>
      </c>
      <c r="J1427">
        <v>0.103038</v>
      </c>
      <c r="K1427">
        <v>0.16524949999999999</v>
      </c>
      <c r="L1427">
        <v>0.20833699999999999</v>
      </c>
      <c r="M1427">
        <v>0.2514245</v>
      </c>
      <c r="N1427">
        <v>0.31363609999999997</v>
      </c>
      <c r="O1427">
        <v>23026</v>
      </c>
      <c r="P1427" t="s">
        <v>59</v>
      </c>
      <c r="Q1427" t="s">
        <v>61</v>
      </c>
    </row>
    <row r="1428" spans="1:17" x14ac:dyDescent="0.25">
      <c r="A1428" t="s">
        <v>28</v>
      </c>
      <c r="B1428" t="s">
        <v>38</v>
      </c>
      <c r="C1428" t="s">
        <v>53</v>
      </c>
      <c r="D1428" t="s">
        <v>26</v>
      </c>
      <c r="E1428">
        <v>17</v>
      </c>
      <c r="F1428" t="str">
        <f t="shared" si="22"/>
        <v>Average Per Premise1-in-10September Monthly System Peak DayAll17</v>
      </c>
      <c r="G1428">
        <v>1.975516</v>
      </c>
      <c r="H1428">
        <v>2.8671639999999998</v>
      </c>
      <c r="I1428">
        <v>95.547200000000004</v>
      </c>
      <c r="J1428">
        <v>0.44098559999999998</v>
      </c>
      <c r="K1428">
        <v>0.7072408</v>
      </c>
      <c r="L1428">
        <v>0.89164829999999995</v>
      </c>
      <c r="M1428">
        <v>1.0760559999999999</v>
      </c>
      <c r="N1428">
        <v>1.342311</v>
      </c>
      <c r="O1428">
        <v>23026</v>
      </c>
      <c r="P1428" t="s">
        <v>59</v>
      </c>
      <c r="Q1428" t="s">
        <v>61</v>
      </c>
    </row>
    <row r="1429" spans="1:17" x14ac:dyDescent="0.25">
      <c r="A1429" t="s">
        <v>29</v>
      </c>
      <c r="B1429" t="s">
        <v>38</v>
      </c>
      <c r="C1429" t="s">
        <v>53</v>
      </c>
      <c r="D1429" t="s">
        <v>26</v>
      </c>
      <c r="E1429">
        <v>17</v>
      </c>
      <c r="F1429" t="str">
        <f t="shared" si="22"/>
        <v>Average Per Device1-in-10September Monthly System Peak DayAll17</v>
      </c>
      <c r="G1429">
        <v>1.6464540000000001</v>
      </c>
      <c r="H1429">
        <v>2.38958</v>
      </c>
      <c r="I1429">
        <v>95.547200000000004</v>
      </c>
      <c r="J1429">
        <v>0.36753059999999999</v>
      </c>
      <c r="K1429">
        <v>0.58943559999999995</v>
      </c>
      <c r="L1429">
        <v>0.74312630000000002</v>
      </c>
      <c r="M1429">
        <v>0.89681699999999998</v>
      </c>
      <c r="N1429">
        <v>1.118722</v>
      </c>
      <c r="O1429">
        <v>23026</v>
      </c>
      <c r="P1429" t="s">
        <v>59</v>
      </c>
      <c r="Q1429" t="s">
        <v>61</v>
      </c>
    </row>
    <row r="1430" spans="1:17" x14ac:dyDescent="0.25">
      <c r="A1430" t="s">
        <v>43</v>
      </c>
      <c r="B1430" t="s">
        <v>38</v>
      </c>
      <c r="C1430" t="s">
        <v>53</v>
      </c>
      <c r="D1430" t="s">
        <v>26</v>
      </c>
      <c r="E1430">
        <v>17</v>
      </c>
      <c r="F1430" t="str">
        <f t="shared" si="22"/>
        <v>Aggregate1-in-10September Monthly System Peak DayAll17</v>
      </c>
      <c r="G1430">
        <v>45.488230000000001</v>
      </c>
      <c r="H1430">
        <v>66.019319999999993</v>
      </c>
      <c r="I1430">
        <v>95.547200000000004</v>
      </c>
      <c r="J1430">
        <v>10.15413</v>
      </c>
      <c r="K1430">
        <v>16.284929999999999</v>
      </c>
      <c r="L1430">
        <v>20.531089999999999</v>
      </c>
      <c r="M1430">
        <v>24.777259999999998</v>
      </c>
      <c r="N1430">
        <v>30.908049999999999</v>
      </c>
      <c r="O1430">
        <v>23026</v>
      </c>
      <c r="P1430" t="s">
        <v>59</v>
      </c>
      <c r="Q1430" t="s">
        <v>61</v>
      </c>
    </row>
    <row r="1431" spans="1:17" x14ac:dyDescent="0.25">
      <c r="A1431" t="s">
        <v>30</v>
      </c>
      <c r="B1431" t="s">
        <v>38</v>
      </c>
      <c r="C1431" t="s">
        <v>48</v>
      </c>
      <c r="D1431" t="s">
        <v>58</v>
      </c>
      <c r="E1431">
        <v>18</v>
      </c>
      <c r="F1431" t="str">
        <f t="shared" si="22"/>
        <v>Average Per Ton1-in-10August Monthly System Peak Day100% Cycling18</v>
      </c>
      <c r="G1431">
        <v>0.31396049999999998</v>
      </c>
      <c r="H1431">
        <v>0.4888227</v>
      </c>
      <c r="I1431">
        <v>88.394599999999997</v>
      </c>
      <c r="J1431">
        <v>0.10653990000000001</v>
      </c>
      <c r="K1431">
        <v>0.14690529999999999</v>
      </c>
      <c r="L1431">
        <v>0.1748622</v>
      </c>
      <c r="M1431">
        <v>0.2028191</v>
      </c>
      <c r="N1431">
        <v>0.2431845</v>
      </c>
      <c r="O1431">
        <v>10695</v>
      </c>
      <c r="P1431" t="s">
        <v>59</v>
      </c>
      <c r="Q1431" t="s">
        <v>61</v>
      </c>
    </row>
    <row r="1432" spans="1:17" x14ac:dyDescent="0.25">
      <c r="A1432" t="s">
        <v>28</v>
      </c>
      <c r="B1432" t="s">
        <v>38</v>
      </c>
      <c r="C1432" t="s">
        <v>48</v>
      </c>
      <c r="D1432" t="s">
        <v>58</v>
      </c>
      <c r="E1432">
        <v>18</v>
      </c>
      <c r="F1432" t="str">
        <f t="shared" si="22"/>
        <v>Average Per Premise1-in-10August Monthly System Peak Day100% Cycling18</v>
      </c>
      <c r="G1432">
        <v>1.407057</v>
      </c>
      <c r="H1432">
        <v>2.1907260000000002</v>
      </c>
      <c r="I1432">
        <v>88.394599999999997</v>
      </c>
      <c r="J1432">
        <v>0.47747319999999999</v>
      </c>
      <c r="K1432">
        <v>0.65837599999999996</v>
      </c>
      <c r="L1432">
        <v>0.78366880000000005</v>
      </c>
      <c r="M1432">
        <v>0.90896160000000004</v>
      </c>
      <c r="N1432">
        <v>1.0898639999999999</v>
      </c>
      <c r="O1432">
        <v>10695</v>
      </c>
      <c r="P1432" t="s">
        <v>59</v>
      </c>
      <c r="Q1432" t="s">
        <v>61</v>
      </c>
    </row>
    <row r="1433" spans="1:17" x14ac:dyDescent="0.25">
      <c r="A1433" t="s">
        <v>29</v>
      </c>
      <c r="B1433" t="s">
        <v>38</v>
      </c>
      <c r="C1433" t="s">
        <v>48</v>
      </c>
      <c r="D1433" t="s">
        <v>58</v>
      </c>
      <c r="E1433">
        <v>18</v>
      </c>
      <c r="F1433" t="str">
        <f t="shared" si="22"/>
        <v>Average Per Device1-in-10August Monthly System Peak Day100% Cycling18</v>
      </c>
      <c r="G1433">
        <v>1.1396040000000001</v>
      </c>
      <c r="H1433">
        <v>1.774313</v>
      </c>
      <c r="I1433">
        <v>88.394599999999997</v>
      </c>
      <c r="J1433">
        <v>0.38671529999999998</v>
      </c>
      <c r="K1433">
        <v>0.53323220000000005</v>
      </c>
      <c r="L1433">
        <v>0.63470939999999998</v>
      </c>
      <c r="M1433">
        <v>0.73618660000000002</v>
      </c>
      <c r="N1433">
        <v>0.88270349999999997</v>
      </c>
      <c r="O1433">
        <v>10695</v>
      </c>
      <c r="P1433" t="s">
        <v>59</v>
      </c>
      <c r="Q1433" t="s">
        <v>61</v>
      </c>
    </row>
    <row r="1434" spans="1:17" x14ac:dyDescent="0.25">
      <c r="A1434" t="s">
        <v>43</v>
      </c>
      <c r="B1434" t="s">
        <v>38</v>
      </c>
      <c r="C1434" t="s">
        <v>48</v>
      </c>
      <c r="D1434" t="s">
        <v>58</v>
      </c>
      <c r="E1434">
        <v>18</v>
      </c>
      <c r="F1434" t="str">
        <f t="shared" si="22"/>
        <v>Aggregate1-in-10August Monthly System Peak Day100% Cycling18</v>
      </c>
      <c r="G1434">
        <v>15.04847</v>
      </c>
      <c r="H1434">
        <v>23.42981</v>
      </c>
      <c r="I1434">
        <v>88.394599999999997</v>
      </c>
      <c r="J1434">
        <v>5.1065759999999996</v>
      </c>
      <c r="K1434">
        <v>7.0413319999999997</v>
      </c>
      <c r="L1434">
        <v>8.3813379999999995</v>
      </c>
      <c r="M1434">
        <v>9.7213440000000002</v>
      </c>
      <c r="N1434">
        <v>11.6561</v>
      </c>
      <c r="O1434">
        <v>10695</v>
      </c>
      <c r="P1434" t="s">
        <v>59</v>
      </c>
      <c r="Q1434" t="s">
        <v>61</v>
      </c>
    </row>
    <row r="1435" spans="1:17" x14ac:dyDescent="0.25">
      <c r="A1435" t="s">
        <v>30</v>
      </c>
      <c r="B1435" t="s">
        <v>38</v>
      </c>
      <c r="C1435" t="s">
        <v>48</v>
      </c>
      <c r="D1435" t="s">
        <v>31</v>
      </c>
      <c r="E1435">
        <v>18</v>
      </c>
      <c r="F1435" t="str">
        <f t="shared" si="22"/>
        <v>Average Per Ton1-in-10August Monthly System Peak Day50% Cycling18</v>
      </c>
      <c r="G1435">
        <v>0.58214600000000005</v>
      </c>
      <c r="H1435">
        <v>0.73362039999999995</v>
      </c>
      <c r="I1435">
        <v>89.136600000000001</v>
      </c>
      <c r="J1435">
        <v>3.8889300000000002E-2</v>
      </c>
      <c r="K1435">
        <v>0.1054054</v>
      </c>
      <c r="L1435">
        <v>0.15147430000000001</v>
      </c>
      <c r="M1435">
        <v>0.1975432</v>
      </c>
      <c r="N1435">
        <v>0.2640593</v>
      </c>
      <c r="O1435">
        <v>12331</v>
      </c>
      <c r="P1435" t="s">
        <v>59</v>
      </c>
      <c r="Q1435" t="s">
        <v>61</v>
      </c>
    </row>
    <row r="1436" spans="1:17" x14ac:dyDescent="0.25">
      <c r="A1436" t="s">
        <v>28</v>
      </c>
      <c r="B1436" t="s">
        <v>38</v>
      </c>
      <c r="C1436" t="s">
        <v>48</v>
      </c>
      <c r="D1436" t="s">
        <v>31</v>
      </c>
      <c r="E1436">
        <v>18</v>
      </c>
      <c r="F1436" t="str">
        <f t="shared" si="22"/>
        <v>Average Per Premise1-in-10August Monthly System Peak Day50% Cycling18</v>
      </c>
      <c r="G1436">
        <v>2.389599</v>
      </c>
      <c r="H1436">
        <v>3.0113720000000002</v>
      </c>
      <c r="I1436">
        <v>89.136600000000001</v>
      </c>
      <c r="J1436">
        <v>0.1596332</v>
      </c>
      <c r="K1436">
        <v>0.43266929999999998</v>
      </c>
      <c r="L1436">
        <v>0.62177320000000003</v>
      </c>
      <c r="M1436">
        <v>0.81087719999999996</v>
      </c>
      <c r="N1436">
        <v>1.0839129999999999</v>
      </c>
      <c r="O1436">
        <v>12331</v>
      </c>
      <c r="P1436" t="s">
        <v>59</v>
      </c>
      <c r="Q1436" t="s">
        <v>61</v>
      </c>
    </row>
    <row r="1437" spans="1:17" x14ac:dyDescent="0.25">
      <c r="A1437" t="s">
        <v>29</v>
      </c>
      <c r="B1437" t="s">
        <v>38</v>
      </c>
      <c r="C1437" t="s">
        <v>48</v>
      </c>
      <c r="D1437" t="s">
        <v>31</v>
      </c>
      <c r="E1437">
        <v>18</v>
      </c>
      <c r="F1437" t="str">
        <f t="shared" si="22"/>
        <v>Average Per Device1-in-10August Monthly System Peak Day50% Cycling18</v>
      </c>
      <c r="G1437">
        <v>2.042996</v>
      </c>
      <c r="H1437">
        <v>2.5745840000000002</v>
      </c>
      <c r="I1437">
        <v>89.136600000000001</v>
      </c>
      <c r="J1437">
        <v>0.13647899999999999</v>
      </c>
      <c r="K1437">
        <v>0.36991230000000003</v>
      </c>
      <c r="L1437">
        <v>0.53158740000000004</v>
      </c>
      <c r="M1437">
        <v>0.69326259999999995</v>
      </c>
      <c r="N1437">
        <v>0.92669579999999996</v>
      </c>
      <c r="O1437">
        <v>12331</v>
      </c>
      <c r="P1437" t="s">
        <v>59</v>
      </c>
      <c r="Q1437" t="s">
        <v>61</v>
      </c>
    </row>
    <row r="1438" spans="1:17" x14ac:dyDescent="0.25">
      <c r="A1438" t="s">
        <v>43</v>
      </c>
      <c r="B1438" t="s">
        <v>38</v>
      </c>
      <c r="C1438" t="s">
        <v>48</v>
      </c>
      <c r="D1438" t="s">
        <v>31</v>
      </c>
      <c r="E1438">
        <v>18</v>
      </c>
      <c r="F1438" t="str">
        <f t="shared" si="22"/>
        <v>Aggregate1-in-10August Monthly System Peak Day50% Cycling18</v>
      </c>
      <c r="G1438">
        <v>29.466139999999999</v>
      </c>
      <c r="H1438">
        <v>37.133229999999998</v>
      </c>
      <c r="I1438">
        <v>89.136600000000001</v>
      </c>
      <c r="J1438">
        <v>1.968437</v>
      </c>
      <c r="K1438">
        <v>5.3352449999999996</v>
      </c>
      <c r="L1438">
        <v>7.6670860000000003</v>
      </c>
      <c r="M1438">
        <v>9.9989270000000001</v>
      </c>
      <c r="N1438">
        <v>13.365729999999999</v>
      </c>
      <c r="O1438">
        <v>12331</v>
      </c>
      <c r="P1438" t="s">
        <v>59</v>
      </c>
      <c r="Q1438" t="s">
        <v>61</v>
      </c>
    </row>
    <row r="1439" spans="1:17" x14ac:dyDescent="0.25">
      <c r="A1439" t="s">
        <v>30</v>
      </c>
      <c r="B1439" t="s">
        <v>38</v>
      </c>
      <c r="C1439" t="s">
        <v>48</v>
      </c>
      <c r="D1439" t="s">
        <v>26</v>
      </c>
      <c r="E1439">
        <v>18</v>
      </c>
      <c r="F1439" t="str">
        <f t="shared" si="22"/>
        <v>Average Per Ton1-in-10August Monthly System Peak DayAll18</v>
      </c>
      <c r="G1439">
        <v>0.45757389999999998</v>
      </c>
      <c r="H1439">
        <v>0.61991189999999996</v>
      </c>
      <c r="I1439">
        <v>88.791899999999998</v>
      </c>
      <c r="J1439">
        <v>7.0313000000000001E-2</v>
      </c>
      <c r="K1439">
        <v>0.1246821</v>
      </c>
      <c r="L1439">
        <v>0.16233800000000001</v>
      </c>
      <c r="M1439">
        <v>0.1999939</v>
      </c>
      <c r="N1439">
        <v>0.25436300000000001</v>
      </c>
      <c r="O1439">
        <v>23026</v>
      </c>
      <c r="P1439" t="s">
        <v>59</v>
      </c>
      <c r="Q1439" t="s">
        <v>61</v>
      </c>
    </row>
    <row r="1440" spans="1:17" x14ac:dyDescent="0.25">
      <c r="A1440" t="s">
        <v>28</v>
      </c>
      <c r="B1440" t="s">
        <v>38</v>
      </c>
      <c r="C1440" t="s">
        <v>48</v>
      </c>
      <c r="D1440" t="s">
        <v>26</v>
      </c>
      <c r="E1440">
        <v>18</v>
      </c>
      <c r="F1440" t="str">
        <f t="shared" si="22"/>
        <v>Average Per Premise1-in-10August Monthly System Peak DayAll18</v>
      </c>
      <c r="G1440">
        <v>1.9583410000000001</v>
      </c>
      <c r="H1440">
        <v>2.6531210000000001</v>
      </c>
      <c r="I1440">
        <v>88.791899999999998</v>
      </c>
      <c r="J1440">
        <v>0.30092819999999998</v>
      </c>
      <c r="K1440">
        <v>0.53361899999999995</v>
      </c>
      <c r="L1440">
        <v>0.69477999999999995</v>
      </c>
      <c r="M1440">
        <v>0.8559409</v>
      </c>
      <c r="N1440">
        <v>1.088632</v>
      </c>
      <c r="O1440">
        <v>23026</v>
      </c>
      <c r="P1440" t="s">
        <v>59</v>
      </c>
      <c r="Q1440" t="s">
        <v>61</v>
      </c>
    </row>
    <row r="1441" spans="1:17" x14ac:dyDescent="0.25">
      <c r="A1441" t="s">
        <v>29</v>
      </c>
      <c r="B1441" t="s">
        <v>38</v>
      </c>
      <c r="C1441" t="s">
        <v>48</v>
      </c>
      <c r="D1441" t="s">
        <v>26</v>
      </c>
      <c r="E1441">
        <v>18</v>
      </c>
      <c r="F1441" t="str">
        <f t="shared" si="22"/>
        <v>Average Per Device1-in-10August Monthly System Peak DayAll18</v>
      </c>
      <c r="G1441">
        <v>1.6321399999999999</v>
      </c>
      <c r="H1441">
        <v>2.2111900000000002</v>
      </c>
      <c r="I1441">
        <v>88.791899999999998</v>
      </c>
      <c r="J1441">
        <v>0.25080249999999998</v>
      </c>
      <c r="K1441">
        <v>0.44473400000000002</v>
      </c>
      <c r="L1441">
        <v>0.57905039999999997</v>
      </c>
      <c r="M1441">
        <v>0.71336670000000002</v>
      </c>
      <c r="N1441">
        <v>0.90729820000000005</v>
      </c>
      <c r="O1441">
        <v>23026</v>
      </c>
      <c r="P1441" t="s">
        <v>59</v>
      </c>
      <c r="Q1441" t="s">
        <v>61</v>
      </c>
    </row>
    <row r="1442" spans="1:17" x14ac:dyDescent="0.25">
      <c r="A1442" t="s">
        <v>43</v>
      </c>
      <c r="B1442" t="s">
        <v>38</v>
      </c>
      <c r="C1442" t="s">
        <v>48</v>
      </c>
      <c r="D1442" t="s">
        <v>26</v>
      </c>
      <c r="E1442">
        <v>18</v>
      </c>
      <c r="F1442" t="str">
        <f t="shared" si="22"/>
        <v>Aggregate1-in-10August Monthly System Peak DayAll18</v>
      </c>
      <c r="G1442">
        <v>45.092759999999998</v>
      </c>
      <c r="H1442">
        <v>61.090760000000003</v>
      </c>
      <c r="I1442">
        <v>88.791899999999998</v>
      </c>
      <c r="J1442">
        <v>6.9291729999999996</v>
      </c>
      <c r="K1442">
        <v>12.28711</v>
      </c>
      <c r="L1442">
        <v>15.997999999999999</v>
      </c>
      <c r="M1442">
        <v>19.7089</v>
      </c>
      <c r="N1442">
        <v>25.066839999999999</v>
      </c>
      <c r="O1442">
        <v>23026</v>
      </c>
      <c r="P1442" t="s">
        <v>59</v>
      </c>
      <c r="Q1442" t="s">
        <v>61</v>
      </c>
    </row>
    <row r="1443" spans="1:17" x14ac:dyDescent="0.25">
      <c r="A1443" t="s">
        <v>30</v>
      </c>
      <c r="B1443" t="s">
        <v>38</v>
      </c>
      <c r="C1443" t="s">
        <v>37</v>
      </c>
      <c r="D1443" t="s">
        <v>58</v>
      </c>
      <c r="E1443">
        <v>18</v>
      </c>
      <c r="F1443" t="str">
        <f t="shared" si="22"/>
        <v>Average Per Ton1-in-10August Typical Event Day100% Cycling18</v>
      </c>
      <c r="G1443">
        <v>0.30801669999999998</v>
      </c>
      <c r="H1443">
        <v>0.4723483</v>
      </c>
      <c r="I1443">
        <v>87.096500000000006</v>
      </c>
      <c r="J1443">
        <v>9.5923599999999998E-2</v>
      </c>
      <c r="K1443">
        <v>0.1363395</v>
      </c>
      <c r="L1443">
        <v>0.16433149999999999</v>
      </c>
      <c r="M1443">
        <v>0.19232350000000001</v>
      </c>
      <c r="N1443">
        <v>0.23273940000000001</v>
      </c>
      <c r="O1443">
        <v>10695</v>
      </c>
      <c r="P1443" t="s">
        <v>59</v>
      </c>
      <c r="Q1443" t="s">
        <v>61</v>
      </c>
    </row>
    <row r="1444" spans="1:17" x14ac:dyDescent="0.25">
      <c r="A1444" t="s">
        <v>28</v>
      </c>
      <c r="B1444" t="s">
        <v>38</v>
      </c>
      <c r="C1444" t="s">
        <v>37</v>
      </c>
      <c r="D1444" t="s">
        <v>58</v>
      </c>
      <c r="E1444">
        <v>18</v>
      </c>
      <c r="F1444" t="str">
        <f t="shared" si="22"/>
        <v>Average Per Premise1-in-10August Typical Event Day100% Cycling18</v>
      </c>
      <c r="G1444">
        <v>1.3804190000000001</v>
      </c>
      <c r="H1444">
        <v>2.1168930000000001</v>
      </c>
      <c r="I1444">
        <v>87.096500000000006</v>
      </c>
      <c r="J1444">
        <v>0.42989460000000002</v>
      </c>
      <c r="K1444">
        <v>0.61102409999999996</v>
      </c>
      <c r="L1444">
        <v>0.73647399999999996</v>
      </c>
      <c r="M1444">
        <v>0.86192380000000002</v>
      </c>
      <c r="N1444">
        <v>1.043053</v>
      </c>
      <c r="O1444">
        <v>10695</v>
      </c>
      <c r="P1444" t="s">
        <v>59</v>
      </c>
      <c r="Q1444" t="s">
        <v>61</v>
      </c>
    </row>
    <row r="1445" spans="1:17" x14ac:dyDescent="0.25">
      <c r="A1445" t="s">
        <v>29</v>
      </c>
      <c r="B1445" t="s">
        <v>38</v>
      </c>
      <c r="C1445" t="s">
        <v>37</v>
      </c>
      <c r="D1445" t="s">
        <v>58</v>
      </c>
      <c r="E1445">
        <v>18</v>
      </c>
      <c r="F1445" t="str">
        <f t="shared" si="22"/>
        <v>Average Per Device1-in-10August Typical Event Day100% Cycling18</v>
      </c>
      <c r="G1445">
        <v>1.1180300000000001</v>
      </c>
      <c r="H1445">
        <v>1.714515</v>
      </c>
      <c r="I1445">
        <v>87.096500000000006</v>
      </c>
      <c r="J1445">
        <v>0.3481804</v>
      </c>
      <c r="K1445">
        <v>0.49488100000000002</v>
      </c>
      <c r="L1445">
        <v>0.59648540000000005</v>
      </c>
      <c r="M1445">
        <v>0.69808979999999998</v>
      </c>
      <c r="N1445">
        <v>0.84479029999999999</v>
      </c>
      <c r="O1445">
        <v>10695</v>
      </c>
      <c r="P1445" t="s">
        <v>59</v>
      </c>
      <c r="Q1445" t="s">
        <v>61</v>
      </c>
    </row>
    <row r="1446" spans="1:17" x14ac:dyDescent="0.25">
      <c r="A1446" t="s">
        <v>43</v>
      </c>
      <c r="B1446" t="s">
        <v>38</v>
      </c>
      <c r="C1446" t="s">
        <v>37</v>
      </c>
      <c r="D1446" t="s">
        <v>58</v>
      </c>
      <c r="E1446">
        <v>18</v>
      </c>
      <c r="F1446" t="str">
        <f t="shared" si="22"/>
        <v>Aggregate1-in-10August Typical Event Day100% Cycling18</v>
      </c>
      <c r="G1446">
        <v>14.763579999999999</v>
      </c>
      <c r="H1446">
        <v>22.640170000000001</v>
      </c>
      <c r="I1446">
        <v>87.096500000000006</v>
      </c>
      <c r="J1446">
        <v>4.5977230000000002</v>
      </c>
      <c r="K1446">
        <v>6.5349029999999999</v>
      </c>
      <c r="L1446">
        <v>7.8765900000000002</v>
      </c>
      <c r="M1446">
        <v>9.2182750000000002</v>
      </c>
      <c r="N1446">
        <v>11.15546</v>
      </c>
      <c r="O1446">
        <v>10695</v>
      </c>
      <c r="P1446" t="s">
        <v>59</v>
      </c>
      <c r="Q1446" t="s">
        <v>61</v>
      </c>
    </row>
    <row r="1447" spans="1:17" x14ac:dyDescent="0.25">
      <c r="A1447" t="s">
        <v>30</v>
      </c>
      <c r="B1447" t="s">
        <v>38</v>
      </c>
      <c r="C1447" t="s">
        <v>37</v>
      </c>
      <c r="D1447" t="s">
        <v>31</v>
      </c>
      <c r="E1447">
        <v>18</v>
      </c>
      <c r="F1447" t="str">
        <f t="shared" si="22"/>
        <v>Average Per Ton1-in-10August Typical Event Day50% Cycling18</v>
      </c>
      <c r="G1447">
        <v>0.5682412</v>
      </c>
      <c r="H1447">
        <v>0.71283529999999995</v>
      </c>
      <c r="I1447">
        <v>87.975999999999999</v>
      </c>
      <c r="J1447">
        <v>3.23472E-2</v>
      </c>
      <c r="K1447">
        <v>9.8663600000000004E-2</v>
      </c>
      <c r="L1447">
        <v>0.144594</v>
      </c>
      <c r="M1447">
        <v>0.19052450000000001</v>
      </c>
      <c r="N1447">
        <v>0.25684089999999998</v>
      </c>
      <c r="O1447">
        <v>12331</v>
      </c>
      <c r="P1447" t="s">
        <v>59</v>
      </c>
      <c r="Q1447" t="s">
        <v>61</v>
      </c>
    </row>
    <row r="1448" spans="1:17" x14ac:dyDescent="0.25">
      <c r="A1448" t="s">
        <v>28</v>
      </c>
      <c r="B1448" t="s">
        <v>38</v>
      </c>
      <c r="C1448" t="s">
        <v>37</v>
      </c>
      <c r="D1448" t="s">
        <v>31</v>
      </c>
      <c r="E1448">
        <v>18</v>
      </c>
      <c r="F1448" t="str">
        <f t="shared" si="22"/>
        <v>Average Per Premise1-in-10August Typical Event Day50% Cycling18</v>
      </c>
      <c r="G1448">
        <v>2.332522</v>
      </c>
      <c r="H1448">
        <v>2.926053</v>
      </c>
      <c r="I1448">
        <v>87.975999999999999</v>
      </c>
      <c r="J1448">
        <v>0.13277929999999999</v>
      </c>
      <c r="K1448">
        <v>0.4049951</v>
      </c>
      <c r="L1448">
        <v>0.59353100000000003</v>
      </c>
      <c r="M1448">
        <v>0.78206690000000001</v>
      </c>
      <c r="N1448">
        <v>1.0542830000000001</v>
      </c>
      <c r="O1448">
        <v>12331</v>
      </c>
      <c r="P1448" t="s">
        <v>59</v>
      </c>
      <c r="Q1448" t="s">
        <v>61</v>
      </c>
    </row>
    <row r="1449" spans="1:17" x14ac:dyDescent="0.25">
      <c r="A1449" t="s">
        <v>29</v>
      </c>
      <c r="B1449" t="s">
        <v>38</v>
      </c>
      <c r="C1449" t="s">
        <v>37</v>
      </c>
      <c r="D1449" t="s">
        <v>31</v>
      </c>
      <c r="E1449">
        <v>18</v>
      </c>
      <c r="F1449" t="str">
        <f t="shared" si="22"/>
        <v>Average Per Device1-in-10August Typical Event Day50% Cycling18</v>
      </c>
      <c r="G1449">
        <v>1.9941990000000001</v>
      </c>
      <c r="H1449">
        <v>2.5016400000000001</v>
      </c>
      <c r="I1449">
        <v>87.975999999999999</v>
      </c>
      <c r="J1449">
        <v>0.1135201</v>
      </c>
      <c r="K1449">
        <v>0.34625210000000001</v>
      </c>
      <c r="L1449">
        <v>0.50744160000000005</v>
      </c>
      <c r="M1449">
        <v>0.66863110000000003</v>
      </c>
      <c r="N1449">
        <v>0.90136309999999997</v>
      </c>
      <c r="O1449">
        <v>12331</v>
      </c>
      <c r="P1449" t="s">
        <v>59</v>
      </c>
      <c r="Q1449" t="s">
        <v>61</v>
      </c>
    </row>
    <row r="1450" spans="1:17" x14ac:dyDescent="0.25">
      <c r="A1450" t="s">
        <v>43</v>
      </c>
      <c r="B1450" t="s">
        <v>38</v>
      </c>
      <c r="C1450" t="s">
        <v>37</v>
      </c>
      <c r="D1450" t="s">
        <v>31</v>
      </c>
      <c r="E1450">
        <v>18</v>
      </c>
      <c r="F1450" t="str">
        <f t="shared" si="22"/>
        <v>Aggregate1-in-10August Typical Event Day50% Cycling18</v>
      </c>
      <c r="G1450">
        <v>28.762329999999999</v>
      </c>
      <c r="H1450">
        <v>36.081159999999997</v>
      </c>
      <c r="I1450">
        <v>87.975999999999999</v>
      </c>
      <c r="J1450">
        <v>1.6373009999999999</v>
      </c>
      <c r="K1450">
        <v>4.993995</v>
      </c>
      <c r="L1450">
        <v>7.3188300000000002</v>
      </c>
      <c r="M1450">
        <v>9.6436670000000007</v>
      </c>
      <c r="N1450">
        <v>13.000360000000001</v>
      </c>
      <c r="O1450">
        <v>12331</v>
      </c>
      <c r="P1450" t="s">
        <v>59</v>
      </c>
      <c r="Q1450" t="s">
        <v>61</v>
      </c>
    </row>
    <row r="1451" spans="1:17" x14ac:dyDescent="0.25">
      <c r="A1451" t="s">
        <v>30</v>
      </c>
      <c r="B1451" t="s">
        <v>38</v>
      </c>
      <c r="C1451" t="s">
        <v>37</v>
      </c>
      <c r="D1451" t="s">
        <v>26</v>
      </c>
      <c r="E1451">
        <v>18</v>
      </c>
      <c r="F1451" t="str">
        <f t="shared" si="22"/>
        <v>Average Per Ton1-in-10August Typical Event DayAll18</v>
      </c>
      <c r="G1451">
        <v>0.44736700000000001</v>
      </c>
      <c r="H1451">
        <v>0.60112909999999997</v>
      </c>
      <c r="I1451">
        <v>87.567499999999995</v>
      </c>
      <c r="J1451">
        <v>6.18784E-2</v>
      </c>
      <c r="K1451">
        <v>0.116164</v>
      </c>
      <c r="L1451">
        <v>0.15376210000000001</v>
      </c>
      <c r="M1451">
        <v>0.19136010000000001</v>
      </c>
      <c r="N1451">
        <v>0.24564569999999999</v>
      </c>
      <c r="O1451">
        <v>23026</v>
      </c>
      <c r="P1451" t="s">
        <v>59</v>
      </c>
      <c r="Q1451" t="s">
        <v>61</v>
      </c>
    </row>
    <row r="1452" spans="1:17" x14ac:dyDescent="0.25">
      <c r="A1452" t="s">
        <v>28</v>
      </c>
      <c r="B1452" t="s">
        <v>38</v>
      </c>
      <c r="C1452" t="s">
        <v>37</v>
      </c>
      <c r="D1452" t="s">
        <v>26</v>
      </c>
      <c r="E1452">
        <v>18</v>
      </c>
      <c r="F1452" t="str">
        <f t="shared" si="22"/>
        <v>Average Per Premise1-in-10August Typical Event DayAll18</v>
      </c>
      <c r="G1452">
        <v>1.9146570000000001</v>
      </c>
      <c r="H1452">
        <v>2.5727340000000001</v>
      </c>
      <c r="I1452">
        <v>87.567499999999995</v>
      </c>
      <c r="J1452">
        <v>0.2648296</v>
      </c>
      <c r="K1452">
        <v>0.49716300000000002</v>
      </c>
      <c r="L1452">
        <v>0.65807649999999995</v>
      </c>
      <c r="M1452">
        <v>0.81899</v>
      </c>
      <c r="N1452">
        <v>1.051323</v>
      </c>
      <c r="O1452">
        <v>23026</v>
      </c>
      <c r="P1452" t="s">
        <v>59</v>
      </c>
      <c r="Q1452" t="s">
        <v>61</v>
      </c>
    </row>
    <row r="1453" spans="1:17" x14ac:dyDescent="0.25">
      <c r="A1453" t="s">
        <v>29</v>
      </c>
      <c r="B1453" t="s">
        <v>38</v>
      </c>
      <c r="C1453" t="s">
        <v>37</v>
      </c>
      <c r="D1453" t="s">
        <v>26</v>
      </c>
      <c r="E1453">
        <v>18</v>
      </c>
      <c r="F1453" t="str">
        <f t="shared" si="22"/>
        <v>Average Per Device1-in-10August Typical Event DayAll18</v>
      </c>
      <c r="G1453">
        <v>1.5957319999999999</v>
      </c>
      <c r="H1453">
        <v>2.144193</v>
      </c>
      <c r="I1453">
        <v>87.567499999999995</v>
      </c>
      <c r="J1453">
        <v>0.22071689999999999</v>
      </c>
      <c r="K1453">
        <v>0.41435050000000001</v>
      </c>
      <c r="L1453">
        <v>0.54846059999999996</v>
      </c>
      <c r="M1453">
        <v>0.68257069999999997</v>
      </c>
      <c r="N1453">
        <v>0.87620439999999999</v>
      </c>
      <c r="O1453">
        <v>23026</v>
      </c>
      <c r="P1453" t="s">
        <v>59</v>
      </c>
      <c r="Q1453" t="s">
        <v>61</v>
      </c>
    </row>
    <row r="1454" spans="1:17" x14ac:dyDescent="0.25">
      <c r="A1454" t="s">
        <v>43</v>
      </c>
      <c r="B1454" t="s">
        <v>38</v>
      </c>
      <c r="C1454" t="s">
        <v>37</v>
      </c>
      <c r="D1454" t="s">
        <v>26</v>
      </c>
      <c r="E1454">
        <v>18</v>
      </c>
      <c r="F1454" t="str">
        <f t="shared" si="22"/>
        <v>Aggregate1-in-10August Typical Event DayAll18</v>
      </c>
      <c r="G1454">
        <v>44.0869</v>
      </c>
      <c r="H1454">
        <v>59.23977</v>
      </c>
      <c r="I1454">
        <v>87.567499999999995</v>
      </c>
      <c r="J1454">
        <v>6.0979660000000004</v>
      </c>
      <c r="K1454">
        <v>11.44768</v>
      </c>
      <c r="L1454">
        <v>15.15287</v>
      </c>
      <c r="M1454">
        <v>18.858059999999998</v>
      </c>
      <c r="N1454">
        <v>24.20777</v>
      </c>
      <c r="O1454">
        <v>23026</v>
      </c>
      <c r="P1454" t="s">
        <v>59</v>
      </c>
      <c r="Q1454" t="s">
        <v>61</v>
      </c>
    </row>
    <row r="1455" spans="1:17" x14ac:dyDescent="0.25">
      <c r="A1455" t="s">
        <v>30</v>
      </c>
      <c r="B1455" t="s">
        <v>38</v>
      </c>
      <c r="C1455" t="s">
        <v>49</v>
      </c>
      <c r="D1455" t="s">
        <v>58</v>
      </c>
      <c r="E1455">
        <v>18</v>
      </c>
      <c r="F1455" t="str">
        <f t="shared" si="22"/>
        <v>Average Per Ton1-in-10July Monthly System Peak Day100% Cycling18</v>
      </c>
      <c r="G1455">
        <v>0.30919720000000001</v>
      </c>
      <c r="H1455">
        <v>0.47562009999999999</v>
      </c>
      <c r="I1455">
        <v>83.7</v>
      </c>
      <c r="J1455">
        <v>9.8056500000000005E-2</v>
      </c>
      <c r="K1455">
        <v>0.13844790000000001</v>
      </c>
      <c r="L1455">
        <v>0.16642290000000001</v>
      </c>
      <c r="M1455">
        <v>0.19439790000000001</v>
      </c>
      <c r="N1455">
        <v>0.23478930000000001</v>
      </c>
      <c r="O1455">
        <v>10695</v>
      </c>
      <c r="P1455" t="s">
        <v>59</v>
      </c>
      <c r="Q1455" t="s">
        <v>61</v>
      </c>
    </row>
    <row r="1456" spans="1:17" x14ac:dyDescent="0.25">
      <c r="A1456" t="s">
        <v>28</v>
      </c>
      <c r="B1456" t="s">
        <v>38</v>
      </c>
      <c r="C1456" t="s">
        <v>49</v>
      </c>
      <c r="D1456" t="s">
        <v>58</v>
      </c>
      <c r="E1456">
        <v>18</v>
      </c>
      <c r="F1456" t="str">
        <f t="shared" si="22"/>
        <v>Average Per Premise1-in-10July Monthly System Peak Day100% Cycling18</v>
      </c>
      <c r="G1456">
        <v>1.3857090000000001</v>
      </c>
      <c r="H1456">
        <v>2.1315559999999998</v>
      </c>
      <c r="I1456">
        <v>83.7</v>
      </c>
      <c r="J1456">
        <v>0.4394535</v>
      </c>
      <c r="K1456">
        <v>0.62047319999999995</v>
      </c>
      <c r="L1456">
        <v>0.74584689999999998</v>
      </c>
      <c r="M1456">
        <v>0.87122060000000001</v>
      </c>
      <c r="N1456">
        <v>1.0522400000000001</v>
      </c>
      <c r="O1456">
        <v>10695</v>
      </c>
      <c r="P1456" t="s">
        <v>59</v>
      </c>
      <c r="Q1456" t="s">
        <v>61</v>
      </c>
    </row>
    <row r="1457" spans="1:17" x14ac:dyDescent="0.25">
      <c r="A1457" t="s">
        <v>29</v>
      </c>
      <c r="B1457" t="s">
        <v>38</v>
      </c>
      <c r="C1457" t="s">
        <v>49</v>
      </c>
      <c r="D1457" t="s">
        <v>58</v>
      </c>
      <c r="E1457">
        <v>18</v>
      </c>
      <c r="F1457" t="str">
        <f t="shared" si="22"/>
        <v>Average Per Device1-in-10July Monthly System Peak Day100% Cycling18</v>
      </c>
      <c r="G1457">
        <v>1.122314</v>
      </c>
      <c r="H1457">
        <v>1.726391</v>
      </c>
      <c r="I1457">
        <v>83.7</v>
      </c>
      <c r="J1457">
        <v>0.35592240000000003</v>
      </c>
      <c r="K1457">
        <v>0.50253389999999998</v>
      </c>
      <c r="L1457">
        <v>0.60407670000000002</v>
      </c>
      <c r="M1457">
        <v>0.70561940000000001</v>
      </c>
      <c r="N1457">
        <v>0.85223079999999996</v>
      </c>
      <c r="O1457">
        <v>10695</v>
      </c>
      <c r="P1457" t="s">
        <v>59</v>
      </c>
      <c r="Q1457" t="s">
        <v>61</v>
      </c>
    </row>
    <row r="1458" spans="1:17" x14ac:dyDescent="0.25">
      <c r="A1458" t="s">
        <v>43</v>
      </c>
      <c r="B1458" t="s">
        <v>38</v>
      </c>
      <c r="C1458" t="s">
        <v>49</v>
      </c>
      <c r="D1458" t="s">
        <v>58</v>
      </c>
      <c r="E1458">
        <v>18</v>
      </c>
      <c r="F1458" t="str">
        <f t="shared" si="22"/>
        <v>Aggregate1-in-10July Monthly System Peak Day100% Cycling18</v>
      </c>
      <c r="G1458">
        <v>14.82016</v>
      </c>
      <c r="H1458">
        <v>22.796990000000001</v>
      </c>
      <c r="I1458">
        <v>83.7</v>
      </c>
      <c r="J1458">
        <v>4.6999550000000001</v>
      </c>
      <c r="K1458">
        <v>6.635961</v>
      </c>
      <c r="L1458">
        <v>7.9768319999999999</v>
      </c>
      <c r="M1458">
        <v>9.3177040000000009</v>
      </c>
      <c r="N1458">
        <v>11.25371</v>
      </c>
      <c r="O1458">
        <v>10695</v>
      </c>
      <c r="P1458" t="s">
        <v>59</v>
      </c>
      <c r="Q1458" t="s">
        <v>61</v>
      </c>
    </row>
    <row r="1459" spans="1:17" x14ac:dyDescent="0.25">
      <c r="A1459" t="s">
        <v>30</v>
      </c>
      <c r="B1459" t="s">
        <v>38</v>
      </c>
      <c r="C1459" t="s">
        <v>49</v>
      </c>
      <c r="D1459" t="s">
        <v>31</v>
      </c>
      <c r="E1459">
        <v>18</v>
      </c>
      <c r="F1459" t="str">
        <f t="shared" si="22"/>
        <v>Average Per Ton1-in-10July Monthly System Peak Day50% Cycling18</v>
      </c>
      <c r="G1459">
        <v>0.56996480000000005</v>
      </c>
      <c r="H1459">
        <v>0.71541169999999998</v>
      </c>
      <c r="I1459">
        <v>84.386300000000006</v>
      </c>
      <c r="J1459">
        <v>3.31756E-2</v>
      </c>
      <c r="K1459">
        <v>9.9506399999999995E-2</v>
      </c>
      <c r="L1459">
        <v>0.14544689999999999</v>
      </c>
      <c r="M1459">
        <v>0.19138740000000001</v>
      </c>
      <c r="N1459">
        <v>0.25771820000000001</v>
      </c>
      <c r="O1459">
        <v>12331</v>
      </c>
      <c r="P1459" t="s">
        <v>59</v>
      </c>
      <c r="Q1459" t="s">
        <v>61</v>
      </c>
    </row>
    <row r="1460" spans="1:17" x14ac:dyDescent="0.25">
      <c r="A1460" t="s">
        <v>28</v>
      </c>
      <c r="B1460" t="s">
        <v>38</v>
      </c>
      <c r="C1460" t="s">
        <v>49</v>
      </c>
      <c r="D1460" t="s">
        <v>31</v>
      </c>
      <c r="E1460">
        <v>18</v>
      </c>
      <c r="F1460" t="str">
        <f t="shared" si="22"/>
        <v>Average Per Premise1-in-10July Monthly System Peak Day50% Cycling18</v>
      </c>
      <c r="G1460">
        <v>2.3395969999999999</v>
      </c>
      <c r="H1460">
        <v>2.9366279999999998</v>
      </c>
      <c r="I1460">
        <v>84.386300000000006</v>
      </c>
      <c r="J1460">
        <v>0.13617940000000001</v>
      </c>
      <c r="K1460">
        <v>0.4084546</v>
      </c>
      <c r="L1460">
        <v>0.59703170000000005</v>
      </c>
      <c r="M1460">
        <v>0.78560870000000005</v>
      </c>
      <c r="N1460">
        <v>1.057884</v>
      </c>
      <c r="O1460">
        <v>12331</v>
      </c>
      <c r="P1460" t="s">
        <v>59</v>
      </c>
      <c r="Q1460" t="s">
        <v>61</v>
      </c>
    </row>
    <row r="1461" spans="1:17" x14ac:dyDescent="0.25">
      <c r="A1461" t="s">
        <v>29</v>
      </c>
      <c r="B1461" t="s">
        <v>38</v>
      </c>
      <c r="C1461" t="s">
        <v>49</v>
      </c>
      <c r="D1461" t="s">
        <v>31</v>
      </c>
      <c r="E1461">
        <v>18</v>
      </c>
      <c r="F1461" t="str">
        <f t="shared" si="22"/>
        <v>Average Per Device1-in-10July Monthly System Peak Day50% Cycling18</v>
      </c>
      <c r="G1461">
        <v>2.0002469999999999</v>
      </c>
      <c r="H1461">
        <v>2.5106820000000001</v>
      </c>
      <c r="I1461">
        <v>84.386300000000006</v>
      </c>
      <c r="J1461">
        <v>0.11642710000000001</v>
      </c>
      <c r="K1461">
        <v>0.34920990000000002</v>
      </c>
      <c r="L1461">
        <v>0.51043459999999996</v>
      </c>
      <c r="M1461">
        <v>0.67165920000000001</v>
      </c>
      <c r="N1461">
        <v>0.90444199999999997</v>
      </c>
      <c r="O1461">
        <v>12331</v>
      </c>
      <c r="P1461" t="s">
        <v>59</v>
      </c>
      <c r="Q1461" t="s">
        <v>61</v>
      </c>
    </row>
    <row r="1462" spans="1:17" x14ac:dyDescent="0.25">
      <c r="A1462" t="s">
        <v>43</v>
      </c>
      <c r="B1462" t="s">
        <v>38</v>
      </c>
      <c r="C1462" t="s">
        <v>49</v>
      </c>
      <c r="D1462" t="s">
        <v>31</v>
      </c>
      <c r="E1462">
        <v>18</v>
      </c>
      <c r="F1462" t="str">
        <f t="shared" si="22"/>
        <v>Aggregate1-in-10July Monthly System Peak Day50% Cycling18</v>
      </c>
      <c r="G1462">
        <v>28.84957</v>
      </c>
      <c r="H1462">
        <v>36.211570000000002</v>
      </c>
      <c r="I1462">
        <v>84.386300000000006</v>
      </c>
      <c r="J1462">
        <v>1.6792279999999999</v>
      </c>
      <c r="K1462">
        <v>5.0366540000000004</v>
      </c>
      <c r="L1462">
        <v>7.3619979999999998</v>
      </c>
      <c r="M1462">
        <v>9.687341</v>
      </c>
      <c r="N1462">
        <v>13.04477</v>
      </c>
      <c r="O1462">
        <v>12331</v>
      </c>
      <c r="P1462" t="s">
        <v>59</v>
      </c>
      <c r="Q1462" t="s">
        <v>61</v>
      </c>
    </row>
    <row r="1463" spans="1:17" x14ac:dyDescent="0.25">
      <c r="A1463" t="s">
        <v>30</v>
      </c>
      <c r="B1463" t="s">
        <v>38</v>
      </c>
      <c r="C1463" t="s">
        <v>49</v>
      </c>
      <c r="D1463" t="s">
        <v>26</v>
      </c>
      <c r="E1463">
        <v>18</v>
      </c>
      <c r="F1463" t="str">
        <f t="shared" si="22"/>
        <v>Average Per Ton1-in-10July Monthly System Peak DayAll18</v>
      </c>
      <c r="G1463">
        <v>0.44883820000000002</v>
      </c>
      <c r="H1463">
        <v>0.60402849999999997</v>
      </c>
      <c r="I1463">
        <v>84.067499999999995</v>
      </c>
      <c r="J1463">
        <v>6.3312800000000002E-2</v>
      </c>
      <c r="K1463">
        <v>0.1175947</v>
      </c>
      <c r="L1463">
        <v>0.1551902</v>
      </c>
      <c r="M1463">
        <v>0.19278580000000001</v>
      </c>
      <c r="N1463">
        <v>0.2470677</v>
      </c>
      <c r="O1463">
        <v>23026</v>
      </c>
      <c r="P1463" t="s">
        <v>59</v>
      </c>
      <c r="Q1463" t="s">
        <v>61</v>
      </c>
    </row>
    <row r="1464" spans="1:17" x14ac:dyDescent="0.25">
      <c r="A1464" t="s">
        <v>28</v>
      </c>
      <c r="B1464" t="s">
        <v>38</v>
      </c>
      <c r="C1464" t="s">
        <v>49</v>
      </c>
      <c r="D1464" t="s">
        <v>26</v>
      </c>
      <c r="E1464">
        <v>18</v>
      </c>
      <c r="F1464" t="str">
        <f t="shared" si="22"/>
        <v>Average Per Premise1-in-10July Monthly System Peak DayAll18</v>
      </c>
      <c r="G1464">
        <v>1.9209540000000001</v>
      </c>
      <c r="H1464">
        <v>2.585143</v>
      </c>
      <c r="I1464">
        <v>84.067499999999995</v>
      </c>
      <c r="J1464">
        <v>0.27096819999999999</v>
      </c>
      <c r="K1464">
        <v>0.50328609999999996</v>
      </c>
      <c r="L1464">
        <v>0.66418869999999997</v>
      </c>
      <c r="M1464">
        <v>0.82509140000000003</v>
      </c>
      <c r="N1464">
        <v>1.057409</v>
      </c>
      <c r="O1464">
        <v>23026</v>
      </c>
      <c r="P1464" t="s">
        <v>59</v>
      </c>
      <c r="Q1464" t="s">
        <v>61</v>
      </c>
    </row>
    <row r="1465" spans="1:17" x14ac:dyDescent="0.25">
      <c r="A1465" t="s">
        <v>29</v>
      </c>
      <c r="B1465" t="s">
        <v>38</v>
      </c>
      <c r="C1465" t="s">
        <v>49</v>
      </c>
      <c r="D1465" t="s">
        <v>26</v>
      </c>
      <c r="E1465">
        <v>18</v>
      </c>
      <c r="F1465" t="str">
        <f t="shared" si="22"/>
        <v>Average Per Device1-in-10July Monthly System Peak DayAll18</v>
      </c>
      <c r="G1465">
        <v>1.6009800000000001</v>
      </c>
      <c r="H1465">
        <v>2.1545350000000001</v>
      </c>
      <c r="I1465">
        <v>84.067499999999995</v>
      </c>
      <c r="J1465">
        <v>0.22583300000000001</v>
      </c>
      <c r="K1465">
        <v>0.41945359999999998</v>
      </c>
      <c r="L1465">
        <v>0.55355469999999996</v>
      </c>
      <c r="M1465">
        <v>0.68765580000000004</v>
      </c>
      <c r="N1465">
        <v>0.88127639999999996</v>
      </c>
      <c r="O1465">
        <v>23026</v>
      </c>
      <c r="P1465" t="s">
        <v>59</v>
      </c>
      <c r="Q1465" t="s">
        <v>61</v>
      </c>
    </row>
    <row r="1466" spans="1:17" x14ac:dyDescent="0.25">
      <c r="A1466" t="s">
        <v>43</v>
      </c>
      <c r="B1466" t="s">
        <v>38</v>
      </c>
      <c r="C1466" t="s">
        <v>49</v>
      </c>
      <c r="D1466" t="s">
        <v>26</v>
      </c>
      <c r="E1466">
        <v>18</v>
      </c>
      <c r="F1466" t="str">
        <f t="shared" si="22"/>
        <v>Aggregate1-in-10July Monthly System Peak DayAll18</v>
      </c>
      <c r="G1466">
        <v>44.23189</v>
      </c>
      <c r="H1466">
        <v>59.525500000000001</v>
      </c>
      <c r="I1466">
        <v>84.067499999999995</v>
      </c>
      <c r="J1466">
        <v>6.2393140000000002</v>
      </c>
      <c r="K1466">
        <v>11.588660000000001</v>
      </c>
      <c r="L1466">
        <v>15.293609999999999</v>
      </c>
      <c r="M1466">
        <v>18.998550000000002</v>
      </c>
      <c r="N1466">
        <v>24.347899999999999</v>
      </c>
      <c r="O1466">
        <v>23026</v>
      </c>
      <c r="P1466" t="s">
        <v>59</v>
      </c>
      <c r="Q1466" t="s">
        <v>61</v>
      </c>
    </row>
    <row r="1467" spans="1:17" x14ac:dyDescent="0.25">
      <c r="A1467" t="s">
        <v>30</v>
      </c>
      <c r="B1467" t="s">
        <v>38</v>
      </c>
      <c r="C1467" t="s">
        <v>50</v>
      </c>
      <c r="D1467" t="s">
        <v>58</v>
      </c>
      <c r="E1467">
        <v>18</v>
      </c>
      <c r="F1467" t="str">
        <f t="shared" si="22"/>
        <v>Average Per Ton1-in-10June Monthly System Peak Day100% Cycling18</v>
      </c>
      <c r="G1467">
        <v>0.2782135</v>
      </c>
      <c r="H1467">
        <v>0.38974140000000002</v>
      </c>
      <c r="I1467">
        <v>83.108599999999996</v>
      </c>
      <c r="J1467">
        <v>3.8222100000000002E-2</v>
      </c>
      <c r="K1467">
        <v>8.1531800000000001E-2</v>
      </c>
      <c r="L1467">
        <v>0.1115279</v>
      </c>
      <c r="M1467">
        <v>0.14152400000000001</v>
      </c>
      <c r="N1467">
        <v>0.18483369999999999</v>
      </c>
      <c r="O1467">
        <v>10695</v>
      </c>
      <c r="P1467" t="s">
        <v>59</v>
      </c>
      <c r="Q1467" t="s">
        <v>61</v>
      </c>
    </row>
    <row r="1468" spans="1:17" x14ac:dyDescent="0.25">
      <c r="A1468" t="s">
        <v>28</v>
      </c>
      <c r="B1468" t="s">
        <v>38</v>
      </c>
      <c r="C1468" t="s">
        <v>50</v>
      </c>
      <c r="D1468" t="s">
        <v>58</v>
      </c>
      <c r="E1468">
        <v>18</v>
      </c>
      <c r="F1468" t="str">
        <f t="shared" si="22"/>
        <v>Average Per Premise1-in-10June Monthly System Peak Day100% Cycling18</v>
      </c>
      <c r="G1468">
        <v>1.2468520000000001</v>
      </c>
      <c r="H1468">
        <v>1.7466790000000001</v>
      </c>
      <c r="I1468">
        <v>83.108599999999996</v>
      </c>
      <c r="J1468">
        <v>0.17129759999999999</v>
      </c>
      <c r="K1468">
        <v>0.36539569999999999</v>
      </c>
      <c r="L1468">
        <v>0.49982739999999998</v>
      </c>
      <c r="M1468">
        <v>0.63425920000000002</v>
      </c>
      <c r="N1468">
        <v>0.82835729999999996</v>
      </c>
      <c r="O1468">
        <v>10695</v>
      </c>
      <c r="P1468" t="s">
        <v>59</v>
      </c>
      <c r="Q1468" t="s">
        <v>61</v>
      </c>
    </row>
    <row r="1469" spans="1:17" x14ac:dyDescent="0.25">
      <c r="A1469" t="s">
        <v>29</v>
      </c>
      <c r="B1469" t="s">
        <v>38</v>
      </c>
      <c r="C1469" t="s">
        <v>50</v>
      </c>
      <c r="D1469" t="s">
        <v>58</v>
      </c>
      <c r="E1469">
        <v>18</v>
      </c>
      <c r="F1469" t="str">
        <f t="shared" si="22"/>
        <v>Average Per Device1-in-10June Monthly System Peak Day100% Cycling18</v>
      </c>
      <c r="G1469">
        <v>1.0098510000000001</v>
      </c>
      <c r="H1469">
        <v>1.414671</v>
      </c>
      <c r="I1469">
        <v>83.108599999999996</v>
      </c>
      <c r="J1469">
        <v>0.13873740000000001</v>
      </c>
      <c r="K1469">
        <v>0.29594140000000002</v>
      </c>
      <c r="L1469">
        <v>0.40482050000000003</v>
      </c>
      <c r="M1469">
        <v>0.51369949999999998</v>
      </c>
      <c r="N1469">
        <v>0.67090360000000004</v>
      </c>
      <c r="O1469">
        <v>10695</v>
      </c>
      <c r="P1469" t="s">
        <v>59</v>
      </c>
      <c r="Q1469" t="s">
        <v>61</v>
      </c>
    </row>
    <row r="1470" spans="1:17" x14ac:dyDescent="0.25">
      <c r="A1470" t="s">
        <v>43</v>
      </c>
      <c r="B1470" t="s">
        <v>38</v>
      </c>
      <c r="C1470" t="s">
        <v>50</v>
      </c>
      <c r="D1470" t="s">
        <v>58</v>
      </c>
      <c r="E1470">
        <v>18</v>
      </c>
      <c r="F1470" t="str">
        <f t="shared" si="22"/>
        <v>Aggregate1-in-10June Monthly System Peak Day100% Cycling18</v>
      </c>
      <c r="G1470">
        <v>13.33508</v>
      </c>
      <c r="H1470">
        <v>18.680730000000001</v>
      </c>
      <c r="I1470">
        <v>83.108599999999996</v>
      </c>
      <c r="J1470">
        <v>1.8320270000000001</v>
      </c>
      <c r="K1470">
        <v>3.9079069999999998</v>
      </c>
      <c r="L1470">
        <v>5.3456549999999998</v>
      </c>
      <c r="M1470">
        <v>6.7834019999999997</v>
      </c>
      <c r="N1470">
        <v>8.8592820000000003</v>
      </c>
      <c r="O1470">
        <v>10695</v>
      </c>
      <c r="P1470" t="s">
        <v>59</v>
      </c>
      <c r="Q1470" t="s">
        <v>61</v>
      </c>
    </row>
    <row r="1471" spans="1:17" x14ac:dyDescent="0.25">
      <c r="A1471" t="s">
        <v>30</v>
      </c>
      <c r="B1471" t="s">
        <v>38</v>
      </c>
      <c r="C1471" t="s">
        <v>50</v>
      </c>
      <c r="D1471" t="s">
        <v>31</v>
      </c>
      <c r="E1471">
        <v>18</v>
      </c>
      <c r="F1471" t="str">
        <f t="shared" si="22"/>
        <v>Average Per Ton1-in-10June Monthly System Peak Day50% Cycling18</v>
      </c>
      <c r="G1471">
        <v>0.49086109999999999</v>
      </c>
      <c r="H1471">
        <v>0.59716650000000004</v>
      </c>
      <c r="I1471">
        <v>83.975099999999998</v>
      </c>
      <c r="J1471">
        <v>-9.8674000000000001E-3</v>
      </c>
      <c r="K1471">
        <v>5.8768399999999998E-2</v>
      </c>
      <c r="L1471">
        <v>0.10630539999999999</v>
      </c>
      <c r="M1471">
        <v>0.15384229999999999</v>
      </c>
      <c r="N1471">
        <v>0.22247810000000001</v>
      </c>
      <c r="O1471">
        <v>12331</v>
      </c>
      <c r="P1471" t="s">
        <v>59</v>
      </c>
      <c r="Q1471" t="s">
        <v>61</v>
      </c>
    </row>
    <row r="1472" spans="1:17" x14ac:dyDescent="0.25">
      <c r="A1472" t="s">
        <v>28</v>
      </c>
      <c r="B1472" t="s">
        <v>38</v>
      </c>
      <c r="C1472" t="s">
        <v>50</v>
      </c>
      <c r="D1472" t="s">
        <v>31</v>
      </c>
      <c r="E1472">
        <v>18</v>
      </c>
      <c r="F1472" t="str">
        <f t="shared" si="22"/>
        <v>Average Per Premise1-in-10June Monthly System Peak Day50% Cycling18</v>
      </c>
      <c r="G1472">
        <v>2.014891</v>
      </c>
      <c r="H1472">
        <v>2.4512550000000002</v>
      </c>
      <c r="I1472">
        <v>83.975099999999998</v>
      </c>
      <c r="J1472">
        <v>-4.0503699999999997E-2</v>
      </c>
      <c r="K1472">
        <v>0.24123320000000001</v>
      </c>
      <c r="L1472">
        <v>0.43636330000000001</v>
      </c>
      <c r="M1472">
        <v>0.63149339999999998</v>
      </c>
      <c r="N1472">
        <v>0.91323030000000005</v>
      </c>
      <c r="O1472">
        <v>12331</v>
      </c>
      <c r="P1472" t="s">
        <v>59</v>
      </c>
      <c r="Q1472" t="s">
        <v>61</v>
      </c>
    </row>
    <row r="1473" spans="1:17" x14ac:dyDescent="0.25">
      <c r="A1473" t="s">
        <v>29</v>
      </c>
      <c r="B1473" t="s">
        <v>38</v>
      </c>
      <c r="C1473" t="s">
        <v>50</v>
      </c>
      <c r="D1473" t="s">
        <v>31</v>
      </c>
      <c r="E1473">
        <v>18</v>
      </c>
      <c r="F1473" t="str">
        <f t="shared" si="22"/>
        <v>Average Per Device1-in-10June Monthly System Peak Day50% Cycling18</v>
      </c>
      <c r="G1473">
        <v>1.722639</v>
      </c>
      <c r="H1473">
        <v>2.09571</v>
      </c>
      <c r="I1473">
        <v>83.975099999999998</v>
      </c>
      <c r="J1473">
        <v>-3.4628800000000001E-2</v>
      </c>
      <c r="K1473">
        <v>0.20624319999999999</v>
      </c>
      <c r="L1473">
        <v>0.37307050000000003</v>
      </c>
      <c r="M1473">
        <v>0.53989770000000004</v>
      </c>
      <c r="N1473">
        <v>0.78076979999999996</v>
      </c>
      <c r="O1473">
        <v>12331</v>
      </c>
      <c r="P1473" t="s">
        <v>59</v>
      </c>
      <c r="Q1473" t="s">
        <v>61</v>
      </c>
    </row>
    <row r="1474" spans="1:17" x14ac:dyDescent="0.25">
      <c r="A1474" t="s">
        <v>43</v>
      </c>
      <c r="B1474" t="s">
        <v>38</v>
      </c>
      <c r="C1474" t="s">
        <v>50</v>
      </c>
      <c r="D1474" t="s">
        <v>31</v>
      </c>
      <c r="E1474">
        <v>18</v>
      </c>
      <c r="F1474" t="str">
        <f t="shared" si="22"/>
        <v>Aggregate1-in-10June Monthly System Peak Day50% Cycling18</v>
      </c>
      <c r="G1474">
        <v>24.84562</v>
      </c>
      <c r="H1474">
        <v>30.226420000000001</v>
      </c>
      <c r="I1474">
        <v>83.975099999999998</v>
      </c>
      <c r="J1474">
        <v>-0.4994516</v>
      </c>
      <c r="K1474">
        <v>2.9746459999999999</v>
      </c>
      <c r="L1474">
        <v>5.3807960000000001</v>
      </c>
      <c r="M1474">
        <v>7.7869450000000002</v>
      </c>
      <c r="N1474">
        <v>11.261039999999999</v>
      </c>
      <c r="O1474">
        <v>12331</v>
      </c>
      <c r="P1474" t="s">
        <v>59</v>
      </c>
      <c r="Q1474" t="s">
        <v>61</v>
      </c>
    </row>
    <row r="1475" spans="1:17" x14ac:dyDescent="0.25">
      <c r="A1475" t="s">
        <v>30</v>
      </c>
      <c r="B1475" t="s">
        <v>38</v>
      </c>
      <c r="C1475" t="s">
        <v>50</v>
      </c>
      <c r="D1475" t="s">
        <v>26</v>
      </c>
      <c r="E1475">
        <v>18</v>
      </c>
      <c r="F1475" t="str">
        <f t="shared" ref="F1475:F1538" si="23">CONCATENATE(A1475,B1475,C1475,D1475,E1475)</f>
        <v>Average Per Ton1-in-10June Monthly System Peak DayAll18</v>
      </c>
      <c r="G1475">
        <v>0.3920863</v>
      </c>
      <c r="H1475">
        <v>0.50081750000000003</v>
      </c>
      <c r="I1475">
        <v>83.572599999999994</v>
      </c>
      <c r="J1475">
        <v>1.2470200000000001E-2</v>
      </c>
      <c r="K1475">
        <v>6.9342000000000001E-2</v>
      </c>
      <c r="L1475">
        <v>0.1087312</v>
      </c>
      <c r="M1475">
        <v>0.14812049999999999</v>
      </c>
      <c r="N1475">
        <v>0.20499229999999999</v>
      </c>
      <c r="O1475">
        <v>23026</v>
      </c>
      <c r="P1475" t="s">
        <v>59</v>
      </c>
      <c r="Q1475" t="s">
        <v>61</v>
      </c>
    </row>
    <row r="1476" spans="1:17" x14ac:dyDescent="0.25">
      <c r="A1476" t="s">
        <v>28</v>
      </c>
      <c r="B1476" t="s">
        <v>38</v>
      </c>
      <c r="C1476" t="s">
        <v>50</v>
      </c>
      <c r="D1476" t="s">
        <v>26</v>
      </c>
      <c r="E1476">
        <v>18</v>
      </c>
      <c r="F1476" t="str">
        <f t="shared" si="23"/>
        <v>Average Per Premise1-in-10June Monthly System Peak DayAll18</v>
      </c>
      <c r="G1476">
        <v>1.6780649999999999</v>
      </c>
      <c r="H1476">
        <v>2.1434169999999999</v>
      </c>
      <c r="I1476">
        <v>83.572599999999994</v>
      </c>
      <c r="J1476">
        <v>5.3370300000000002E-2</v>
      </c>
      <c r="K1476">
        <v>0.29677239999999999</v>
      </c>
      <c r="L1476">
        <v>0.46535179999999998</v>
      </c>
      <c r="M1476">
        <v>0.63393129999999998</v>
      </c>
      <c r="N1476">
        <v>0.87733329999999998</v>
      </c>
      <c r="O1476">
        <v>23026</v>
      </c>
      <c r="P1476" t="s">
        <v>59</v>
      </c>
      <c r="Q1476" t="s">
        <v>61</v>
      </c>
    </row>
    <row r="1477" spans="1:17" x14ac:dyDescent="0.25">
      <c r="A1477" t="s">
        <v>29</v>
      </c>
      <c r="B1477" t="s">
        <v>38</v>
      </c>
      <c r="C1477" t="s">
        <v>50</v>
      </c>
      <c r="D1477" t="s">
        <v>26</v>
      </c>
      <c r="E1477">
        <v>18</v>
      </c>
      <c r="F1477" t="str">
        <f t="shared" si="23"/>
        <v>Average Per Device1-in-10June Monthly System Peak DayAll18</v>
      </c>
      <c r="G1477">
        <v>1.398549</v>
      </c>
      <c r="H1477">
        <v>1.7863880000000001</v>
      </c>
      <c r="I1477">
        <v>83.572599999999994</v>
      </c>
      <c r="J1477">
        <v>4.4480400000000003E-2</v>
      </c>
      <c r="K1477">
        <v>0.2473389</v>
      </c>
      <c r="L1477">
        <v>0.38783810000000002</v>
      </c>
      <c r="M1477">
        <v>0.52833730000000001</v>
      </c>
      <c r="N1477">
        <v>0.73119579999999995</v>
      </c>
      <c r="O1477">
        <v>23026</v>
      </c>
      <c r="P1477" t="s">
        <v>59</v>
      </c>
      <c r="Q1477" t="s">
        <v>61</v>
      </c>
    </row>
    <row r="1478" spans="1:17" x14ac:dyDescent="0.25">
      <c r="A1478" t="s">
        <v>43</v>
      </c>
      <c r="B1478" t="s">
        <v>38</v>
      </c>
      <c r="C1478" t="s">
        <v>50</v>
      </c>
      <c r="D1478" t="s">
        <v>26</v>
      </c>
      <c r="E1478">
        <v>18</v>
      </c>
      <c r="F1478" t="str">
        <f t="shared" si="23"/>
        <v>Aggregate1-in-10June Monthly System Peak DayAll18</v>
      </c>
      <c r="G1478">
        <v>38.639130000000002</v>
      </c>
      <c r="H1478">
        <v>49.354320000000001</v>
      </c>
      <c r="I1478">
        <v>83.572599999999994</v>
      </c>
      <c r="J1478">
        <v>1.2289049999999999</v>
      </c>
      <c r="K1478">
        <v>6.8334799999999998</v>
      </c>
      <c r="L1478">
        <v>10.71519</v>
      </c>
      <c r="M1478">
        <v>14.5969</v>
      </c>
      <c r="N1478">
        <v>20.20148</v>
      </c>
      <c r="O1478">
        <v>23026</v>
      </c>
      <c r="P1478" t="s">
        <v>59</v>
      </c>
      <c r="Q1478" t="s">
        <v>61</v>
      </c>
    </row>
    <row r="1479" spans="1:17" x14ac:dyDescent="0.25">
      <c r="A1479" t="s">
        <v>30</v>
      </c>
      <c r="B1479" t="s">
        <v>38</v>
      </c>
      <c r="C1479" t="s">
        <v>51</v>
      </c>
      <c r="D1479" t="s">
        <v>58</v>
      </c>
      <c r="E1479">
        <v>18</v>
      </c>
      <c r="F1479" t="str">
        <f t="shared" si="23"/>
        <v>Average Per Ton1-in-10May Monthly System Peak Day100% Cycling18</v>
      </c>
      <c r="G1479">
        <v>0.29497699999999999</v>
      </c>
      <c r="H1479">
        <v>0.43620540000000002</v>
      </c>
      <c r="I1479">
        <v>82.926100000000005</v>
      </c>
      <c r="J1479">
        <v>7.1565199999999995E-2</v>
      </c>
      <c r="K1479">
        <v>0.1127228</v>
      </c>
      <c r="L1479">
        <v>0.1412284</v>
      </c>
      <c r="M1479">
        <v>0.169734</v>
      </c>
      <c r="N1479">
        <v>0.21089160000000001</v>
      </c>
      <c r="O1479">
        <v>10695</v>
      </c>
      <c r="P1479" t="s">
        <v>59</v>
      </c>
      <c r="Q1479" t="s">
        <v>61</v>
      </c>
    </row>
    <row r="1480" spans="1:17" x14ac:dyDescent="0.25">
      <c r="A1480" t="s">
        <v>28</v>
      </c>
      <c r="B1480" t="s">
        <v>38</v>
      </c>
      <c r="C1480" t="s">
        <v>51</v>
      </c>
      <c r="D1480" t="s">
        <v>58</v>
      </c>
      <c r="E1480">
        <v>18</v>
      </c>
      <c r="F1480" t="str">
        <f t="shared" si="23"/>
        <v>Average Per Premise1-in-10May Monthly System Peak Day100% Cycling18</v>
      </c>
      <c r="G1480">
        <v>1.3219799999999999</v>
      </c>
      <c r="H1480">
        <v>1.954914</v>
      </c>
      <c r="I1480">
        <v>82.926100000000005</v>
      </c>
      <c r="J1480">
        <v>0.32072919999999999</v>
      </c>
      <c r="K1480">
        <v>0.50518260000000004</v>
      </c>
      <c r="L1480">
        <v>0.63293440000000001</v>
      </c>
      <c r="M1480">
        <v>0.76068630000000004</v>
      </c>
      <c r="N1480">
        <v>0.94513959999999997</v>
      </c>
      <c r="O1480">
        <v>10695</v>
      </c>
      <c r="P1480" t="s">
        <v>59</v>
      </c>
      <c r="Q1480" t="s">
        <v>61</v>
      </c>
    </row>
    <row r="1481" spans="1:17" x14ac:dyDescent="0.25">
      <c r="A1481" t="s">
        <v>29</v>
      </c>
      <c r="B1481" t="s">
        <v>38</v>
      </c>
      <c r="C1481" t="s">
        <v>51</v>
      </c>
      <c r="D1481" t="s">
        <v>58</v>
      </c>
      <c r="E1481">
        <v>18</v>
      </c>
      <c r="F1481" t="str">
        <f t="shared" si="23"/>
        <v>Average Per Device1-in-10May Monthly System Peak Day100% Cycling18</v>
      </c>
      <c r="G1481">
        <v>1.0706979999999999</v>
      </c>
      <c r="H1481">
        <v>1.5833250000000001</v>
      </c>
      <c r="I1481">
        <v>82.926100000000005</v>
      </c>
      <c r="J1481">
        <v>0.25976519999999997</v>
      </c>
      <c r="K1481">
        <v>0.40915770000000001</v>
      </c>
      <c r="L1481">
        <v>0.51262660000000004</v>
      </c>
      <c r="M1481">
        <v>0.61609539999999996</v>
      </c>
      <c r="N1481">
        <v>0.7654879</v>
      </c>
      <c r="O1481">
        <v>10695</v>
      </c>
      <c r="P1481" t="s">
        <v>59</v>
      </c>
      <c r="Q1481" t="s">
        <v>61</v>
      </c>
    </row>
    <row r="1482" spans="1:17" x14ac:dyDescent="0.25">
      <c r="A1482" t="s">
        <v>43</v>
      </c>
      <c r="B1482" t="s">
        <v>38</v>
      </c>
      <c r="C1482" t="s">
        <v>51</v>
      </c>
      <c r="D1482" t="s">
        <v>58</v>
      </c>
      <c r="E1482">
        <v>18</v>
      </c>
      <c r="F1482" t="str">
        <f t="shared" si="23"/>
        <v>Aggregate1-in-10May Monthly System Peak Day100% Cycling18</v>
      </c>
      <c r="G1482">
        <v>14.13857</v>
      </c>
      <c r="H1482">
        <v>20.907810000000001</v>
      </c>
      <c r="I1482">
        <v>82.926100000000005</v>
      </c>
      <c r="J1482">
        <v>3.430199</v>
      </c>
      <c r="K1482">
        <v>5.4029280000000002</v>
      </c>
      <c r="L1482">
        <v>6.769234</v>
      </c>
      <c r="M1482">
        <v>8.1355400000000007</v>
      </c>
      <c r="N1482">
        <v>10.108269999999999</v>
      </c>
      <c r="O1482">
        <v>10695</v>
      </c>
      <c r="P1482" t="s">
        <v>59</v>
      </c>
      <c r="Q1482" t="s">
        <v>61</v>
      </c>
    </row>
    <row r="1483" spans="1:17" x14ac:dyDescent="0.25">
      <c r="A1483" t="s">
        <v>30</v>
      </c>
      <c r="B1483" t="s">
        <v>38</v>
      </c>
      <c r="C1483" t="s">
        <v>51</v>
      </c>
      <c r="D1483" t="s">
        <v>31</v>
      </c>
      <c r="E1483">
        <v>18</v>
      </c>
      <c r="F1483" t="str">
        <f t="shared" si="23"/>
        <v>Average Per Ton1-in-10May Monthly System Peak Day50% Cycling18</v>
      </c>
      <c r="G1483">
        <v>0.53294790000000003</v>
      </c>
      <c r="H1483">
        <v>0.66007830000000001</v>
      </c>
      <c r="I1483">
        <v>83.492999999999995</v>
      </c>
      <c r="J1483">
        <v>1.4299600000000001E-2</v>
      </c>
      <c r="K1483">
        <v>8.0961000000000005E-2</v>
      </c>
      <c r="L1483">
        <v>0.1271304</v>
      </c>
      <c r="M1483">
        <v>0.17329990000000001</v>
      </c>
      <c r="N1483">
        <v>0.23996129999999999</v>
      </c>
      <c r="O1483">
        <v>12331</v>
      </c>
      <c r="P1483" t="s">
        <v>59</v>
      </c>
      <c r="Q1483" t="s">
        <v>61</v>
      </c>
    </row>
    <row r="1484" spans="1:17" x14ac:dyDescent="0.25">
      <c r="A1484" t="s">
        <v>28</v>
      </c>
      <c r="B1484" t="s">
        <v>38</v>
      </c>
      <c r="C1484" t="s">
        <v>51</v>
      </c>
      <c r="D1484" t="s">
        <v>31</v>
      </c>
      <c r="E1484">
        <v>18</v>
      </c>
      <c r="F1484" t="str">
        <f t="shared" si="23"/>
        <v>Average Per Premise1-in-10May Monthly System Peak Day50% Cycling18</v>
      </c>
      <c r="G1484">
        <v>2.187649</v>
      </c>
      <c r="H1484">
        <v>2.7094960000000001</v>
      </c>
      <c r="I1484">
        <v>83.492999999999995</v>
      </c>
      <c r="J1484">
        <v>5.8696999999999999E-2</v>
      </c>
      <c r="K1484">
        <v>0.33232929999999999</v>
      </c>
      <c r="L1484">
        <v>0.52184609999999998</v>
      </c>
      <c r="M1484">
        <v>0.71136299999999997</v>
      </c>
      <c r="N1484">
        <v>0.98499530000000002</v>
      </c>
      <c r="O1484">
        <v>12331</v>
      </c>
      <c r="P1484" t="s">
        <v>59</v>
      </c>
      <c r="Q1484" t="s">
        <v>61</v>
      </c>
    </row>
    <row r="1485" spans="1:17" x14ac:dyDescent="0.25">
      <c r="A1485" t="s">
        <v>29</v>
      </c>
      <c r="B1485" t="s">
        <v>38</v>
      </c>
      <c r="C1485" t="s">
        <v>51</v>
      </c>
      <c r="D1485" t="s">
        <v>31</v>
      </c>
      <c r="E1485">
        <v>18</v>
      </c>
      <c r="F1485" t="str">
        <f t="shared" si="23"/>
        <v>Average Per Device1-in-10May Monthly System Peak Day50% Cycling18</v>
      </c>
      <c r="G1485">
        <v>1.870339</v>
      </c>
      <c r="H1485">
        <v>2.3164940000000001</v>
      </c>
      <c r="I1485">
        <v>83.492999999999995</v>
      </c>
      <c r="J1485">
        <v>5.0183199999999997E-2</v>
      </c>
      <c r="K1485">
        <v>0.2841262</v>
      </c>
      <c r="L1485">
        <v>0.44615440000000001</v>
      </c>
      <c r="M1485">
        <v>0.60818260000000002</v>
      </c>
      <c r="N1485">
        <v>0.84212549999999997</v>
      </c>
      <c r="O1485">
        <v>12331</v>
      </c>
      <c r="P1485" t="s">
        <v>59</v>
      </c>
      <c r="Q1485" t="s">
        <v>61</v>
      </c>
    </row>
    <row r="1486" spans="1:17" x14ac:dyDescent="0.25">
      <c r="A1486" t="s">
        <v>43</v>
      </c>
      <c r="B1486" t="s">
        <v>38</v>
      </c>
      <c r="C1486" t="s">
        <v>51</v>
      </c>
      <c r="D1486" t="s">
        <v>31</v>
      </c>
      <c r="E1486">
        <v>18</v>
      </c>
      <c r="F1486" t="str">
        <f t="shared" si="23"/>
        <v>Aggregate1-in-10May Monthly System Peak Day50% Cycling18</v>
      </c>
      <c r="G1486">
        <v>26.975909999999999</v>
      </c>
      <c r="H1486">
        <v>33.410789999999999</v>
      </c>
      <c r="I1486">
        <v>83.492999999999995</v>
      </c>
      <c r="J1486">
        <v>0.72379289999999996</v>
      </c>
      <c r="K1486">
        <v>4.0979520000000003</v>
      </c>
      <c r="L1486">
        <v>6.4348850000000004</v>
      </c>
      <c r="M1486">
        <v>8.7718170000000004</v>
      </c>
      <c r="N1486">
        <v>12.14598</v>
      </c>
      <c r="O1486">
        <v>12331</v>
      </c>
      <c r="P1486" t="s">
        <v>59</v>
      </c>
      <c r="Q1486" t="s">
        <v>61</v>
      </c>
    </row>
    <row r="1487" spans="1:17" x14ac:dyDescent="0.25">
      <c r="A1487" t="s">
        <v>30</v>
      </c>
      <c r="B1487" t="s">
        <v>38</v>
      </c>
      <c r="C1487" t="s">
        <v>51</v>
      </c>
      <c r="D1487" t="s">
        <v>26</v>
      </c>
      <c r="E1487">
        <v>18</v>
      </c>
      <c r="F1487" t="str">
        <f t="shared" si="23"/>
        <v>Average Per Ton1-in-10May Monthly System Peak DayAll18</v>
      </c>
      <c r="G1487">
        <v>0.42241040000000002</v>
      </c>
      <c r="H1487">
        <v>0.55608930000000001</v>
      </c>
      <c r="I1487">
        <v>83.229699999999994</v>
      </c>
      <c r="J1487">
        <v>4.0899499999999998E-2</v>
      </c>
      <c r="K1487">
        <v>9.5714300000000002E-2</v>
      </c>
      <c r="L1487">
        <v>0.13367889999999999</v>
      </c>
      <c r="M1487">
        <v>0.17164360000000001</v>
      </c>
      <c r="N1487">
        <v>0.2264584</v>
      </c>
      <c r="O1487">
        <v>23026</v>
      </c>
      <c r="P1487" t="s">
        <v>59</v>
      </c>
      <c r="Q1487" t="s">
        <v>61</v>
      </c>
    </row>
    <row r="1488" spans="1:17" x14ac:dyDescent="0.25">
      <c r="A1488" t="s">
        <v>28</v>
      </c>
      <c r="B1488" t="s">
        <v>38</v>
      </c>
      <c r="C1488" t="s">
        <v>51</v>
      </c>
      <c r="D1488" t="s">
        <v>26</v>
      </c>
      <c r="E1488">
        <v>18</v>
      </c>
      <c r="F1488" t="str">
        <f t="shared" si="23"/>
        <v>Average Per Premise1-in-10May Monthly System Peak DayAll18</v>
      </c>
      <c r="G1488">
        <v>1.807847</v>
      </c>
      <c r="H1488">
        <v>2.3799709999999998</v>
      </c>
      <c r="I1488">
        <v>83.229699999999994</v>
      </c>
      <c r="J1488">
        <v>0.175043</v>
      </c>
      <c r="K1488">
        <v>0.40964159999999999</v>
      </c>
      <c r="L1488">
        <v>0.57212390000000002</v>
      </c>
      <c r="M1488">
        <v>0.73460619999999999</v>
      </c>
      <c r="N1488">
        <v>0.96920490000000004</v>
      </c>
      <c r="O1488">
        <v>23026</v>
      </c>
      <c r="P1488" t="s">
        <v>59</v>
      </c>
      <c r="Q1488" t="s">
        <v>61</v>
      </c>
    </row>
    <row r="1489" spans="1:17" x14ac:dyDescent="0.25">
      <c r="A1489" t="s">
        <v>29</v>
      </c>
      <c r="B1489" t="s">
        <v>38</v>
      </c>
      <c r="C1489" t="s">
        <v>51</v>
      </c>
      <c r="D1489" t="s">
        <v>26</v>
      </c>
      <c r="E1489">
        <v>18</v>
      </c>
      <c r="F1489" t="str">
        <f t="shared" si="23"/>
        <v>Average Per Device1-in-10May Monthly System Peak DayAll18</v>
      </c>
      <c r="G1489">
        <v>1.5067140000000001</v>
      </c>
      <c r="H1489">
        <v>1.9835389999999999</v>
      </c>
      <c r="I1489">
        <v>83.229699999999994</v>
      </c>
      <c r="J1489">
        <v>0.14588599999999999</v>
      </c>
      <c r="K1489">
        <v>0.34140759999999998</v>
      </c>
      <c r="L1489">
        <v>0.4768252</v>
      </c>
      <c r="M1489">
        <v>0.61224279999999998</v>
      </c>
      <c r="N1489">
        <v>0.80776429999999999</v>
      </c>
      <c r="O1489">
        <v>23026</v>
      </c>
      <c r="P1489" t="s">
        <v>59</v>
      </c>
      <c r="Q1489" t="s">
        <v>61</v>
      </c>
    </row>
    <row r="1490" spans="1:17" x14ac:dyDescent="0.25">
      <c r="A1490" t="s">
        <v>43</v>
      </c>
      <c r="B1490" t="s">
        <v>38</v>
      </c>
      <c r="C1490" t="s">
        <v>51</v>
      </c>
      <c r="D1490" t="s">
        <v>26</v>
      </c>
      <c r="E1490">
        <v>18</v>
      </c>
      <c r="F1490" t="str">
        <f t="shared" si="23"/>
        <v>Aggregate1-in-10May Monthly System Peak DayAll18</v>
      </c>
      <c r="G1490">
        <v>41.627490000000002</v>
      </c>
      <c r="H1490">
        <v>54.801209999999998</v>
      </c>
      <c r="I1490">
        <v>83.229699999999994</v>
      </c>
      <c r="J1490">
        <v>4.0305390000000001</v>
      </c>
      <c r="K1490">
        <v>9.4324080000000006</v>
      </c>
      <c r="L1490">
        <v>13.173730000000001</v>
      </c>
      <c r="M1490">
        <v>16.915040000000001</v>
      </c>
      <c r="N1490">
        <v>22.31691</v>
      </c>
      <c r="O1490">
        <v>23026</v>
      </c>
      <c r="P1490" t="s">
        <v>59</v>
      </c>
      <c r="Q1490" t="s">
        <v>61</v>
      </c>
    </row>
    <row r="1491" spans="1:17" x14ac:dyDescent="0.25">
      <c r="A1491" t="s">
        <v>30</v>
      </c>
      <c r="B1491" t="s">
        <v>38</v>
      </c>
      <c r="C1491" t="s">
        <v>52</v>
      </c>
      <c r="D1491" t="s">
        <v>58</v>
      </c>
      <c r="E1491">
        <v>18</v>
      </c>
      <c r="F1491" t="str">
        <f t="shared" si="23"/>
        <v>Average Per Ton1-in-10October Monthly System Peak Day100% Cycling18</v>
      </c>
      <c r="G1491">
        <v>0.29720619999999998</v>
      </c>
      <c r="H1491">
        <v>0.4423841</v>
      </c>
      <c r="I1491">
        <v>86.733699999999999</v>
      </c>
      <c r="J1491">
        <v>7.5831200000000001E-2</v>
      </c>
      <c r="K1491">
        <v>0.1168018</v>
      </c>
      <c r="L1491">
        <v>0.1451779</v>
      </c>
      <c r="M1491">
        <v>0.17355400000000001</v>
      </c>
      <c r="N1491">
        <v>0.21452460000000001</v>
      </c>
      <c r="O1491">
        <v>10695</v>
      </c>
      <c r="P1491" t="s">
        <v>59</v>
      </c>
      <c r="Q1491" t="s">
        <v>61</v>
      </c>
    </row>
    <row r="1492" spans="1:17" x14ac:dyDescent="0.25">
      <c r="A1492" t="s">
        <v>28</v>
      </c>
      <c r="B1492" t="s">
        <v>38</v>
      </c>
      <c r="C1492" t="s">
        <v>52</v>
      </c>
      <c r="D1492" t="s">
        <v>58</v>
      </c>
      <c r="E1492">
        <v>18</v>
      </c>
      <c r="F1492" t="str">
        <f t="shared" si="23"/>
        <v>Average Per Premise1-in-10October Monthly System Peak Day100% Cycling18</v>
      </c>
      <c r="G1492">
        <v>1.3319700000000001</v>
      </c>
      <c r="H1492">
        <v>1.982605</v>
      </c>
      <c r="I1492">
        <v>86.733699999999999</v>
      </c>
      <c r="J1492">
        <v>0.33984799999999998</v>
      </c>
      <c r="K1492">
        <v>0.52346329999999996</v>
      </c>
      <c r="L1492">
        <v>0.65063459999999995</v>
      </c>
      <c r="M1492">
        <v>0.77780590000000005</v>
      </c>
      <c r="N1492">
        <v>0.96142119999999998</v>
      </c>
      <c r="O1492">
        <v>10695</v>
      </c>
      <c r="P1492" t="s">
        <v>59</v>
      </c>
      <c r="Q1492" t="s">
        <v>61</v>
      </c>
    </row>
    <row r="1493" spans="1:17" x14ac:dyDescent="0.25">
      <c r="A1493" t="s">
        <v>29</v>
      </c>
      <c r="B1493" t="s">
        <v>38</v>
      </c>
      <c r="C1493" t="s">
        <v>52</v>
      </c>
      <c r="D1493" t="s">
        <v>58</v>
      </c>
      <c r="E1493">
        <v>18</v>
      </c>
      <c r="F1493" t="str">
        <f t="shared" si="23"/>
        <v>Average Per Device1-in-10October Monthly System Peak Day100% Cycling18</v>
      </c>
      <c r="G1493">
        <v>1.0787899999999999</v>
      </c>
      <c r="H1493">
        <v>1.6057520000000001</v>
      </c>
      <c r="I1493">
        <v>86.733699999999999</v>
      </c>
      <c r="J1493">
        <v>0.27524989999999999</v>
      </c>
      <c r="K1493">
        <v>0.4239636</v>
      </c>
      <c r="L1493">
        <v>0.52696229999999999</v>
      </c>
      <c r="M1493">
        <v>0.62996099999999999</v>
      </c>
      <c r="N1493">
        <v>0.77867470000000005</v>
      </c>
      <c r="O1493">
        <v>10695</v>
      </c>
      <c r="P1493" t="s">
        <v>59</v>
      </c>
      <c r="Q1493" t="s">
        <v>61</v>
      </c>
    </row>
    <row r="1494" spans="1:17" x14ac:dyDescent="0.25">
      <c r="A1494" t="s">
        <v>43</v>
      </c>
      <c r="B1494" t="s">
        <v>38</v>
      </c>
      <c r="C1494" t="s">
        <v>52</v>
      </c>
      <c r="D1494" t="s">
        <v>58</v>
      </c>
      <c r="E1494">
        <v>18</v>
      </c>
      <c r="F1494" t="str">
        <f t="shared" si="23"/>
        <v>Aggregate1-in-10October Monthly System Peak Day100% Cycling18</v>
      </c>
      <c r="G1494">
        <v>14.245419999999999</v>
      </c>
      <c r="H1494">
        <v>21.203959999999999</v>
      </c>
      <c r="I1494">
        <v>86.733699999999999</v>
      </c>
      <c r="J1494">
        <v>3.6346750000000001</v>
      </c>
      <c r="K1494">
        <v>5.5984400000000001</v>
      </c>
      <c r="L1494">
        <v>6.9585369999999998</v>
      </c>
      <c r="M1494">
        <v>8.3186339999999994</v>
      </c>
      <c r="N1494">
        <v>10.282400000000001</v>
      </c>
      <c r="O1494">
        <v>10695</v>
      </c>
      <c r="P1494" t="s">
        <v>59</v>
      </c>
      <c r="Q1494" t="s">
        <v>61</v>
      </c>
    </row>
    <row r="1495" spans="1:17" x14ac:dyDescent="0.25">
      <c r="A1495" t="s">
        <v>30</v>
      </c>
      <c r="B1495" t="s">
        <v>38</v>
      </c>
      <c r="C1495" t="s">
        <v>52</v>
      </c>
      <c r="D1495" t="s">
        <v>31</v>
      </c>
      <c r="E1495">
        <v>18</v>
      </c>
      <c r="F1495" t="str">
        <f t="shared" si="23"/>
        <v>Average Per Ton1-in-10October Monthly System Peak Day50% Cycling18</v>
      </c>
      <c r="G1495">
        <v>0.53966550000000002</v>
      </c>
      <c r="H1495">
        <v>0.67011989999999999</v>
      </c>
      <c r="I1495">
        <v>87.270200000000003</v>
      </c>
      <c r="J1495">
        <v>1.7893699999999998E-2</v>
      </c>
      <c r="K1495">
        <v>8.4395499999999998E-2</v>
      </c>
      <c r="L1495">
        <v>0.1304544</v>
      </c>
      <c r="M1495">
        <v>0.17651330000000001</v>
      </c>
      <c r="N1495">
        <v>0.24301510000000001</v>
      </c>
      <c r="O1495">
        <v>12331</v>
      </c>
      <c r="P1495" t="s">
        <v>59</v>
      </c>
      <c r="Q1495" t="s">
        <v>61</v>
      </c>
    </row>
    <row r="1496" spans="1:17" x14ac:dyDescent="0.25">
      <c r="A1496" t="s">
        <v>28</v>
      </c>
      <c r="B1496" t="s">
        <v>38</v>
      </c>
      <c r="C1496" t="s">
        <v>52</v>
      </c>
      <c r="D1496" t="s">
        <v>31</v>
      </c>
      <c r="E1496">
        <v>18</v>
      </c>
      <c r="F1496" t="str">
        <f t="shared" si="23"/>
        <v>Average Per Premise1-in-10October Monthly System Peak Day50% Cycling18</v>
      </c>
      <c r="G1496">
        <v>2.2152240000000001</v>
      </c>
      <c r="H1496">
        <v>2.7507139999999999</v>
      </c>
      <c r="I1496">
        <v>87.270200000000003</v>
      </c>
      <c r="J1496">
        <v>7.3450199999999993E-2</v>
      </c>
      <c r="K1496">
        <v>0.34642729999999999</v>
      </c>
      <c r="L1496">
        <v>0.53549040000000003</v>
      </c>
      <c r="M1496">
        <v>0.72455360000000002</v>
      </c>
      <c r="N1496">
        <v>0.99753060000000005</v>
      </c>
      <c r="O1496">
        <v>12331</v>
      </c>
      <c r="P1496" t="s">
        <v>59</v>
      </c>
      <c r="Q1496" t="s">
        <v>61</v>
      </c>
    </row>
    <row r="1497" spans="1:17" x14ac:dyDescent="0.25">
      <c r="A1497" t="s">
        <v>29</v>
      </c>
      <c r="B1497" t="s">
        <v>38</v>
      </c>
      <c r="C1497" t="s">
        <v>52</v>
      </c>
      <c r="D1497" t="s">
        <v>31</v>
      </c>
      <c r="E1497">
        <v>18</v>
      </c>
      <c r="F1497" t="str">
        <f t="shared" si="23"/>
        <v>Average Per Device1-in-10October Monthly System Peak Day50% Cycling18</v>
      </c>
      <c r="G1497">
        <v>1.8939140000000001</v>
      </c>
      <c r="H1497">
        <v>2.351734</v>
      </c>
      <c r="I1497">
        <v>87.270200000000003</v>
      </c>
      <c r="J1497">
        <v>6.2796599999999994E-2</v>
      </c>
      <c r="K1497">
        <v>0.29617939999999998</v>
      </c>
      <c r="L1497">
        <v>0.45781959999999999</v>
      </c>
      <c r="M1497">
        <v>0.61945989999999995</v>
      </c>
      <c r="N1497">
        <v>0.85284269999999995</v>
      </c>
      <c r="O1497">
        <v>12331</v>
      </c>
      <c r="P1497" t="s">
        <v>59</v>
      </c>
      <c r="Q1497" t="s">
        <v>61</v>
      </c>
    </row>
    <row r="1498" spans="1:17" x14ac:dyDescent="0.25">
      <c r="A1498" t="s">
        <v>43</v>
      </c>
      <c r="B1498" t="s">
        <v>38</v>
      </c>
      <c r="C1498" t="s">
        <v>52</v>
      </c>
      <c r="D1498" t="s">
        <v>31</v>
      </c>
      <c r="E1498">
        <v>18</v>
      </c>
      <c r="F1498" t="str">
        <f t="shared" si="23"/>
        <v>Aggregate1-in-10October Monthly System Peak Day50% Cycling18</v>
      </c>
      <c r="G1498">
        <v>27.315919999999998</v>
      </c>
      <c r="H1498">
        <v>33.919060000000002</v>
      </c>
      <c r="I1498">
        <v>87.270200000000003</v>
      </c>
      <c r="J1498">
        <v>0.90571480000000004</v>
      </c>
      <c r="K1498">
        <v>4.271795</v>
      </c>
      <c r="L1498">
        <v>6.6031319999999996</v>
      </c>
      <c r="M1498">
        <v>8.9344699999999992</v>
      </c>
      <c r="N1498">
        <v>12.300549999999999</v>
      </c>
      <c r="O1498">
        <v>12331</v>
      </c>
      <c r="P1498" t="s">
        <v>59</v>
      </c>
      <c r="Q1498" t="s">
        <v>61</v>
      </c>
    </row>
    <row r="1499" spans="1:17" x14ac:dyDescent="0.25">
      <c r="A1499" t="s">
        <v>30</v>
      </c>
      <c r="B1499" t="s">
        <v>38</v>
      </c>
      <c r="C1499" t="s">
        <v>52</v>
      </c>
      <c r="D1499" t="s">
        <v>26</v>
      </c>
      <c r="E1499">
        <v>18</v>
      </c>
      <c r="F1499" t="str">
        <f t="shared" si="23"/>
        <v>Average Per Ton1-in-10October Monthly System Peak DayAll18</v>
      </c>
      <c r="G1499">
        <v>0.42704310000000001</v>
      </c>
      <c r="H1499">
        <v>0.56433659999999997</v>
      </c>
      <c r="I1499">
        <v>87.021000000000001</v>
      </c>
      <c r="J1499">
        <v>4.4805699999999997E-2</v>
      </c>
      <c r="K1499">
        <v>9.94482E-2</v>
      </c>
      <c r="L1499">
        <v>0.13729350000000001</v>
      </c>
      <c r="M1499">
        <v>0.17513870000000001</v>
      </c>
      <c r="N1499">
        <v>0.22978119999999999</v>
      </c>
      <c r="O1499">
        <v>23026</v>
      </c>
      <c r="P1499" t="s">
        <v>59</v>
      </c>
      <c r="Q1499" t="s">
        <v>61</v>
      </c>
    </row>
    <row r="1500" spans="1:17" x14ac:dyDescent="0.25">
      <c r="A1500" t="s">
        <v>28</v>
      </c>
      <c r="B1500" t="s">
        <v>38</v>
      </c>
      <c r="C1500" t="s">
        <v>52</v>
      </c>
      <c r="D1500" t="s">
        <v>26</v>
      </c>
      <c r="E1500">
        <v>18</v>
      </c>
      <c r="F1500" t="str">
        <f t="shared" si="23"/>
        <v>Average Per Premise1-in-10October Monthly System Peak DayAll18</v>
      </c>
      <c r="G1500">
        <v>1.827674</v>
      </c>
      <c r="H1500">
        <v>2.4152680000000002</v>
      </c>
      <c r="I1500">
        <v>87.021000000000001</v>
      </c>
      <c r="J1500">
        <v>0.19176099999999999</v>
      </c>
      <c r="K1500">
        <v>0.4256221</v>
      </c>
      <c r="L1500">
        <v>0.58759349999999999</v>
      </c>
      <c r="M1500">
        <v>0.74956500000000004</v>
      </c>
      <c r="N1500">
        <v>0.98342600000000002</v>
      </c>
      <c r="O1500">
        <v>23026</v>
      </c>
      <c r="P1500" t="s">
        <v>59</v>
      </c>
      <c r="Q1500" t="s">
        <v>61</v>
      </c>
    </row>
    <row r="1501" spans="1:17" x14ac:dyDescent="0.25">
      <c r="A1501" t="s">
        <v>29</v>
      </c>
      <c r="B1501" t="s">
        <v>38</v>
      </c>
      <c r="C1501" t="s">
        <v>52</v>
      </c>
      <c r="D1501" t="s">
        <v>26</v>
      </c>
      <c r="E1501">
        <v>18</v>
      </c>
      <c r="F1501" t="str">
        <f t="shared" si="23"/>
        <v>Average Per Device1-in-10October Monthly System Peak DayAll18</v>
      </c>
      <c r="G1501">
        <v>1.5232380000000001</v>
      </c>
      <c r="H1501">
        <v>2.012956</v>
      </c>
      <c r="I1501">
        <v>87.021000000000001</v>
      </c>
      <c r="J1501">
        <v>0.1598193</v>
      </c>
      <c r="K1501">
        <v>0.35472609999999999</v>
      </c>
      <c r="L1501">
        <v>0.48971799999999999</v>
      </c>
      <c r="M1501">
        <v>0.62470979999999998</v>
      </c>
      <c r="N1501">
        <v>0.81961660000000003</v>
      </c>
      <c r="O1501">
        <v>23026</v>
      </c>
      <c r="P1501" t="s">
        <v>59</v>
      </c>
      <c r="Q1501" t="s">
        <v>61</v>
      </c>
    </row>
    <row r="1502" spans="1:17" x14ac:dyDescent="0.25">
      <c r="A1502" t="s">
        <v>43</v>
      </c>
      <c r="B1502" t="s">
        <v>38</v>
      </c>
      <c r="C1502" t="s">
        <v>52</v>
      </c>
      <c r="D1502" t="s">
        <v>26</v>
      </c>
      <c r="E1502">
        <v>18</v>
      </c>
      <c r="F1502" t="str">
        <f t="shared" si="23"/>
        <v>Aggregate1-in-10October Monthly System Peak DayAll18</v>
      </c>
      <c r="G1502">
        <v>42.084029999999998</v>
      </c>
      <c r="H1502">
        <v>55.613959999999999</v>
      </c>
      <c r="I1502">
        <v>87.021000000000001</v>
      </c>
      <c r="J1502">
        <v>4.4154879999999999</v>
      </c>
      <c r="K1502">
        <v>9.8003730000000004</v>
      </c>
      <c r="L1502">
        <v>13.52993</v>
      </c>
      <c r="M1502">
        <v>17.25948</v>
      </c>
      <c r="N1502">
        <v>22.644369999999999</v>
      </c>
      <c r="O1502">
        <v>23026</v>
      </c>
      <c r="P1502" t="s">
        <v>59</v>
      </c>
      <c r="Q1502" t="s">
        <v>61</v>
      </c>
    </row>
    <row r="1503" spans="1:17" x14ac:dyDescent="0.25">
      <c r="A1503" t="s">
        <v>30</v>
      </c>
      <c r="B1503" t="s">
        <v>38</v>
      </c>
      <c r="C1503" t="s">
        <v>53</v>
      </c>
      <c r="D1503" t="s">
        <v>58</v>
      </c>
      <c r="E1503">
        <v>18</v>
      </c>
      <c r="F1503" t="str">
        <f t="shared" si="23"/>
        <v>Average Per Ton1-in-10September Monthly System Peak Day100% Cycling18</v>
      </c>
      <c r="G1503">
        <v>0.33069579999999998</v>
      </c>
      <c r="H1503">
        <v>0.53520869999999998</v>
      </c>
      <c r="I1503">
        <v>93.182599999999994</v>
      </c>
      <c r="J1503">
        <v>0.13478970000000001</v>
      </c>
      <c r="K1503">
        <v>0.17598269999999999</v>
      </c>
      <c r="L1503">
        <v>0.2045129</v>
      </c>
      <c r="M1503">
        <v>0.233043</v>
      </c>
      <c r="N1503">
        <v>0.27423609999999998</v>
      </c>
      <c r="O1503">
        <v>10695</v>
      </c>
      <c r="P1503" t="s">
        <v>59</v>
      </c>
      <c r="Q1503" t="s">
        <v>61</v>
      </c>
    </row>
    <row r="1504" spans="1:17" x14ac:dyDescent="0.25">
      <c r="A1504" t="s">
        <v>28</v>
      </c>
      <c r="B1504" t="s">
        <v>38</v>
      </c>
      <c r="C1504" t="s">
        <v>53</v>
      </c>
      <c r="D1504" t="s">
        <v>58</v>
      </c>
      <c r="E1504">
        <v>18</v>
      </c>
      <c r="F1504" t="str">
        <f t="shared" si="23"/>
        <v>Average Per Premise1-in-10September Monthly System Peak Day100% Cycling18</v>
      </c>
      <c r="G1504">
        <v>1.4820580000000001</v>
      </c>
      <c r="H1504">
        <v>2.3986109999999998</v>
      </c>
      <c r="I1504">
        <v>93.182599999999994</v>
      </c>
      <c r="J1504">
        <v>0.60407849999999996</v>
      </c>
      <c r="K1504">
        <v>0.78869060000000002</v>
      </c>
      <c r="L1504">
        <v>0.91655240000000004</v>
      </c>
      <c r="M1504">
        <v>1.044414</v>
      </c>
      <c r="N1504">
        <v>1.229026</v>
      </c>
      <c r="O1504">
        <v>10695</v>
      </c>
      <c r="P1504" t="s">
        <v>59</v>
      </c>
      <c r="Q1504" t="s">
        <v>61</v>
      </c>
    </row>
    <row r="1505" spans="1:17" x14ac:dyDescent="0.25">
      <c r="A1505" t="s">
        <v>29</v>
      </c>
      <c r="B1505" t="s">
        <v>38</v>
      </c>
      <c r="C1505" t="s">
        <v>53</v>
      </c>
      <c r="D1505" t="s">
        <v>58</v>
      </c>
      <c r="E1505">
        <v>18</v>
      </c>
      <c r="F1505" t="str">
        <f t="shared" si="23"/>
        <v>Average Per Device1-in-10September Monthly System Peak Day100% Cycling18</v>
      </c>
      <c r="G1505">
        <v>1.2003490000000001</v>
      </c>
      <c r="H1505">
        <v>1.9426840000000001</v>
      </c>
      <c r="I1505">
        <v>93.182599999999994</v>
      </c>
      <c r="J1505">
        <v>0.48925560000000001</v>
      </c>
      <c r="K1505">
        <v>0.63877669999999998</v>
      </c>
      <c r="L1505">
        <v>0.74233450000000001</v>
      </c>
      <c r="M1505">
        <v>0.84589239999999999</v>
      </c>
      <c r="N1505">
        <v>0.99541349999999995</v>
      </c>
      <c r="O1505">
        <v>10695</v>
      </c>
      <c r="P1505" t="s">
        <v>59</v>
      </c>
      <c r="Q1505" t="s">
        <v>61</v>
      </c>
    </row>
    <row r="1506" spans="1:17" x14ac:dyDescent="0.25">
      <c r="A1506" t="s">
        <v>43</v>
      </c>
      <c r="B1506" t="s">
        <v>38</v>
      </c>
      <c r="C1506" t="s">
        <v>53</v>
      </c>
      <c r="D1506" t="s">
        <v>58</v>
      </c>
      <c r="E1506">
        <v>18</v>
      </c>
      <c r="F1506" t="str">
        <f t="shared" si="23"/>
        <v>Aggregate1-in-10September Monthly System Peak Day100% Cycling18</v>
      </c>
      <c r="G1506">
        <v>15.85061</v>
      </c>
      <c r="H1506">
        <v>25.65314</v>
      </c>
      <c r="I1506">
        <v>93.182599999999994</v>
      </c>
      <c r="J1506">
        <v>6.4606199999999996</v>
      </c>
      <c r="K1506">
        <v>8.4350459999999998</v>
      </c>
      <c r="L1506">
        <v>9.8025280000000006</v>
      </c>
      <c r="M1506">
        <v>11.17001</v>
      </c>
      <c r="N1506">
        <v>13.144439999999999</v>
      </c>
      <c r="O1506">
        <v>10695</v>
      </c>
      <c r="P1506" t="s">
        <v>59</v>
      </c>
      <c r="Q1506" t="s">
        <v>61</v>
      </c>
    </row>
    <row r="1507" spans="1:17" x14ac:dyDescent="0.25">
      <c r="A1507" t="s">
        <v>30</v>
      </c>
      <c r="B1507" t="s">
        <v>38</v>
      </c>
      <c r="C1507" t="s">
        <v>53</v>
      </c>
      <c r="D1507" t="s">
        <v>31</v>
      </c>
      <c r="E1507">
        <v>18</v>
      </c>
      <c r="F1507" t="str">
        <f t="shared" si="23"/>
        <v>Average Per Ton1-in-10September Monthly System Peak Day50% Cycling18</v>
      </c>
      <c r="G1507">
        <v>0.62999289999999997</v>
      </c>
      <c r="H1507">
        <v>0.80514240000000004</v>
      </c>
      <c r="I1507">
        <v>94.406000000000006</v>
      </c>
      <c r="J1507">
        <v>5.9006799999999998E-2</v>
      </c>
      <c r="K1507">
        <v>0.12762490000000001</v>
      </c>
      <c r="L1507">
        <v>0.17514959999999999</v>
      </c>
      <c r="M1507">
        <v>0.22267429999999999</v>
      </c>
      <c r="N1507">
        <v>0.2912923</v>
      </c>
      <c r="O1507">
        <v>12331</v>
      </c>
      <c r="P1507" t="s">
        <v>59</v>
      </c>
      <c r="Q1507" t="s">
        <v>61</v>
      </c>
    </row>
    <row r="1508" spans="1:17" x14ac:dyDescent="0.25">
      <c r="A1508" t="s">
        <v>28</v>
      </c>
      <c r="B1508" t="s">
        <v>38</v>
      </c>
      <c r="C1508" t="s">
        <v>53</v>
      </c>
      <c r="D1508" t="s">
        <v>31</v>
      </c>
      <c r="E1508">
        <v>18</v>
      </c>
      <c r="F1508" t="str">
        <f t="shared" si="23"/>
        <v>Average Per Premise1-in-10September Monthly System Peak Day50% Cycling18</v>
      </c>
      <c r="G1508">
        <v>2.586001</v>
      </c>
      <c r="H1508">
        <v>3.3049559999999998</v>
      </c>
      <c r="I1508">
        <v>94.406000000000006</v>
      </c>
      <c r="J1508">
        <v>0.2422115</v>
      </c>
      <c r="K1508">
        <v>0.5238758</v>
      </c>
      <c r="L1508">
        <v>0.71895549999999997</v>
      </c>
      <c r="M1508">
        <v>0.9140353</v>
      </c>
      <c r="N1508">
        <v>1.1957</v>
      </c>
      <c r="O1508">
        <v>12331</v>
      </c>
      <c r="P1508" t="s">
        <v>59</v>
      </c>
      <c r="Q1508" t="s">
        <v>61</v>
      </c>
    </row>
    <row r="1509" spans="1:17" x14ac:dyDescent="0.25">
      <c r="A1509" t="s">
        <v>29</v>
      </c>
      <c r="B1509" t="s">
        <v>38</v>
      </c>
      <c r="C1509" t="s">
        <v>53</v>
      </c>
      <c r="D1509" t="s">
        <v>31</v>
      </c>
      <c r="E1509">
        <v>18</v>
      </c>
      <c r="F1509" t="str">
        <f t="shared" si="23"/>
        <v>Average Per Device1-in-10September Monthly System Peak Day50% Cycling18</v>
      </c>
      <c r="G1509">
        <v>2.2109109999999998</v>
      </c>
      <c r="H1509">
        <v>2.8255849999999998</v>
      </c>
      <c r="I1509">
        <v>94.406000000000006</v>
      </c>
      <c r="J1509">
        <v>0.20707970000000001</v>
      </c>
      <c r="K1509">
        <v>0.4478896</v>
      </c>
      <c r="L1509">
        <v>0.61467380000000005</v>
      </c>
      <c r="M1509">
        <v>0.78145799999999999</v>
      </c>
      <c r="N1509">
        <v>1.022268</v>
      </c>
      <c r="O1509">
        <v>12331</v>
      </c>
      <c r="P1509" t="s">
        <v>59</v>
      </c>
      <c r="Q1509" t="s">
        <v>61</v>
      </c>
    </row>
    <row r="1510" spans="1:17" x14ac:dyDescent="0.25">
      <c r="A1510" t="s">
        <v>43</v>
      </c>
      <c r="B1510" t="s">
        <v>38</v>
      </c>
      <c r="C1510" t="s">
        <v>53</v>
      </c>
      <c r="D1510" t="s">
        <v>31</v>
      </c>
      <c r="E1510">
        <v>18</v>
      </c>
      <c r="F1510" t="str">
        <f t="shared" si="23"/>
        <v>Aggregate1-in-10September Monthly System Peak Day50% Cycling18</v>
      </c>
      <c r="G1510">
        <v>31.887979999999999</v>
      </c>
      <c r="H1510">
        <v>40.753419999999998</v>
      </c>
      <c r="I1510">
        <v>94.406000000000006</v>
      </c>
      <c r="J1510">
        <v>2.98671</v>
      </c>
      <c r="K1510">
        <v>6.4599120000000001</v>
      </c>
      <c r="L1510">
        <v>8.8654410000000006</v>
      </c>
      <c r="M1510">
        <v>11.27097</v>
      </c>
      <c r="N1510">
        <v>14.74417</v>
      </c>
      <c r="O1510">
        <v>12331</v>
      </c>
      <c r="P1510" t="s">
        <v>59</v>
      </c>
      <c r="Q1510" t="s">
        <v>61</v>
      </c>
    </row>
    <row r="1511" spans="1:17" x14ac:dyDescent="0.25">
      <c r="A1511" t="s">
        <v>30</v>
      </c>
      <c r="B1511" t="s">
        <v>38</v>
      </c>
      <c r="C1511" t="s">
        <v>53</v>
      </c>
      <c r="D1511" t="s">
        <v>26</v>
      </c>
      <c r="E1511">
        <v>18</v>
      </c>
      <c r="F1511" t="str">
        <f t="shared" si="23"/>
        <v>Average Per Ton1-in-10September Monthly System Peak DayAll18</v>
      </c>
      <c r="G1511">
        <v>0.4909694</v>
      </c>
      <c r="H1511">
        <v>0.67975819999999998</v>
      </c>
      <c r="I1511">
        <v>93.837699999999998</v>
      </c>
      <c r="J1511">
        <v>9.4207899999999997E-2</v>
      </c>
      <c r="K1511">
        <v>0.1500871</v>
      </c>
      <c r="L1511">
        <v>0.18878880000000001</v>
      </c>
      <c r="M1511">
        <v>0.22749059999999999</v>
      </c>
      <c r="N1511">
        <v>0.2833697</v>
      </c>
      <c r="O1511">
        <v>23026</v>
      </c>
      <c r="P1511" t="s">
        <v>59</v>
      </c>
      <c r="Q1511" t="s">
        <v>61</v>
      </c>
    </row>
    <row r="1512" spans="1:17" x14ac:dyDescent="0.25">
      <c r="A1512" t="s">
        <v>28</v>
      </c>
      <c r="B1512" t="s">
        <v>38</v>
      </c>
      <c r="C1512" t="s">
        <v>53</v>
      </c>
      <c r="D1512" t="s">
        <v>26</v>
      </c>
      <c r="E1512">
        <v>18</v>
      </c>
      <c r="F1512" t="str">
        <f t="shared" si="23"/>
        <v>Average Per Premise1-in-10September Monthly System Peak DayAll18</v>
      </c>
      <c r="G1512">
        <v>2.1012680000000001</v>
      </c>
      <c r="H1512">
        <v>2.9092539999999998</v>
      </c>
      <c r="I1512">
        <v>93.837699999999998</v>
      </c>
      <c r="J1512">
        <v>0.40319450000000001</v>
      </c>
      <c r="K1512">
        <v>0.64234809999999998</v>
      </c>
      <c r="L1512">
        <v>0.80798519999999996</v>
      </c>
      <c r="M1512">
        <v>0.97362219999999999</v>
      </c>
      <c r="N1512">
        <v>1.2127760000000001</v>
      </c>
      <c r="O1512">
        <v>23026</v>
      </c>
      <c r="P1512" t="s">
        <v>59</v>
      </c>
      <c r="Q1512" t="s">
        <v>61</v>
      </c>
    </row>
    <row r="1513" spans="1:17" x14ac:dyDescent="0.25">
      <c r="A1513" t="s">
        <v>29</v>
      </c>
      <c r="B1513" t="s">
        <v>38</v>
      </c>
      <c r="C1513" t="s">
        <v>53</v>
      </c>
      <c r="D1513" t="s">
        <v>26</v>
      </c>
      <c r="E1513">
        <v>18</v>
      </c>
      <c r="F1513" t="str">
        <f t="shared" si="23"/>
        <v>Average Per Device1-in-10September Monthly System Peak DayAll18</v>
      </c>
      <c r="G1513">
        <v>1.75126</v>
      </c>
      <c r="H1513">
        <v>2.4246590000000001</v>
      </c>
      <c r="I1513">
        <v>93.837699999999998</v>
      </c>
      <c r="J1513">
        <v>0.33603440000000001</v>
      </c>
      <c r="K1513">
        <v>0.5353521</v>
      </c>
      <c r="L1513">
        <v>0.67339890000000002</v>
      </c>
      <c r="M1513">
        <v>0.81144579999999999</v>
      </c>
      <c r="N1513">
        <v>1.010764</v>
      </c>
      <c r="O1513">
        <v>23026</v>
      </c>
      <c r="P1513" t="s">
        <v>59</v>
      </c>
      <c r="Q1513" t="s">
        <v>61</v>
      </c>
    </row>
    <row r="1514" spans="1:17" x14ac:dyDescent="0.25">
      <c r="A1514" t="s">
        <v>43</v>
      </c>
      <c r="B1514" t="s">
        <v>38</v>
      </c>
      <c r="C1514" t="s">
        <v>53</v>
      </c>
      <c r="D1514" t="s">
        <v>26</v>
      </c>
      <c r="E1514">
        <v>18</v>
      </c>
      <c r="F1514" t="str">
        <f t="shared" si="23"/>
        <v>Aggregate1-in-10September Monthly System Peak DayAll18</v>
      </c>
      <c r="G1514">
        <v>48.383809999999997</v>
      </c>
      <c r="H1514">
        <v>66.988470000000007</v>
      </c>
      <c r="I1514">
        <v>93.837699999999998</v>
      </c>
      <c r="J1514">
        <v>9.2839580000000002</v>
      </c>
      <c r="K1514">
        <v>14.790710000000001</v>
      </c>
      <c r="L1514">
        <v>18.604669999999999</v>
      </c>
      <c r="M1514">
        <v>22.41863</v>
      </c>
      <c r="N1514">
        <v>27.925380000000001</v>
      </c>
      <c r="O1514">
        <v>23026</v>
      </c>
      <c r="P1514" t="s">
        <v>59</v>
      </c>
      <c r="Q1514" t="s">
        <v>61</v>
      </c>
    </row>
    <row r="1515" spans="1:17" x14ac:dyDescent="0.25">
      <c r="A1515" t="s">
        <v>30</v>
      </c>
      <c r="B1515" t="s">
        <v>38</v>
      </c>
      <c r="C1515" t="s">
        <v>48</v>
      </c>
      <c r="D1515" t="s">
        <v>58</v>
      </c>
      <c r="E1515">
        <v>19</v>
      </c>
      <c r="F1515" t="str">
        <f t="shared" si="23"/>
        <v>Average Per Ton1-in-10August Monthly System Peak Day100% Cycling19</v>
      </c>
      <c r="G1515">
        <v>0.51753289999999996</v>
      </c>
      <c r="H1515">
        <v>0.49689529999999998</v>
      </c>
      <c r="I1515">
        <v>84.827699999999993</v>
      </c>
      <c r="J1515">
        <v>0</v>
      </c>
      <c r="K1515">
        <v>0</v>
      </c>
      <c r="L1515">
        <v>0</v>
      </c>
      <c r="M1515">
        <v>0</v>
      </c>
      <c r="N1515">
        <v>0</v>
      </c>
      <c r="O1515">
        <v>10695</v>
      </c>
      <c r="P1515" t="s">
        <v>59</v>
      </c>
      <c r="Q1515" t="s">
        <v>61</v>
      </c>
    </row>
    <row r="1516" spans="1:17" x14ac:dyDescent="0.25">
      <c r="A1516" t="s">
        <v>28</v>
      </c>
      <c r="B1516" t="s">
        <v>38</v>
      </c>
      <c r="C1516" t="s">
        <v>48</v>
      </c>
      <c r="D1516" t="s">
        <v>58</v>
      </c>
      <c r="E1516">
        <v>19</v>
      </c>
      <c r="F1516" t="str">
        <f t="shared" si="23"/>
        <v>Average Per Premise1-in-10August Monthly System Peak Day100% Cycling19</v>
      </c>
      <c r="G1516">
        <v>2.319394</v>
      </c>
      <c r="H1516">
        <v>2.2269040000000002</v>
      </c>
      <c r="I1516">
        <v>84.827699999999993</v>
      </c>
      <c r="J1516">
        <v>0</v>
      </c>
      <c r="K1516">
        <v>0</v>
      </c>
      <c r="L1516">
        <v>0</v>
      </c>
      <c r="M1516">
        <v>0</v>
      </c>
      <c r="N1516">
        <v>0</v>
      </c>
      <c r="O1516">
        <v>10695</v>
      </c>
      <c r="P1516" t="s">
        <v>59</v>
      </c>
      <c r="Q1516" t="s">
        <v>61</v>
      </c>
    </row>
    <row r="1517" spans="1:17" x14ac:dyDescent="0.25">
      <c r="A1517" t="s">
        <v>29</v>
      </c>
      <c r="B1517" t="s">
        <v>38</v>
      </c>
      <c r="C1517" t="s">
        <v>48</v>
      </c>
      <c r="D1517" t="s">
        <v>58</v>
      </c>
      <c r="E1517">
        <v>19</v>
      </c>
      <c r="F1517" t="str">
        <f t="shared" si="23"/>
        <v>Average Per Device1-in-10August Monthly System Peak Day100% Cycling19</v>
      </c>
      <c r="G1517">
        <v>1.878525</v>
      </c>
      <c r="H1517">
        <v>1.803615</v>
      </c>
      <c r="I1517">
        <v>84.827699999999993</v>
      </c>
      <c r="J1517">
        <v>0</v>
      </c>
      <c r="K1517">
        <v>0</v>
      </c>
      <c r="L1517">
        <v>0</v>
      </c>
      <c r="M1517">
        <v>0</v>
      </c>
      <c r="N1517">
        <v>0</v>
      </c>
      <c r="O1517">
        <v>10695</v>
      </c>
      <c r="P1517" t="s">
        <v>59</v>
      </c>
      <c r="Q1517" t="s">
        <v>61</v>
      </c>
    </row>
    <row r="1518" spans="1:17" x14ac:dyDescent="0.25">
      <c r="A1518" t="s">
        <v>43</v>
      </c>
      <c r="B1518" t="s">
        <v>38</v>
      </c>
      <c r="C1518" t="s">
        <v>48</v>
      </c>
      <c r="D1518" t="s">
        <v>58</v>
      </c>
      <c r="E1518">
        <v>19</v>
      </c>
      <c r="F1518" t="str">
        <f t="shared" si="23"/>
        <v>Aggregate1-in-10August Monthly System Peak Day100% Cycling19</v>
      </c>
      <c r="G1518">
        <v>24.80592</v>
      </c>
      <c r="H1518">
        <v>23.816739999999999</v>
      </c>
      <c r="I1518">
        <v>84.827699999999993</v>
      </c>
      <c r="J1518">
        <v>0</v>
      </c>
      <c r="K1518">
        <v>0</v>
      </c>
      <c r="L1518">
        <v>0</v>
      </c>
      <c r="M1518">
        <v>0</v>
      </c>
      <c r="N1518">
        <v>0</v>
      </c>
      <c r="O1518">
        <v>10695</v>
      </c>
      <c r="P1518" t="s">
        <v>59</v>
      </c>
      <c r="Q1518" t="s">
        <v>61</v>
      </c>
    </row>
    <row r="1519" spans="1:17" x14ac:dyDescent="0.25">
      <c r="A1519" t="s">
        <v>30</v>
      </c>
      <c r="B1519" t="s">
        <v>38</v>
      </c>
      <c r="C1519" t="s">
        <v>48</v>
      </c>
      <c r="D1519" t="s">
        <v>31</v>
      </c>
      <c r="E1519">
        <v>19</v>
      </c>
      <c r="F1519" t="str">
        <f t="shared" si="23"/>
        <v>Average Per Ton1-in-10August Monthly System Peak Day50% Cycling19</v>
      </c>
      <c r="G1519">
        <v>0.75627359999999999</v>
      </c>
      <c r="H1519">
        <v>0.70409100000000002</v>
      </c>
      <c r="I1519">
        <v>85.235399999999998</v>
      </c>
      <c r="J1519">
        <v>0</v>
      </c>
      <c r="K1519">
        <v>0</v>
      </c>
      <c r="L1519">
        <v>0</v>
      </c>
      <c r="M1519">
        <v>0</v>
      </c>
      <c r="N1519">
        <v>0</v>
      </c>
      <c r="O1519">
        <v>12331</v>
      </c>
      <c r="P1519" t="s">
        <v>59</v>
      </c>
      <c r="Q1519" t="s">
        <v>61</v>
      </c>
    </row>
    <row r="1520" spans="1:17" x14ac:dyDescent="0.25">
      <c r="A1520" t="s">
        <v>28</v>
      </c>
      <c r="B1520" t="s">
        <v>38</v>
      </c>
      <c r="C1520" t="s">
        <v>48</v>
      </c>
      <c r="D1520" t="s">
        <v>31</v>
      </c>
      <c r="E1520">
        <v>19</v>
      </c>
      <c r="F1520" t="str">
        <f t="shared" si="23"/>
        <v>Average Per Premise1-in-10August Monthly System Peak Day50% Cycling19</v>
      </c>
      <c r="G1520">
        <v>3.1043590000000001</v>
      </c>
      <c r="H1520">
        <v>2.8901590000000001</v>
      </c>
      <c r="I1520">
        <v>85.235399999999998</v>
      </c>
      <c r="J1520">
        <v>0</v>
      </c>
      <c r="K1520">
        <v>0</v>
      </c>
      <c r="L1520">
        <v>0</v>
      </c>
      <c r="M1520">
        <v>0</v>
      </c>
      <c r="N1520">
        <v>0</v>
      </c>
      <c r="O1520">
        <v>12331</v>
      </c>
      <c r="P1520" t="s">
        <v>59</v>
      </c>
      <c r="Q1520" t="s">
        <v>61</v>
      </c>
    </row>
    <row r="1521" spans="1:17" x14ac:dyDescent="0.25">
      <c r="A1521" t="s">
        <v>29</v>
      </c>
      <c r="B1521" t="s">
        <v>38</v>
      </c>
      <c r="C1521" t="s">
        <v>48</v>
      </c>
      <c r="D1521" t="s">
        <v>31</v>
      </c>
      <c r="E1521">
        <v>19</v>
      </c>
      <c r="F1521" t="str">
        <f t="shared" si="23"/>
        <v>Average Per Device1-in-10August Monthly System Peak Day50% Cycling19</v>
      </c>
      <c r="G1521">
        <v>2.6540840000000001</v>
      </c>
      <c r="H1521">
        <v>2.4709530000000002</v>
      </c>
      <c r="I1521">
        <v>85.235399999999998</v>
      </c>
      <c r="J1521">
        <v>0</v>
      </c>
      <c r="K1521">
        <v>0</v>
      </c>
      <c r="L1521">
        <v>0</v>
      </c>
      <c r="M1521">
        <v>0</v>
      </c>
      <c r="N1521">
        <v>0</v>
      </c>
      <c r="O1521">
        <v>12331</v>
      </c>
      <c r="P1521" t="s">
        <v>59</v>
      </c>
      <c r="Q1521" t="s">
        <v>61</v>
      </c>
    </row>
    <row r="1522" spans="1:17" x14ac:dyDescent="0.25">
      <c r="A1522" t="s">
        <v>43</v>
      </c>
      <c r="B1522" t="s">
        <v>38</v>
      </c>
      <c r="C1522" t="s">
        <v>48</v>
      </c>
      <c r="D1522" t="s">
        <v>31</v>
      </c>
      <c r="E1522">
        <v>19</v>
      </c>
      <c r="F1522" t="str">
        <f t="shared" si="23"/>
        <v>Aggregate1-in-10August Monthly System Peak Day50% Cycling19</v>
      </c>
      <c r="G1522">
        <v>38.279850000000003</v>
      </c>
      <c r="H1522">
        <v>35.638550000000002</v>
      </c>
      <c r="I1522">
        <v>85.235399999999998</v>
      </c>
      <c r="J1522">
        <v>0</v>
      </c>
      <c r="K1522">
        <v>0</v>
      </c>
      <c r="L1522">
        <v>0</v>
      </c>
      <c r="M1522">
        <v>0</v>
      </c>
      <c r="N1522">
        <v>0</v>
      </c>
      <c r="O1522">
        <v>12331</v>
      </c>
      <c r="P1522" t="s">
        <v>59</v>
      </c>
      <c r="Q1522" t="s">
        <v>61</v>
      </c>
    </row>
    <row r="1523" spans="1:17" x14ac:dyDescent="0.25">
      <c r="A1523" t="s">
        <v>30</v>
      </c>
      <c r="B1523" t="s">
        <v>38</v>
      </c>
      <c r="C1523" t="s">
        <v>48</v>
      </c>
      <c r="D1523" t="s">
        <v>26</v>
      </c>
      <c r="E1523">
        <v>19</v>
      </c>
      <c r="F1523" t="str">
        <f t="shared" si="23"/>
        <v>Average Per Ton1-in-10August Monthly System Peak DayAll19</v>
      </c>
      <c r="G1523">
        <v>0.64537860000000002</v>
      </c>
      <c r="H1523">
        <v>0.60784859999999996</v>
      </c>
      <c r="I1523">
        <v>85.046000000000006</v>
      </c>
      <c r="J1523">
        <v>0</v>
      </c>
      <c r="K1523">
        <v>0</v>
      </c>
      <c r="L1523">
        <v>0</v>
      </c>
      <c r="M1523">
        <v>0</v>
      </c>
      <c r="N1523">
        <v>0</v>
      </c>
      <c r="O1523">
        <v>23026</v>
      </c>
      <c r="P1523" t="s">
        <v>59</v>
      </c>
      <c r="Q1523" t="s">
        <v>61</v>
      </c>
    </row>
    <row r="1524" spans="1:17" x14ac:dyDescent="0.25">
      <c r="A1524" t="s">
        <v>28</v>
      </c>
      <c r="B1524" t="s">
        <v>38</v>
      </c>
      <c r="C1524" t="s">
        <v>48</v>
      </c>
      <c r="D1524" t="s">
        <v>26</v>
      </c>
      <c r="E1524">
        <v>19</v>
      </c>
      <c r="F1524" t="str">
        <f t="shared" si="23"/>
        <v>Average Per Premise1-in-10August Monthly System Peak DayAll19</v>
      </c>
      <c r="G1524">
        <v>2.762114</v>
      </c>
      <c r="H1524">
        <v>2.6014919999999999</v>
      </c>
      <c r="I1524">
        <v>85.046000000000006</v>
      </c>
      <c r="J1524">
        <v>0</v>
      </c>
      <c r="K1524">
        <v>0</v>
      </c>
      <c r="L1524">
        <v>0</v>
      </c>
      <c r="M1524">
        <v>0</v>
      </c>
      <c r="N1524">
        <v>0</v>
      </c>
      <c r="O1524">
        <v>23026</v>
      </c>
      <c r="P1524" t="s">
        <v>59</v>
      </c>
      <c r="Q1524" t="s">
        <v>61</v>
      </c>
    </row>
    <row r="1525" spans="1:17" x14ac:dyDescent="0.25">
      <c r="A1525" t="s">
        <v>29</v>
      </c>
      <c r="B1525" t="s">
        <v>38</v>
      </c>
      <c r="C1525" t="s">
        <v>48</v>
      </c>
      <c r="D1525" t="s">
        <v>26</v>
      </c>
      <c r="E1525">
        <v>19</v>
      </c>
      <c r="F1525" t="str">
        <f t="shared" si="23"/>
        <v>Average Per Device1-in-10August Monthly System Peak DayAll19</v>
      </c>
      <c r="G1525">
        <v>2.3020290000000001</v>
      </c>
      <c r="H1525">
        <v>2.168161</v>
      </c>
      <c r="I1525">
        <v>85.046000000000006</v>
      </c>
      <c r="J1525">
        <v>0</v>
      </c>
      <c r="K1525">
        <v>0</v>
      </c>
      <c r="L1525">
        <v>0</v>
      </c>
      <c r="M1525">
        <v>0</v>
      </c>
      <c r="N1525">
        <v>0</v>
      </c>
      <c r="O1525">
        <v>23026</v>
      </c>
      <c r="P1525" t="s">
        <v>59</v>
      </c>
      <c r="Q1525" t="s">
        <v>61</v>
      </c>
    </row>
    <row r="1526" spans="1:17" x14ac:dyDescent="0.25">
      <c r="A1526" t="s">
        <v>43</v>
      </c>
      <c r="B1526" t="s">
        <v>38</v>
      </c>
      <c r="C1526" t="s">
        <v>48</v>
      </c>
      <c r="D1526" t="s">
        <v>26</v>
      </c>
      <c r="E1526">
        <v>19</v>
      </c>
      <c r="F1526" t="str">
        <f t="shared" si="23"/>
        <v>Aggregate1-in-10August Monthly System Peak DayAll19</v>
      </c>
      <c r="G1526">
        <v>63.600450000000002</v>
      </c>
      <c r="H1526">
        <v>59.901960000000003</v>
      </c>
      <c r="I1526">
        <v>85.046000000000006</v>
      </c>
      <c r="J1526">
        <v>0</v>
      </c>
      <c r="K1526">
        <v>0</v>
      </c>
      <c r="L1526">
        <v>0</v>
      </c>
      <c r="M1526">
        <v>0</v>
      </c>
      <c r="N1526">
        <v>0</v>
      </c>
      <c r="O1526">
        <v>23026</v>
      </c>
      <c r="P1526" t="s">
        <v>59</v>
      </c>
      <c r="Q1526" t="s">
        <v>61</v>
      </c>
    </row>
    <row r="1527" spans="1:17" x14ac:dyDescent="0.25">
      <c r="A1527" t="s">
        <v>30</v>
      </c>
      <c r="B1527" t="s">
        <v>38</v>
      </c>
      <c r="C1527" t="s">
        <v>37</v>
      </c>
      <c r="D1527" t="s">
        <v>58</v>
      </c>
      <c r="E1527">
        <v>19</v>
      </c>
      <c r="F1527" t="str">
        <f t="shared" si="23"/>
        <v>Average Per Ton1-in-10August Typical Event Day100% Cycling19</v>
      </c>
      <c r="G1527">
        <v>0.50009099999999995</v>
      </c>
      <c r="H1527">
        <v>0.48014879999999999</v>
      </c>
      <c r="I1527">
        <v>84.897999999999996</v>
      </c>
      <c r="J1527">
        <v>0</v>
      </c>
      <c r="K1527">
        <v>0</v>
      </c>
      <c r="L1527">
        <v>0</v>
      </c>
      <c r="M1527">
        <v>0</v>
      </c>
      <c r="N1527">
        <v>0</v>
      </c>
      <c r="O1527">
        <v>10695</v>
      </c>
      <c r="P1527" t="s">
        <v>59</v>
      </c>
      <c r="Q1527" t="s">
        <v>61</v>
      </c>
    </row>
    <row r="1528" spans="1:17" x14ac:dyDescent="0.25">
      <c r="A1528" t="s">
        <v>28</v>
      </c>
      <c r="B1528" t="s">
        <v>38</v>
      </c>
      <c r="C1528" t="s">
        <v>37</v>
      </c>
      <c r="D1528" t="s">
        <v>58</v>
      </c>
      <c r="E1528">
        <v>19</v>
      </c>
      <c r="F1528" t="str">
        <f t="shared" si="23"/>
        <v>Average Per Premise1-in-10August Typical Event Day100% Cycling19</v>
      </c>
      <c r="G1528">
        <v>2.2412260000000002</v>
      </c>
      <c r="H1528">
        <v>2.1518519999999999</v>
      </c>
      <c r="I1528">
        <v>84.897999999999996</v>
      </c>
      <c r="J1528">
        <v>0</v>
      </c>
      <c r="K1528">
        <v>0</v>
      </c>
      <c r="L1528">
        <v>0</v>
      </c>
      <c r="M1528">
        <v>0</v>
      </c>
      <c r="N1528">
        <v>0</v>
      </c>
      <c r="O1528">
        <v>10695</v>
      </c>
      <c r="P1528" t="s">
        <v>59</v>
      </c>
      <c r="Q1528" t="s">
        <v>61</v>
      </c>
    </row>
    <row r="1529" spans="1:17" x14ac:dyDescent="0.25">
      <c r="A1529" t="s">
        <v>29</v>
      </c>
      <c r="B1529" t="s">
        <v>38</v>
      </c>
      <c r="C1529" t="s">
        <v>37</v>
      </c>
      <c r="D1529" t="s">
        <v>58</v>
      </c>
      <c r="E1529">
        <v>19</v>
      </c>
      <c r="F1529" t="str">
        <f t="shared" si="23"/>
        <v>Average Per Device1-in-10August Typical Event Day100% Cycling19</v>
      </c>
      <c r="G1529">
        <v>1.815215</v>
      </c>
      <c r="H1529">
        <v>1.742829</v>
      </c>
      <c r="I1529">
        <v>84.897999999999996</v>
      </c>
      <c r="J1529">
        <v>0</v>
      </c>
      <c r="K1529">
        <v>0</v>
      </c>
      <c r="L1529">
        <v>0</v>
      </c>
      <c r="M1529">
        <v>0</v>
      </c>
      <c r="N1529">
        <v>0</v>
      </c>
      <c r="O1529">
        <v>10695</v>
      </c>
      <c r="P1529" t="s">
        <v>59</v>
      </c>
      <c r="Q1529" t="s">
        <v>61</v>
      </c>
    </row>
    <row r="1530" spans="1:17" x14ac:dyDescent="0.25">
      <c r="A1530" t="s">
        <v>43</v>
      </c>
      <c r="B1530" t="s">
        <v>38</v>
      </c>
      <c r="C1530" t="s">
        <v>37</v>
      </c>
      <c r="D1530" t="s">
        <v>58</v>
      </c>
      <c r="E1530">
        <v>19</v>
      </c>
      <c r="F1530" t="str">
        <f t="shared" si="23"/>
        <v>Aggregate1-in-10August Typical Event Day100% Cycling19</v>
      </c>
      <c r="G1530">
        <v>23.969909999999999</v>
      </c>
      <c r="H1530">
        <v>23.014060000000001</v>
      </c>
      <c r="I1530">
        <v>84.897999999999996</v>
      </c>
      <c r="J1530">
        <v>0</v>
      </c>
      <c r="K1530">
        <v>0</v>
      </c>
      <c r="L1530">
        <v>0</v>
      </c>
      <c r="M1530">
        <v>0</v>
      </c>
      <c r="N1530">
        <v>0</v>
      </c>
      <c r="O1530">
        <v>10695</v>
      </c>
      <c r="P1530" t="s">
        <v>59</v>
      </c>
      <c r="Q1530" t="s">
        <v>61</v>
      </c>
    </row>
    <row r="1531" spans="1:17" x14ac:dyDescent="0.25">
      <c r="A1531" t="s">
        <v>30</v>
      </c>
      <c r="B1531" t="s">
        <v>38</v>
      </c>
      <c r="C1531" t="s">
        <v>37</v>
      </c>
      <c r="D1531" t="s">
        <v>31</v>
      </c>
      <c r="E1531">
        <v>19</v>
      </c>
      <c r="F1531" t="str">
        <f t="shared" si="23"/>
        <v>Average Per Ton1-in-10August Typical Event Day50% Cycling19</v>
      </c>
      <c r="G1531">
        <v>0.73484680000000002</v>
      </c>
      <c r="H1531">
        <v>0.68414249999999999</v>
      </c>
      <c r="I1531">
        <v>85.558999999999997</v>
      </c>
      <c r="J1531">
        <v>0</v>
      </c>
      <c r="K1531">
        <v>0</v>
      </c>
      <c r="L1531">
        <v>0</v>
      </c>
      <c r="M1531">
        <v>0</v>
      </c>
      <c r="N1531">
        <v>0</v>
      </c>
      <c r="O1531">
        <v>12331</v>
      </c>
      <c r="P1531" t="s">
        <v>59</v>
      </c>
      <c r="Q1531" t="s">
        <v>61</v>
      </c>
    </row>
    <row r="1532" spans="1:17" x14ac:dyDescent="0.25">
      <c r="A1532" t="s">
        <v>28</v>
      </c>
      <c r="B1532" t="s">
        <v>38</v>
      </c>
      <c r="C1532" t="s">
        <v>37</v>
      </c>
      <c r="D1532" t="s">
        <v>31</v>
      </c>
      <c r="E1532">
        <v>19</v>
      </c>
      <c r="F1532" t="str">
        <f t="shared" si="23"/>
        <v>Average Per Premise1-in-10August Typical Event Day50% Cycling19</v>
      </c>
      <c r="G1532">
        <v>3.0164059999999999</v>
      </c>
      <c r="H1532">
        <v>2.8082750000000001</v>
      </c>
      <c r="I1532">
        <v>85.558999999999997</v>
      </c>
      <c r="J1532">
        <v>0</v>
      </c>
      <c r="K1532">
        <v>0</v>
      </c>
      <c r="L1532">
        <v>0</v>
      </c>
      <c r="M1532">
        <v>0</v>
      </c>
      <c r="N1532">
        <v>0</v>
      </c>
      <c r="O1532">
        <v>12331</v>
      </c>
      <c r="P1532" t="s">
        <v>59</v>
      </c>
      <c r="Q1532" t="s">
        <v>61</v>
      </c>
    </row>
    <row r="1533" spans="1:17" x14ac:dyDescent="0.25">
      <c r="A1533" t="s">
        <v>29</v>
      </c>
      <c r="B1533" t="s">
        <v>38</v>
      </c>
      <c r="C1533" t="s">
        <v>37</v>
      </c>
      <c r="D1533" t="s">
        <v>31</v>
      </c>
      <c r="E1533">
        <v>19</v>
      </c>
      <c r="F1533" t="str">
        <f t="shared" si="23"/>
        <v>Average Per Device1-in-10August Typical Event Day50% Cycling19</v>
      </c>
      <c r="G1533">
        <v>2.5788880000000001</v>
      </c>
      <c r="H1533">
        <v>2.4009450000000001</v>
      </c>
      <c r="I1533">
        <v>85.558999999999997</v>
      </c>
      <c r="J1533">
        <v>0</v>
      </c>
      <c r="K1533">
        <v>0</v>
      </c>
      <c r="L1533">
        <v>0</v>
      </c>
      <c r="M1533">
        <v>0</v>
      </c>
      <c r="N1533">
        <v>0</v>
      </c>
      <c r="O1533">
        <v>12331</v>
      </c>
      <c r="P1533" t="s">
        <v>59</v>
      </c>
      <c r="Q1533" t="s">
        <v>61</v>
      </c>
    </row>
    <row r="1534" spans="1:17" x14ac:dyDescent="0.25">
      <c r="A1534" t="s">
        <v>43</v>
      </c>
      <c r="B1534" t="s">
        <v>38</v>
      </c>
      <c r="C1534" t="s">
        <v>37</v>
      </c>
      <c r="D1534" t="s">
        <v>31</v>
      </c>
      <c r="E1534">
        <v>19</v>
      </c>
      <c r="F1534" t="str">
        <f t="shared" si="23"/>
        <v>Aggregate1-in-10August Typical Event Day50% Cycling19</v>
      </c>
      <c r="G1534">
        <v>37.195300000000003</v>
      </c>
      <c r="H1534">
        <v>34.628830000000001</v>
      </c>
      <c r="I1534">
        <v>85.558999999999997</v>
      </c>
      <c r="J1534">
        <v>0</v>
      </c>
      <c r="K1534">
        <v>0</v>
      </c>
      <c r="L1534">
        <v>0</v>
      </c>
      <c r="M1534">
        <v>0</v>
      </c>
      <c r="N1534">
        <v>0</v>
      </c>
      <c r="O1534">
        <v>12331</v>
      </c>
      <c r="P1534" t="s">
        <v>59</v>
      </c>
      <c r="Q1534" t="s">
        <v>61</v>
      </c>
    </row>
    <row r="1535" spans="1:17" x14ac:dyDescent="0.25">
      <c r="A1535" t="s">
        <v>30</v>
      </c>
      <c r="B1535" t="s">
        <v>38</v>
      </c>
      <c r="C1535" t="s">
        <v>37</v>
      </c>
      <c r="D1535" t="s">
        <v>26</v>
      </c>
      <c r="E1535">
        <v>19</v>
      </c>
      <c r="F1535" t="str">
        <f t="shared" si="23"/>
        <v>Average Per Ton1-in-10August Typical Event DayAll19</v>
      </c>
      <c r="G1535">
        <v>0.62580270000000005</v>
      </c>
      <c r="H1535">
        <v>0.58938740000000001</v>
      </c>
      <c r="I1535">
        <v>85.251900000000006</v>
      </c>
      <c r="J1535">
        <v>0</v>
      </c>
      <c r="K1535">
        <v>0</v>
      </c>
      <c r="L1535">
        <v>0</v>
      </c>
      <c r="M1535">
        <v>0</v>
      </c>
      <c r="N1535">
        <v>0</v>
      </c>
      <c r="O1535">
        <v>23026</v>
      </c>
      <c r="P1535" t="s">
        <v>59</v>
      </c>
      <c r="Q1535" t="s">
        <v>61</v>
      </c>
    </row>
    <row r="1536" spans="1:17" x14ac:dyDescent="0.25">
      <c r="A1536" t="s">
        <v>28</v>
      </c>
      <c r="B1536" t="s">
        <v>38</v>
      </c>
      <c r="C1536" t="s">
        <v>37</v>
      </c>
      <c r="D1536" t="s">
        <v>26</v>
      </c>
      <c r="E1536">
        <v>19</v>
      </c>
      <c r="F1536" t="str">
        <f t="shared" si="23"/>
        <v>Average Per Premise1-in-10August Typical Event DayAll19</v>
      </c>
      <c r="G1536">
        <v>2.6783329999999999</v>
      </c>
      <c r="H1536">
        <v>2.522481</v>
      </c>
      <c r="I1536">
        <v>85.251900000000006</v>
      </c>
      <c r="J1536">
        <v>0</v>
      </c>
      <c r="K1536">
        <v>0</v>
      </c>
      <c r="L1536">
        <v>0</v>
      </c>
      <c r="M1536">
        <v>0</v>
      </c>
      <c r="N1536">
        <v>0</v>
      </c>
      <c r="O1536">
        <v>23026</v>
      </c>
      <c r="P1536" t="s">
        <v>59</v>
      </c>
      <c r="Q1536" t="s">
        <v>61</v>
      </c>
    </row>
    <row r="1537" spans="1:17" x14ac:dyDescent="0.25">
      <c r="A1537" t="s">
        <v>29</v>
      </c>
      <c r="B1537" t="s">
        <v>38</v>
      </c>
      <c r="C1537" t="s">
        <v>37</v>
      </c>
      <c r="D1537" t="s">
        <v>26</v>
      </c>
      <c r="E1537">
        <v>19</v>
      </c>
      <c r="F1537" t="str">
        <f t="shared" si="23"/>
        <v>Average Per Device1-in-10August Typical Event DayAll19</v>
      </c>
      <c r="G1537">
        <v>2.232202</v>
      </c>
      <c r="H1537">
        <v>2.1023109999999998</v>
      </c>
      <c r="I1537">
        <v>85.251900000000006</v>
      </c>
      <c r="J1537">
        <v>0</v>
      </c>
      <c r="K1537">
        <v>0</v>
      </c>
      <c r="L1537">
        <v>0</v>
      </c>
      <c r="M1537">
        <v>0</v>
      </c>
      <c r="N1537">
        <v>0</v>
      </c>
      <c r="O1537">
        <v>23026</v>
      </c>
      <c r="P1537" t="s">
        <v>59</v>
      </c>
      <c r="Q1537" t="s">
        <v>61</v>
      </c>
    </row>
    <row r="1538" spans="1:17" x14ac:dyDescent="0.25">
      <c r="A1538" t="s">
        <v>43</v>
      </c>
      <c r="B1538" t="s">
        <v>38</v>
      </c>
      <c r="C1538" t="s">
        <v>37</v>
      </c>
      <c r="D1538" t="s">
        <v>26</v>
      </c>
      <c r="E1538">
        <v>19</v>
      </c>
      <c r="F1538" t="str">
        <f t="shared" si="23"/>
        <v>Aggregate1-in-10August Typical Event DayAll19</v>
      </c>
      <c r="G1538">
        <v>61.671289999999999</v>
      </c>
      <c r="H1538">
        <v>58.082659999999997</v>
      </c>
      <c r="I1538">
        <v>85.251900000000006</v>
      </c>
      <c r="J1538">
        <v>0</v>
      </c>
      <c r="K1538">
        <v>0</v>
      </c>
      <c r="L1538">
        <v>0</v>
      </c>
      <c r="M1538">
        <v>0</v>
      </c>
      <c r="N1538">
        <v>0</v>
      </c>
      <c r="O1538">
        <v>23026</v>
      </c>
      <c r="P1538" t="s">
        <v>59</v>
      </c>
      <c r="Q1538" t="s">
        <v>61</v>
      </c>
    </row>
    <row r="1539" spans="1:17" x14ac:dyDescent="0.25">
      <c r="A1539" t="s">
        <v>30</v>
      </c>
      <c r="B1539" t="s">
        <v>38</v>
      </c>
      <c r="C1539" t="s">
        <v>49</v>
      </c>
      <c r="D1539" t="s">
        <v>58</v>
      </c>
      <c r="E1539">
        <v>19</v>
      </c>
      <c r="F1539" t="str">
        <f t="shared" ref="F1539:F1602" si="24">CONCATENATE(A1539,B1539,C1539,D1539,E1539)</f>
        <v>Average Per Ton1-in-10July Monthly System Peak Day100% Cycling19</v>
      </c>
      <c r="G1539">
        <v>0.50355490000000003</v>
      </c>
      <c r="H1539">
        <v>0.48347459999999998</v>
      </c>
      <c r="I1539">
        <v>82.845600000000005</v>
      </c>
      <c r="J1539">
        <v>0</v>
      </c>
      <c r="K1539">
        <v>0</v>
      </c>
      <c r="L1539">
        <v>0</v>
      </c>
      <c r="M1539">
        <v>0</v>
      </c>
      <c r="N1539">
        <v>0</v>
      </c>
      <c r="O1539">
        <v>10695</v>
      </c>
      <c r="P1539" t="s">
        <v>59</v>
      </c>
      <c r="Q1539" t="s">
        <v>61</v>
      </c>
    </row>
    <row r="1540" spans="1:17" x14ac:dyDescent="0.25">
      <c r="A1540" t="s">
        <v>28</v>
      </c>
      <c r="B1540" t="s">
        <v>38</v>
      </c>
      <c r="C1540" t="s">
        <v>49</v>
      </c>
      <c r="D1540" t="s">
        <v>58</v>
      </c>
      <c r="E1540">
        <v>19</v>
      </c>
      <c r="F1540" t="str">
        <f t="shared" si="24"/>
        <v>Average Per Premise1-in-10July Monthly System Peak Day100% Cycling19</v>
      </c>
      <c r="G1540">
        <v>2.2567499999999998</v>
      </c>
      <c r="H1540">
        <v>2.1667580000000002</v>
      </c>
      <c r="I1540">
        <v>82.845600000000005</v>
      </c>
      <c r="J1540">
        <v>0</v>
      </c>
      <c r="K1540">
        <v>0</v>
      </c>
      <c r="L1540">
        <v>0</v>
      </c>
      <c r="M1540">
        <v>0</v>
      </c>
      <c r="N1540">
        <v>0</v>
      </c>
      <c r="O1540">
        <v>10695</v>
      </c>
      <c r="P1540" t="s">
        <v>59</v>
      </c>
      <c r="Q1540" t="s">
        <v>61</v>
      </c>
    </row>
    <row r="1541" spans="1:17" x14ac:dyDescent="0.25">
      <c r="A1541" t="s">
        <v>29</v>
      </c>
      <c r="B1541" t="s">
        <v>38</v>
      </c>
      <c r="C1541" t="s">
        <v>49</v>
      </c>
      <c r="D1541" t="s">
        <v>58</v>
      </c>
      <c r="E1541">
        <v>19</v>
      </c>
      <c r="F1541" t="str">
        <f t="shared" si="24"/>
        <v>Average Per Device1-in-10July Monthly System Peak Day100% Cycling19</v>
      </c>
      <c r="G1541">
        <v>1.827788</v>
      </c>
      <c r="H1541">
        <v>1.754901</v>
      </c>
      <c r="I1541">
        <v>82.845600000000005</v>
      </c>
      <c r="J1541">
        <v>0</v>
      </c>
      <c r="K1541">
        <v>0</v>
      </c>
      <c r="L1541">
        <v>0</v>
      </c>
      <c r="M1541">
        <v>0</v>
      </c>
      <c r="N1541">
        <v>0</v>
      </c>
      <c r="O1541">
        <v>10695</v>
      </c>
      <c r="P1541" t="s">
        <v>59</v>
      </c>
      <c r="Q1541" t="s">
        <v>61</v>
      </c>
    </row>
    <row r="1542" spans="1:17" x14ac:dyDescent="0.25">
      <c r="A1542" t="s">
        <v>43</v>
      </c>
      <c r="B1542" t="s">
        <v>38</v>
      </c>
      <c r="C1542" t="s">
        <v>49</v>
      </c>
      <c r="D1542" t="s">
        <v>58</v>
      </c>
      <c r="E1542">
        <v>19</v>
      </c>
      <c r="F1542" t="str">
        <f t="shared" si="24"/>
        <v>Aggregate1-in-10July Monthly System Peak Day100% Cycling19</v>
      </c>
      <c r="G1542">
        <v>24.135940000000002</v>
      </c>
      <c r="H1542">
        <v>23.173469999999998</v>
      </c>
      <c r="I1542">
        <v>82.845600000000005</v>
      </c>
      <c r="J1542">
        <v>0</v>
      </c>
      <c r="K1542">
        <v>0</v>
      </c>
      <c r="L1542">
        <v>0</v>
      </c>
      <c r="M1542">
        <v>0</v>
      </c>
      <c r="N1542">
        <v>0</v>
      </c>
      <c r="O1542">
        <v>10695</v>
      </c>
      <c r="P1542" t="s">
        <v>59</v>
      </c>
      <c r="Q1542" t="s">
        <v>61</v>
      </c>
    </row>
    <row r="1543" spans="1:17" x14ac:dyDescent="0.25">
      <c r="A1543" t="s">
        <v>30</v>
      </c>
      <c r="B1543" t="s">
        <v>38</v>
      </c>
      <c r="C1543" t="s">
        <v>49</v>
      </c>
      <c r="D1543" t="s">
        <v>31</v>
      </c>
      <c r="E1543">
        <v>19</v>
      </c>
      <c r="F1543" t="str">
        <f t="shared" si="24"/>
        <v>Average Per Ton1-in-10July Monthly System Peak Day50% Cycling19</v>
      </c>
      <c r="G1543">
        <v>0.73750269999999996</v>
      </c>
      <c r="H1543">
        <v>0.68661519999999998</v>
      </c>
      <c r="I1543">
        <v>83.323099999999997</v>
      </c>
      <c r="J1543">
        <v>0</v>
      </c>
      <c r="K1543">
        <v>0</v>
      </c>
      <c r="L1543">
        <v>0</v>
      </c>
      <c r="M1543">
        <v>0</v>
      </c>
      <c r="N1543">
        <v>0</v>
      </c>
      <c r="O1543">
        <v>12331</v>
      </c>
      <c r="P1543" t="s">
        <v>59</v>
      </c>
      <c r="Q1543" t="s">
        <v>61</v>
      </c>
    </row>
    <row r="1544" spans="1:17" x14ac:dyDescent="0.25">
      <c r="A1544" t="s">
        <v>28</v>
      </c>
      <c r="B1544" t="s">
        <v>38</v>
      </c>
      <c r="C1544" t="s">
        <v>49</v>
      </c>
      <c r="D1544" t="s">
        <v>31</v>
      </c>
      <c r="E1544">
        <v>19</v>
      </c>
      <c r="F1544" t="str">
        <f t="shared" si="24"/>
        <v>Average Per Premise1-in-10July Monthly System Peak Day50% Cycling19</v>
      </c>
      <c r="G1544">
        <v>3.0273080000000001</v>
      </c>
      <c r="H1544">
        <v>2.8184239999999998</v>
      </c>
      <c r="I1544">
        <v>83.323099999999997</v>
      </c>
      <c r="J1544">
        <v>0</v>
      </c>
      <c r="K1544">
        <v>0</v>
      </c>
      <c r="L1544">
        <v>0</v>
      </c>
      <c r="M1544">
        <v>0</v>
      </c>
      <c r="N1544">
        <v>0</v>
      </c>
      <c r="O1544">
        <v>12331</v>
      </c>
      <c r="P1544" t="s">
        <v>59</v>
      </c>
      <c r="Q1544" t="s">
        <v>61</v>
      </c>
    </row>
    <row r="1545" spans="1:17" x14ac:dyDescent="0.25">
      <c r="A1545" t="s">
        <v>29</v>
      </c>
      <c r="B1545" t="s">
        <v>38</v>
      </c>
      <c r="C1545" t="s">
        <v>49</v>
      </c>
      <c r="D1545" t="s">
        <v>31</v>
      </c>
      <c r="E1545">
        <v>19</v>
      </c>
      <c r="F1545" t="str">
        <f t="shared" si="24"/>
        <v>Average Per Device1-in-10July Monthly System Peak Day50% Cycling19</v>
      </c>
      <c r="G1545">
        <v>2.588209</v>
      </c>
      <c r="H1545">
        <v>2.4096229999999998</v>
      </c>
      <c r="I1545">
        <v>83.323099999999997</v>
      </c>
      <c r="J1545">
        <v>0</v>
      </c>
      <c r="K1545">
        <v>0</v>
      </c>
      <c r="L1545">
        <v>0</v>
      </c>
      <c r="M1545">
        <v>0</v>
      </c>
      <c r="N1545">
        <v>0</v>
      </c>
      <c r="O1545">
        <v>12331</v>
      </c>
      <c r="P1545" t="s">
        <v>59</v>
      </c>
      <c r="Q1545" t="s">
        <v>61</v>
      </c>
    </row>
    <row r="1546" spans="1:17" x14ac:dyDescent="0.25">
      <c r="A1546" t="s">
        <v>43</v>
      </c>
      <c r="B1546" t="s">
        <v>38</v>
      </c>
      <c r="C1546" t="s">
        <v>49</v>
      </c>
      <c r="D1546" t="s">
        <v>31</v>
      </c>
      <c r="E1546">
        <v>19</v>
      </c>
      <c r="F1546" t="str">
        <f t="shared" si="24"/>
        <v>Aggregate1-in-10July Monthly System Peak Day50% Cycling19</v>
      </c>
      <c r="G1546">
        <v>37.329729999999998</v>
      </c>
      <c r="H1546">
        <v>34.753990000000002</v>
      </c>
      <c r="I1546">
        <v>83.323099999999997</v>
      </c>
      <c r="J1546">
        <v>0</v>
      </c>
      <c r="K1546">
        <v>0</v>
      </c>
      <c r="L1546">
        <v>0</v>
      </c>
      <c r="M1546">
        <v>0</v>
      </c>
      <c r="N1546">
        <v>0</v>
      </c>
      <c r="O1546">
        <v>12331</v>
      </c>
      <c r="P1546" t="s">
        <v>59</v>
      </c>
      <c r="Q1546" t="s">
        <v>61</v>
      </c>
    </row>
    <row r="1547" spans="1:17" x14ac:dyDescent="0.25">
      <c r="A1547" t="s">
        <v>30</v>
      </c>
      <c r="B1547" t="s">
        <v>38</v>
      </c>
      <c r="C1547" t="s">
        <v>49</v>
      </c>
      <c r="D1547" t="s">
        <v>26</v>
      </c>
      <c r="E1547">
        <v>19</v>
      </c>
      <c r="F1547" t="str">
        <f t="shared" si="24"/>
        <v>Average Per Ton1-in-10July Monthly System Peak DayAll19</v>
      </c>
      <c r="G1547">
        <v>0.62883389999999995</v>
      </c>
      <c r="H1547">
        <v>0.59225640000000002</v>
      </c>
      <c r="I1547">
        <v>83.101299999999995</v>
      </c>
      <c r="J1547">
        <v>0</v>
      </c>
      <c r="K1547">
        <v>0</v>
      </c>
      <c r="L1547">
        <v>0</v>
      </c>
      <c r="M1547">
        <v>0</v>
      </c>
      <c r="N1547">
        <v>0</v>
      </c>
      <c r="O1547">
        <v>23026</v>
      </c>
      <c r="P1547" t="s">
        <v>59</v>
      </c>
      <c r="Q1547" t="s">
        <v>61</v>
      </c>
    </row>
    <row r="1548" spans="1:17" x14ac:dyDescent="0.25">
      <c r="A1548" t="s">
        <v>28</v>
      </c>
      <c r="B1548" t="s">
        <v>38</v>
      </c>
      <c r="C1548" t="s">
        <v>49</v>
      </c>
      <c r="D1548" t="s">
        <v>26</v>
      </c>
      <c r="E1548">
        <v>19</v>
      </c>
      <c r="F1548" t="str">
        <f t="shared" si="24"/>
        <v>Average Per Premise1-in-10July Monthly System Peak DayAll19</v>
      </c>
      <c r="G1548">
        <v>2.691306</v>
      </c>
      <c r="H1548">
        <v>2.5347599999999999</v>
      </c>
      <c r="I1548">
        <v>83.101299999999995</v>
      </c>
      <c r="J1548">
        <v>0</v>
      </c>
      <c r="K1548">
        <v>0</v>
      </c>
      <c r="L1548">
        <v>0</v>
      </c>
      <c r="M1548">
        <v>0</v>
      </c>
      <c r="N1548">
        <v>0</v>
      </c>
      <c r="O1548">
        <v>23026</v>
      </c>
      <c r="P1548" t="s">
        <v>59</v>
      </c>
      <c r="Q1548" t="s">
        <v>61</v>
      </c>
    </row>
    <row r="1549" spans="1:17" x14ac:dyDescent="0.25">
      <c r="A1549" t="s">
        <v>29</v>
      </c>
      <c r="B1549" t="s">
        <v>38</v>
      </c>
      <c r="C1549" t="s">
        <v>49</v>
      </c>
      <c r="D1549" t="s">
        <v>26</v>
      </c>
      <c r="E1549">
        <v>19</v>
      </c>
      <c r="F1549" t="str">
        <f t="shared" si="24"/>
        <v>Average Per Device1-in-10July Monthly System Peak DayAll19</v>
      </c>
      <c r="G1549">
        <v>2.2430150000000002</v>
      </c>
      <c r="H1549">
        <v>2.1125449999999999</v>
      </c>
      <c r="I1549">
        <v>83.101299999999995</v>
      </c>
      <c r="J1549">
        <v>0</v>
      </c>
      <c r="K1549">
        <v>0</v>
      </c>
      <c r="L1549">
        <v>0</v>
      </c>
      <c r="M1549">
        <v>0</v>
      </c>
      <c r="N1549">
        <v>0</v>
      </c>
      <c r="O1549">
        <v>23026</v>
      </c>
      <c r="P1549" t="s">
        <v>59</v>
      </c>
      <c r="Q1549" t="s">
        <v>61</v>
      </c>
    </row>
    <row r="1550" spans="1:17" x14ac:dyDescent="0.25">
      <c r="A1550" t="s">
        <v>43</v>
      </c>
      <c r="B1550" t="s">
        <v>38</v>
      </c>
      <c r="C1550" t="s">
        <v>49</v>
      </c>
      <c r="D1550" t="s">
        <v>26</v>
      </c>
      <c r="E1550">
        <v>19</v>
      </c>
      <c r="F1550" t="str">
        <f t="shared" si="24"/>
        <v>Aggregate1-in-10July Monthly System Peak DayAll19</v>
      </c>
      <c r="G1550">
        <v>61.970010000000002</v>
      </c>
      <c r="H1550">
        <v>58.365389999999998</v>
      </c>
      <c r="I1550">
        <v>83.101299999999995</v>
      </c>
      <c r="J1550">
        <v>0</v>
      </c>
      <c r="K1550">
        <v>0</v>
      </c>
      <c r="L1550">
        <v>0</v>
      </c>
      <c r="M1550">
        <v>0</v>
      </c>
      <c r="N1550">
        <v>0</v>
      </c>
      <c r="O1550">
        <v>23026</v>
      </c>
      <c r="P1550" t="s">
        <v>59</v>
      </c>
      <c r="Q1550" t="s">
        <v>61</v>
      </c>
    </row>
    <row r="1551" spans="1:17" x14ac:dyDescent="0.25">
      <c r="A1551" t="s">
        <v>30</v>
      </c>
      <c r="B1551" t="s">
        <v>38</v>
      </c>
      <c r="C1551" t="s">
        <v>50</v>
      </c>
      <c r="D1551" t="s">
        <v>58</v>
      </c>
      <c r="E1551">
        <v>19</v>
      </c>
      <c r="F1551" t="str">
        <f t="shared" si="24"/>
        <v>Average Per Ton1-in-10June Monthly System Peak Day100% Cycling19</v>
      </c>
      <c r="G1551">
        <v>0.41263230000000001</v>
      </c>
      <c r="H1551">
        <v>0.39617770000000002</v>
      </c>
      <c r="I1551">
        <v>81.146900000000002</v>
      </c>
      <c r="J1551">
        <v>0</v>
      </c>
      <c r="K1551">
        <v>0</v>
      </c>
      <c r="L1551">
        <v>0</v>
      </c>
      <c r="M1551">
        <v>0</v>
      </c>
      <c r="N1551">
        <v>0</v>
      </c>
      <c r="O1551">
        <v>10695</v>
      </c>
      <c r="P1551" t="s">
        <v>59</v>
      </c>
      <c r="Q1551" t="s">
        <v>61</v>
      </c>
    </row>
    <row r="1552" spans="1:17" x14ac:dyDescent="0.25">
      <c r="A1552" t="s">
        <v>28</v>
      </c>
      <c r="B1552" t="s">
        <v>38</v>
      </c>
      <c r="C1552" t="s">
        <v>50</v>
      </c>
      <c r="D1552" t="s">
        <v>58</v>
      </c>
      <c r="E1552">
        <v>19</v>
      </c>
      <c r="F1552" t="str">
        <f t="shared" si="24"/>
        <v>Average Per Premise1-in-10June Monthly System Peak Day100% Cycling19</v>
      </c>
      <c r="G1552">
        <v>1.8492679999999999</v>
      </c>
      <c r="H1552">
        <v>1.775525</v>
      </c>
      <c r="I1552">
        <v>81.146900000000002</v>
      </c>
      <c r="J1552">
        <v>0</v>
      </c>
      <c r="K1552">
        <v>0</v>
      </c>
      <c r="L1552">
        <v>0</v>
      </c>
      <c r="M1552">
        <v>0</v>
      </c>
      <c r="N1552">
        <v>0</v>
      </c>
      <c r="O1552">
        <v>10695</v>
      </c>
      <c r="P1552" t="s">
        <v>59</v>
      </c>
      <c r="Q1552" t="s">
        <v>61</v>
      </c>
    </row>
    <row r="1553" spans="1:17" x14ac:dyDescent="0.25">
      <c r="A1553" t="s">
        <v>29</v>
      </c>
      <c r="B1553" t="s">
        <v>38</v>
      </c>
      <c r="C1553" t="s">
        <v>50</v>
      </c>
      <c r="D1553" t="s">
        <v>58</v>
      </c>
      <c r="E1553">
        <v>19</v>
      </c>
      <c r="F1553" t="str">
        <f t="shared" si="24"/>
        <v>Average Per Device1-in-10June Monthly System Peak Day100% Cycling19</v>
      </c>
      <c r="G1553">
        <v>1.49776</v>
      </c>
      <c r="H1553">
        <v>1.438034</v>
      </c>
      <c r="I1553">
        <v>81.146900000000002</v>
      </c>
      <c r="J1553">
        <v>0</v>
      </c>
      <c r="K1553">
        <v>0</v>
      </c>
      <c r="L1553">
        <v>0</v>
      </c>
      <c r="M1553">
        <v>0</v>
      </c>
      <c r="N1553">
        <v>0</v>
      </c>
      <c r="O1553">
        <v>10695</v>
      </c>
      <c r="P1553" t="s">
        <v>59</v>
      </c>
      <c r="Q1553" t="s">
        <v>61</v>
      </c>
    </row>
    <row r="1554" spans="1:17" x14ac:dyDescent="0.25">
      <c r="A1554" t="s">
        <v>43</v>
      </c>
      <c r="B1554" t="s">
        <v>38</v>
      </c>
      <c r="C1554" t="s">
        <v>50</v>
      </c>
      <c r="D1554" t="s">
        <v>58</v>
      </c>
      <c r="E1554">
        <v>19</v>
      </c>
      <c r="F1554" t="str">
        <f t="shared" si="24"/>
        <v>Aggregate1-in-10June Monthly System Peak Day100% Cycling19</v>
      </c>
      <c r="G1554">
        <v>19.777920000000002</v>
      </c>
      <c r="H1554">
        <v>18.989239999999999</v>
      </c>
      <c r="I1554">
        <v>81.146900000000002</v>
      </c>
      <c r="J1554">
        <v>0</v>
      </c>
      <c r="K1554">
        <v>0</v>
      </c>
      <c r="L1554">
        <v>0</v>
      </c>
      <c r="M1554">
        <v>0</v>
      </c>
      <c r="N1554">
        <v>0</v>
      </c>
      <c r="O1554">
        <v>10695</v>
      </c>
      <c r="P1554" t="s">
        <v>59</v>
      </c>
      <c r="Q1554" t="s">
        <v>61</v>
      </c>
    </row>
    <row r="1555" spans="1:17" x14ac:dyDescent="0.25">
      <c r="A1555" t="s">
        <v>30</v>
      </c>
      <c r="B1555" t="s">
        <v>38</v>
      </c>
      <c r="C1555" t="s">
        <v>50</v>
      </c>
      <c r="D1555" t="s">
        <v>31</v>
      </c>
      <c r="E1555">
        <v>19</v>
      </c>
      <c r="F1555" t="str">
        <f t="shared" si="24"/>
        <v>Average Per Ton1-in-10June Monthly System Peak Day50% Cycling19</v>
      </c>
      <c r="G1555">
        <v>0.61560619999999999</v>
      </c>
      <c r="H1555">
        <v>0.57312960000000002</v>
      </c>
      <c r="I1555">
        <v>81.861199999999997</v>
      </c>
      <c r="J1555">
        <v>0</v>
      </c>
      <c r="K1555">
        <v>0</v>
      </c>
      <c r="L1555">
        <v>0</v>
      </c>
      <c r="M1555">
        <v>0</v>
      </c>
      <c r="N1555">
        <v>0</v>
      </c>
      <c r="O1555">
        <v>12331</v>
      </c>
      <c r="P1555" t="s">
        <v>59</v>
      </c>
      <c r="Q1555" t="s">
        <v>61</v>
      </c>
    </row>
    <row r="1556" spans="1:17" x14ac:dyDescent="0.25">
      <c r="A1556" t="s">
        <v>28</v>
      </c>
      <c r="B1556" t="s">
        <v>38</v>
      </c>
      <c r="C1556" t="s">
        <v>50</v>
      </c>
      <c r="D1556" t="s">
        <v>31</v>
      </c>
      <c r="E1556">
        <v>19</v>
      </c>
      <c r="F1556" t="str">
        <f t="shared" si="24"/>
        <v>Average Per Premise1-in-10June Monthly System Peak Day50% Cycling19</v>
      </c>
      <c r="G1556">
        <v>2.5269460000000001</v>
      </c>
      <c r="H1556">
        <v>2.3525879999999999</v>
      </c>
      <c r="I1556">
        <v>81.861199999999997</v>
      </c>
      <c r="J1556">
        <v>0</v>
      </c>
      <c r="K1556">
        <v>0</v>
      </c>
      <c r="L1556">
        <v>0</v>
      </c>
      <c r="M1556">
        <v>0</v>
      </c>
      <c r="N1556">
        <v>0</v>
      </c>
      <c r="O1556">
        <v>12331</v>
      </c>
      <c r="P1556" t="s">
        <v>59</v>
      </c>
      <c r="Q1556" t="s">
        <v>61</v>
      </c>
    </row>
    <row r="1557" spans="1:17" x14ac:dyDescent="0.25">
      <c r="A1557" t="s">
        <v>29</v>
      </c>
      <c r="B1557" t="s">
        <v>38</v>
      </c>
      <c r="C1557" t="s">
        <v>50</v>
      </c>
      <c r="D1557" t="s">
        <v>31</v>
      </c>
      <c r="E1557">
        <v>19</v>
      </c>
      <c r="F1557" t="str">
        <f t="shared" si="24"/>
        <v>Average Per Device1-in-10June Monthly System Peak Day50% Cycling19</v>
      </c>
      <c r="G1557">
        <v>2.1604220000000001</v>
      </c>
      <c r="H1557">
        <v>2.0113539999999999</v>
      </c>
      <c r="I1557">
        <v>81.861199999999997</v>
      </c>
      <c r="J1557">
        <v>0</v>
      </c>
      <c r="K1557">
        <v>0</v>
      </c>
      <c r="L1557">
        <v>0</v>
      </c>
      <c r="M1557">
        <v>0</v>
      </c>
      <c r="N1557">
        <v>0</v>
      </c>
      <c r="O1557">
        <v>12331</v>
      </c>
      <c r="P1557" t="s">
        <v>59</v>
      </c>
      <c r="Q1557" t="s">
        <v>61</v>
      </c>
    </row>
    <row r="1558" spans="1:17" x14ac:dyDescent="0.25">
      <c r="A1558" t="s">
        <v>43</v>
      </c>
      <c r="B1558" t="s">
        <v>38</v>
      </c>
      <c r="C1558" t="s">
        <v>50</v>
      </c>
      <c r="D1558" t="s">
        <v>31</v>
      </c>
      <c r="E1558">
        <v>19</v>
      </c>
      <c r="F1558" t="str">
        <f t="shared" si="24"/>
        <v>Aggregate1-in-10June Monthly System Peak Day50% Cycling19</v>
      </c>
      <c r="G1558">
        <v>31.159770000000002</v>
      </c>
      <c r="H1558">
        <v>29.00976</v>
      </c>
      <c r="I1558">
        <v>81.861199999999997</v>
      </c>
      <c r="J1558">
        <v>0</v>
      </c>
      <c r="K1558">
        <v>0</v>
      </c>
      <c r="L1558">
        <v>0</v>
      </c>
      <c r="M1558">
        <v>0</v>
      </c>
      <c r="N1558">
        <v>0</v>
      </c>
      <c r="O1558">
        <v>12331</v>
      </c>
      <c r="P1558" t="s">
        <v>59</v>
      </c>
      <c r="Q1558" t="s">
        <v>61</v>
      </c>
    </row>
    <row r="1559" spans="1:17" x14ac:dyDescent="0.25">
      <c r="A1559" t="s">
        <v>30</v>
      </c>
      <c r="B1559" t="s">
        <v>38</v>
      </c>
      <c r="C1559" t="s">
        <v>50</v>
      </c>
      <c r="D1559" t="s">
        <v>26</v>
      </c>
      <c r="E1559">
        <v>19</v>
      </c>
      <c r="F1559" t="str">
        <f t="shared" si="24"/>
        <v>Average Per Ton1-in-10June Monthly System Peak DayAll19</v>
      </c>
      <c r="G1559">
        <v>0.52132480000000003</v>
      </c>
      <c r="H1559">
        <v>0.49093540000000002</v>
      </c>
      <c r="I1559">
        <v>81.529399999999995</v>
      </c>
      <c r="J1559">
        <v>0</v>
      </c>
      <c r="K1559">
        <v>0</v>
      </c>
      <c r="L1559">
        <v>0</v>
      </c>
      <c r="M1559">
        <v>0</v>
      </c>
      <c r="N1559">
        <v>0</v>
      </c>
      <c r="O1559">
        <v>23026</v>
      </c>
      <c r="P1559" t="s">
        <v>59</v>
      </c>
      <c r="Q1559" t="s">
        <v>61</v>
      </c>
    </row>
    <row r="1560" spans="1:17" x14ac:dyDescent="0.25">
      <c r="A1560" t="s">
        <v>28</v>
      </c>
      <c r="B1560" t="s">
        <v>38</v>
      </c>
      <c r="C1560" t="s">
        <v>50</v>
      </c>
      <c r="D1560" t="s">
        <v>26</v>
      </c>
      <c r="E1560">
        <v>19</v>
      </c>
      <c r="F1560" t="str">
        <f t="shared" si="24"/>
        <v>Average Per Premise1-in-10June Monthly System Peak DayAll19</v>
      </c>
      <c r="G1560">
        <v>2.231185</v>
      </c>
      <c r="H1560">
        <v>2.1011229999999999</v>
      </c>
      <c r="I1560">
        <v>81.529399999999995</v>
      </c>
      <c r="J1560">
        <v>0</v>
      </c>
      <c r="K1560">
        <v>0</v>
      </c>
      <c r="L1560">
        <v>0</v>
      </c>
      <c r="M1560">
        <v>0</v>
      </c>
      <c r="N1560">
        <v>0</v>
      </c>
      <c r="O1560">
        <v>23026</v>
      </c>
      <c r="P1560" t="s">
        <v>59</v>
      </c>
      <c r="Q1560" t="s">
        <v>61</v>
      </c>
    </row>
    <row r="1561" spans="1:17" x14ac:dyDescent="0.25">
      <c r="A1561" t="s">
        <v>29</v>
      </c>
      <c r="B1561" t="s">
        <v>38</v>
      </c>
      <c r="C1561" t="s">
        <v>50</v>
      </c>
      <c r="D1561" t="s">
        <v>26</v>
      </c>
      <c r="E1561">
        <v>19</v>
      </c>
      <c r="F1561" t="str">
        <f t="shared" si="24"/>
        <v>Average Per Device1-in-10June Monthly System Peak DayAll19</v>
      </c>
      <c r="G1561">
        <v>1.8595360000000001</v>
      </c>
      <c r="H1561">
        <v>1.751139</v>
      </c>
      <c r="I1561">
        <v>81.529399999999995</v>
      </c>
      <c r="J1561">
        <v>0</v>
      </c>
      <c r="K1561">
        <v>0</v>
      </c>
      <c r="L1561">
        <v>0</v>
      </c>
      <c r="M1561">
        <v>0</v>
      </c>
      <c r="N1561">
        <v>0</v>
      </c>
      <c r="O1561">
        <v>23026</v>
      </c>
      <c r="P1561" t="s">
        <v>59</v>
      </c>
      <c r="Q1561" t="s">
        <v>61</v>
      </c>
    </row>
    <row r="1562" spans="1:17" x14ac:dyDescent="0.25">
      <c r="A1562" t="s">
        <v>43</v>
      </c>
      <c r="B1562" t="s">
        <v>38</v>
      </c>
      <c r="C1562" t="s">
        <v>50</v>
      </c>
      <c r="D1562" t="s">
        <v>26</v>
      </c>
      <c r="E1562">
        <v>19</v>
      </c>
      <c r="F1562" t="str">
        <f t="shared" si="24"/>
        <v>Aggregate1-in-10June Monthly System Peak DayAll19</v>
      </c>
      <c r="G1562">
        <v>51.375259999999997</v>
      </c>
      <c r="H1562">
        <v>48.380459999999999</v>
      </c>
      <c r="I1562">
        <v>81.529399999999995</v>
      </c>
      <c r="J1562">
        <v>0</v>
      </c>
      <c r="K1562">
        <v>0</v>
      </c>
      <c r="L1562">
        <v>0</v>
      </c>
      <c r="M1562">
        <v>0</v>
      </c>
      <c r="N1562">
        <v>0</v>
      </c>
      <c r="O1562">
        <v>23026</v>
      </c>
      <c r="P1562" t="s">
        <v>59</v>
      </c>
      <c r="Q1562" t="s">
        <v>61</v>
      </c>
    </row>
    <row r="1563" spans="1:17" x14ac:dyDescent="0.25">
      <c r="A1563" t="s">
        <v>30</v>
      </c>
      <c r="B1563" t="s">
        <v>38</v>
      </c>
      <c r="C1563" t="s">
        <v>51</v>
      </c>
      <c r="D1563" t="s">
        <v>58</v>
      </c>
      <c r="E1563">
        <v>19</v>
      </c>
      <c r="F1563" t="str">
        <f t="shared" si="24"/>
        <v>Average Per Ton1-in-10May Monthly System Peak Day100% Cycling19</v>
      </c>
      <c r="G1563">
        <v>0.46182529999999999</v>
      </c>
      <c r="H1563">
        <v>0.4434091</v>
      </c>
      <c r="I1563">
        <v>81.547799999999995</v>
      </c>
      <c r="J1563">
        <v>0</v>
      </c>
      <c r="K1563">
        <v>0</v>
      </c>
      <c r="L1563">
        <v>0</v>
      </c>
      <c r="M1563">
        <v>0</v>
      </c>
      <c r="N1563">
        <v>0</v>
      </c>
      <c r="O1563">
        <v>10695</v>
      </c>
      <c r="P1563" t="s">
        <v>59</v>
      </c>
      <c r="Q1563" t="s">
        <v>61</v>
      </c>
    </row>
    <row r="1564" spans="1:17" x14ac:dyDescent="0.25">
      <c r="A1564" t="s">
        <v>28</v>
      </c>
      <c r="B1564" t="s">
        <v>38</v>
      </c>
      <c r="C1564" t="s">
        <v>51</v>
      </c>
      <c r="D1564" t="s">
        <v>58</v>
      </c>
      <c r="E1564">
        <v>19</v>
      </c>
      <c r="F1564" t="str">
        <f t="shared" si="24"/>
        <v>Average Per Premise1-in-10May Monthly System Peak Day100% Cycling19</v>
      </c>
      <c r="G1564">
        <v>2.0697329999999998</v>
      </c>
      <c r="H1564">
        <v>1.987198</v>
      </c>
      <c r="I1564">
        <v>81.547799999999995</v>
      </c>
      <c r="J1564">
        <v>0</v>
      </c>
      <c r="K1564">
        <v>0</v>
      </c>
      <c r="L1564">
        <v>0</v>
      </c>
      <c r="M1564">
        <v>0</v>
      </c>
      <c r="N1564">
        <v>0</v>
      </c>
      <c r="O1564">
        <v>10695</v>
      </c>
      <c r="P1564" t="s">
        <v>59</v>
      </c>
      <c r="Q1564" t="s">
        <v>61</v>
      </c>
    </row>
    <row r="1565" spans="1:17" x14ac:dyDescent="0.25">
      <c r="A1565" t="s">
        <v>29</v>
      </c>
      <c r="B1565" t="s">
        <v>38</v>
      </c>
      <c r="C1565" t="s">
        <v>51</v>
      </c>
      <c r="D1565" t="s">
        <v>58</v>
      </c>
      <c r="E1565">
        <v>19</v>
      </c>
      <c r="F1565" t="str">
        <f t="shared" si="24"/>
        <v>Average Per Device1-in-10May Monthly System Peak Day100% Cycling19</v>
      </c>
      <c r="G1565">
        <v>1.6763189999999999</v>
      </c>
      <c r="H1565">
        <v>1.6094729999999999</v>
      </c>
      <c r="I1565">
        <v>81.547799999999995</v>
      </c>
      <c r="J1565">
        <v>0</v>
      </c>
      <c r="K1565">
        <v>0</v>
      </c>
      <c r="L1565">
        <v>0</v>
      </c>
      <c r="M1565">
        <v>0</v>
      </c>
      <c r="N1565">
        <v>0</v>
      </c>
      <c r="O1565">
        <v>10695</v>
      </c>
      <c r="P1565" t="s">
        <v>59</v>
      </c>
      <c r="Q1565" t="s">
        <v>61</v>
      </c>
    </row>
    <row r="1566" spans="1:17" x14ac:dyDescent="0.25">
      <c r="A1566" t="s">
        <v>43</v>
      </c>
      <c r="B1566" t="s">
        <v>38</v>
      </c>
      <c r="C1566" t="s">
        <v>51</v>
      </c>
      <c r="D1566" t="s">
        <v>58</v>
      </c>
      <c r="E1566">
        <v>19</v>
      </c>
      <c r="F1566" t="str">
        <f t="shared" si="24"/>
        <v>Aggregate1-in-10May Monthly System Peak Day100% Cycling19</v>
      </c>
      <c r="G1566">
        <v>22.13579</v>
      </c>
      <c r="H1566">
        <v>21.253080000000001</v>
      </c>
      <c r="I1566">
        <v>81.547799999999995</v>
      </c>
      <c r="J1566">
        <v>0</v>
      </c>
      <c r="K1566">
        <v>0</v>
      </c>
      <c r="L1566">
        <v>0</v>
      </c>
      <c r="M1566">
        <v>0</v>
      </c>
      <c r="N1566">
        <v>0</v>
      </c>
      <c r="O1566">
        <v>10695</v>
      </c>
      <c r="P1566" t="s">
        <v>59</v>
      </c>
      <c r="Q1566" t="s">
        <v>61</v>
      </c>
    </row>
    <row r="1567" spans="1:17" x14ac:dyDescent="0.25">
      <c r="A1567" t="s">
        <v>30</v>
      </c>
      <c r="B1567" t="s">
        <v>38</v>
      </c>
      <c r="C1567" t="s">
        <v>51</v>
      </c>
      <c r="D1567" t="s">
        <v>31</v>
      </c>
      <c r="E1567">
        <v>19</v>
      </c>
      <c r="F1567" t="str">
        <f t="shared" si="24"/>
        <v>Average Per Ton1-in-10May Monthly System Peak Day50% Cycling19</v>
      </c>
      <c r="G1567">
        <v>0.68046070000000003</v>
      </c>
      <c r="H1567">
        <v>0.63350910000000005</v>
      </c>
      <c r="I1567">
        <v>81.786500000000004</v>
      </c>
      <c r="J1567">
        <v>0</v>
      </c>
      <c r="K1567">
        <v>0</v>
      </c>
      <c r="L1567">
        <v>0</v>
      </c>
      <c r="M1567">
        <v>0</v>
      </c>
      <c r="N1567">
        <v>0</v>
      </c>
      <c r="O1567">
        <v>12331</v>
      </c>
      <c r="P1567" t="s">
        <v>59</v>
      </c>
      <c r="Q1567" t="s">
        <v>61</v>
      </c>
    </row>
    <row r="1568" spans="1:17" x14ac:dyDescent="0.25">
      <c r="A1568" t="s">
        <v>28</v>
      </c>
      <c r="B1568" t="s">
        <v>38</v>
      </c>
      <c r="C1568" t="s">
        <v>51</v>
      </c>
      <c r="D1568" t="s">
        <v>31</v>
      </c>
      <c r="E1568">
        <v>19</v>
      </c>
      <c r="F1568" t="str">
        <f t="shared" si="24"/>
        <v>Average Per Premise1-in-10May Monthly System Peak Day50% Cycling19</v>
      </c>
      <c r="G1568">
        <v>2.793161</v>
      </c>
      <c r="H1568">
        <v>2.6004339999999999</v>
      </c>
      <c r="I1568">
        <v>81.786500000000004</v>
      </c>
      <c r="J1568">
        <v>0</v>
      </c>
      <c r="K1568">
        <v>0</v>
      </c>
      <c r="L1568">
        <v>0</v>
      </c>
      <c r="M1568">
        <v>0</v>
      </c>
      <c r="N1568">
        <v>0</v>
      </c>
      <c r="O1568">
        <v>12331</v>
      </c>
      <c r="P1568" t="s">
        <v>59</v>
      </c>
      <c r="Q1568" t="s">
        <v>61</v>
      </c>
    </row>
    <row r="1569" spans="1:17" x14ac:dyDescent="0.25">
      <c r="A1569" t="s">
        <v>29</v>
      </c>
      <c r="B1569" t="s">
        <v>38</v>
      </c>
      <c r="C1569" t="s">
        <v>51</v>
      </c>
      <c r="D1569" t="s">
        <v>31</v>
      </c>
      <c r="E1569">
        <v>19</v>
      </c>
      <c r="F1569" t="str">
        <f t="shared" si="24"/>
        <v>Average Per Device1-in-10May Monthly System Peak Day50% Cycling19</v>
      </c>
      <c r="G1569">
        <v>2.3880240000000001</v>
      </c>
      <c r="H1569">
        <v>2.2232509999999999</v>
      </c>
      <c r="I1569">
        <v>81.786500000000004</v>
      </c>
      <c r="J1569">
        <v>0</v>
      </c>
      <c r="K1569">
        <v>0</v>
      </c>
      <c r="L1569">
        <v>0</v>
      </c>
      <c r="M1569">
        <v>0</v>
      </c>
      <c r="N1569">
        <v>0</v>
      </c>
      <c r="O1569">
        <v>12331</v>
      </c>
      <c r="P1569" t="s">
        <v>59</v>
      </c>
      <c r="Q1569" t="s">
        <v>61</v>
      </c>
    </row>
    <row r="1570" spans="1:17" x14ac:dyDescent="0.25">
      <c r="A1570" t="s">
        <v>43</v>
      </c>
      <c r="B1570" t="s">
        <v>38</v>
      </c>
      <c r="C1570" t="s">
        <v>51</v>
      </c>
      <c r="D1570" t="s">
        <v>31</v>
      </c>
      <c r="E1570">
        <v>19</v>
      </c>
      <c r="F1570" t="str">
        <f t="shared" si="24"/>
        <v>Aggregate1-in-10May Monthly System Peak Day50% Cycling19</v>
      </c>
      <c r="G1570">
        <v>34.44247</v>
      </c>
      <c r="H1570">
        <v>32.065950000000001</v>
      </c>
      <c r="I1570">
        <v>81.786500000000004</v>
      </c>
      <c r="J1570">
        <v>0</v>
      </c>
      <c r="K1570">
        <v>0</v>
      </c>
      <c r="L1570">
        <v>0</v>
      </c>
      <c r="M1570">
        <v>0</v>
      </c>
      <c r="N1570">
        <v>0</v>
      </c>
      <c r="O1570">
        <v>12331</v>
      </c>
      <c r="P1570" t="s">
        <v>59</v>
      </c>
      <c r="Q1570" t="s">
        <v>61</v>
      </c>
    </row>
    <row r="1571" spans="1:17" x14ac:dyDescent="0.25">
      <c r="A1571" t="s">
        <v>30</v>
      </c>
      <c r="B1571" t="s">
        <v>38</v>
      </c>
      <c r="C1571" t="s">
        <v>51</v>
      </c>
      <c r="D1571" t="s">
        <v>26</v>
      </c>
      <c r="E1571">
        <v>19</v>
      </c>
      <c r="F1571" t="str">
        <f t="shared" si="24"/>
        <v>Average Per Ton1-in-10May Monthly System Peak DayAll19</v>
      </c>
      <c r="G1571">
        <v>0.57890459999999999</v>
      </c>
      <c r="H1571">
        <v>0.54520760000000001</v>
      </c>
      <c r="I1571">
        <v>81.675700000000006</v>
      </c>
      <c r="J1571">
        <v>0</v>
      </c>
      <c r="K1571">
        <v>0</v>
      </c>
      <c r="L1571">
        <v>0</v>
      </c>
      <c r="M1571">
        <v>0</v>
      </c>
      <c r="N1571">
        <v>0</v>
      </c>
      <c r="O1571">
        <v>23026</v>
      </c>
      <c r="P1571" t="s">
        <v>59</v>
      </c>
      <c r="Q1571" t="s">
        <v>61</v>
      </c>
    </row>
    <row r="1572" spans="1:17" x14ac:dyDescent="0.25">
      <c r="A1572" t="s">
        <v>28</v>
      </c>
      <c r="B1572" t="s">
        <v>38</v>
      </c>
      <c r="C1572" t="s">
        <v>51</v>
      </c>
      <c r="D1572" t="s">
        <v>26</v>
      </c>
      <c r="E1572">
        <v>19</v>
      </c>
      <c r="F1572" t="str">
        <f t="shared" si="24"/>
        <v>Average Per Premise1-in-10May Monthly System Peak DayAll19</v>
      </c>
      <c r="G1572">
        <v>2.4776159999999998</v>
      </c>
      <c r="H1572">
        <v>2.333399</v>
      </c>
      <c r="I1572">
        <v>81.675700000000006</v>
      </c>
      <c r="J1572">
        <v>0</v>
      </c>
      <c r="K1572">
        <v>0</v>
      </c>
      <c r="L1572">
        <v>0</v>
      </c>
      <c r="M1572">
        <v>0</v>
      </c>
      <c r="N1572">
        <v>0</v>
      </c>
      <c r="O1572">
        <v>23026</v>
      </c>
      <c r="P1572" t="s">
        <v>59</v>
      </c>
      <c r="Q1572" t="s">
        <v>61</v>
      </c>
    </row>
    <row r="1573" spans="1:17" x14ac:dyDescent="0.25">
      <c r="A1573" t="s">
        <v>29</v>
      </c>
      <c r="B1573" t="s">
        <v>38</v>
      </c>
      <c r="C1573" t="s">
        <v>51</v>
      </c>
      <c r="D1573" t="s">
        <v>26</v>
      </c>
      <c r="E1573">
        <v>19</v>
      </c>
      <c r="F1573" t="str">
        <f t="shared" si="24"/>
        <v>Average Per Device1-in-10May Monthly System Peak DayAll19</v>
      </c>
      <c r="G1573">
        <v>2.0649199999999999</v>
      </c>
      <c r="H1573">
        <v>1.9447239999999999</v>
      </c>
      <c r="I1573">
        <v>81.675700000000006</v>
      </c>
      <c r="J1573">
        <v>0</v>
      </c>
      <c r="K1573">
        <v>0</v>
      </c>
      <c r="L1573">
        <v>0</v>
      </c>
      <c r="M1573">
        <v>0</v>
      </c>
      <c r="N1573">
        <v>0</v>
      </c>
      <c r="O1573">
        <v>23026</v>
      </c>
      <c r="P1573" t="s">
        <v>59</v>
      </c>
      <c r="Q1573" t="s">
        <v>61</v>
      </c>
    </row>
    <row r="1574" spans="1:17" x14ac:dyDescent="0.25">
      <c r="A1574" t="s">
        <v>43</v>
      </c>
      <c r="B1574" t="s">
        <v>38</v>
      </c>
      <c r="C1574" t="s">
        <v>51</v>
      </c>
      <c r="D1574" t="s">
        <v>26</v>
      </c>
      <c r="E1574">
        <v>19</v>
      </c>
      <c r="F1574" t="str">
        <f t="shared" si="24"/>
        <v>Aggregate1-in-10May Monthly System Peak DayAll19</v>
      </c>
      <c r="G1574">
        <v>57.049599999999998</v>
      </c>
      <c r="H1574">
        <v>53.728850000000001</v>
      </c>
      <c r="I1574">
        <v>81.675700000000006</v>
      </c>
      <c r="J1574">
        <v>0</v>
      </c>
      <c r="K1574">
        <v>0</v>
      </c>
      <c r="L1574">
        <v>0</v>
      </c>
      <c r="M1574">
        <v>0</v>
      </c>
      <c r="N1574">
        <v>0</v>
      </c>
      <c r="O1574">
        <v>23026</v>
      </c>
      <c r="P1574" t="s">
        <v>59</v>
      </c>
      <c r="Q1574" t="s">
        <v>61</v>
      </c>
    </row>
    <row r="1575" spans="1:17" x14ac:dyDescent="0.25">
      <c r="A1575" t="s">
        <v>30</v>
      </c>
      <c r="B1575" t="s">
        <v>38</v>
      </c>
      <c r="C1575" t="s">
        <v>52</v>
      </c>
      <c r="D1575" t="s">
        <v>58</v>
      </c>
      <c r="E1575">
        <v>19</v>
      </c>
      <c r="F1575" t="str">
        <f t="shared" si="24"/>
        <v>Average Per Ton1-in-10October Monthly System Peak Day100% Cycling19</v>
      </c>
      <c r="G1575">
        <v>0.46836680000000003</v>
      </c>
      <c r="H1575">
        <v>0.44968979999999997</v>
      </c>
      <c r="I1575">
        <v>82.656300000000002</v>
      </c>
      <c r="J1575">
        <v>0</v>
      </c>
      <c r="K1575">
        <v>0</v>
      </c>
      <c r="L1575">
        <v>0</v>
      </c>
      <c r="M1575">
        <v>0</v>
      </c>
      <c r="N1575">
        <v>0</v>
      </c>
      <c r="O1575">
        <v>10695</v>
      </c>
      <c r="P1575" t="s">
        <v>59</v>
      </c>
      <c r="Q1575" t="s">
        <v>61</v>
      </c>
    </row>
    <row r="1576" spans="1:17" x14ac:dyDescent="0.25">
      <c r="A1576" t="s">
        <v>28</v>
      </c>
      <c r="B1576" t="s">
        <v>38</v>
      </c>
      <c r="C1576" t="s">
        <v>52</v>
      </c>
      <c r="D1576" t="s">
        <v>58</v>
      </c>
      <c r="E1576">
        <v>19</v>
      </c>
      <c r="F1576" t="str">
        <f t="shared" si="24"/>
        <v>Average Per Premise1-in-10October Monthly System Peak Day100% Cycling19</v>
      </c>
      <c r="G1576">
        <v>2.0990500000000001</v>
      </c>
      <c r="H1576">
        <v>2.0153460000000001</v>
      </c>
      <c r="I1576">
        <v>82.656300000000002</v>
      </c>
      <c r="J1576">
        <v>0</v>
      </c>
      <c r="K1576">
        <v>0</v>
      </c>
      <c r="L1576">
        <v>0</v>
      </c>
      <c r="M1576">
        <v>0</v>
      </c>
      <c r="N1576">
        <v>0</v>
      </c>
      <c r="O1576">
        <v>10695</v>
      </c>
      <c r="P1576" t="s">
        <v>59</v>
      </c>
      <c r="Q1576" t="s">
        <v>61</v>
      </c>
    </row>
    <row r="1577" spans="1:17" x14ac:dyDescent="0.25">
      <c r="A1577" t="s">
        <v>29</v>
      </c>
      <c r="B1577" t="s">
        <v>38</v>
      </c>
      <c r="C1577" t="s">
        <v>52</v>
      </c>
      <c r="D1577" t="s">
        <v>58</v>
      </c>
      <c r="E1577">
        <v>19</v>
      </c>
      <c r="F1577" t="str">
        <f t="shared" si="24"/>
        <v>Average Per Device1-in-10October Monthly System Peak Day100% Cycling19</v>
      </c>
      <c r="G1577">
        <v>1.7000630000000001</v>
      </c>
      <c r="H1577">
        <v>1.6322700000000001</v>
      </c>
      <c r="I1577">
        <v>82.656300000000002</v>
      </c>
      <c r="J1577">
        <v>0</v>
      </c>
      <c r="K1577">
        <v>0</v>
      </c>
      <c r="L1577">
        <v>0</v>
      </c>
      <c r="M1577">
        <v>0</v>
      </c>
      <c r="N1577">
        <v>0</v>
      </c>
      <c r="O1577">
        <v>10695</v>
      </c>
      <c r="P1577" t="s">
        <v>59</v>
      </c>
      <c r="Q1577" t="s">
        <v>61</v>
      </c>
    </row>
    <row r="1578" spans="1:17" x14ac:dyDescent="0.25">
      <c r="A1578" t="s">
        <v>43</v>
      </c>
      <c r="B1578" t="s">
        <v>38</v>
      </c>
      <c r="C1578" t="s">
        <v>52</v>
      </c>
      <c r="D1578" t="s">
        <v>58</v>
      </c>
      <c r="E1578">
        <v>19</v>
      </c>
      <c r="F1578" t="str">
        <f t="shared" si="24"/>
        <v>Aggregate1-in-10October Monthly System Peak Day100% Cycling19</v>
      </c>
      <c r="G1578">
        <v>22.449339999999999</v>
      </c>
      <c r="H1578">
        <v>21.554130000000001</v>
      </c>
      <c r="I1578">
        <v>82.656300000000002</v>
      </c>
      <c r="J1578">
        <v>0</v>
      </c>
      <c r="K1578">
        <v>0</v>
      </c>
      <c r="L1578">
        <v>0</v>
      </c>
      <c r="M1578">
        <v>0</v>
      </c>
      <c r="N1578">
        <v>0</v>
      </c>
      <c r="O1578">
        <v>10695</v>
      </c>
      <c r="P1578" t="s">
        <v>59</v>
      </c>
      <c r="Q1578" t="s">
        <v>61</v>
      </c>
    </row>
    <row r="1579" spans="1:17" x14ac:dyDescent="0.25">
      <c r="A1579" t="s">
        <v>30</v>
      </c>
      <c r="B1579" t="s">
        <v>38</v>
      </c>
      <c r="C1579" t="s">
        <v>52</v>
      </c>
      <c r="D1579" t="s">
        <v>31</v>
      </c>
      <c r="E1579">
        <v>19</v>
      </c>
      <c r="F1579" t="str">
        <f t="shared" si="24"/>
        <v>Average Per Ton1-in-10October Monthly System Peak Day50% Cycling19</v>
      </c>
      <c r="G1579">
        <v>0.69081230000000005</v>
      </c>
      <c r="H1579">
        <v>0.64314640000000001</v>
      </c>
      <c r="I1579">
        <v>82.837800000000001</v>
      </c>
      <c r="J1579">
        <v>0</v>
      </c>
      <c r="K1579">
        <v>0</v>
      </c>
      <c r="L1579">
        <v>0</v>
      </c>
      <c r="M1579">
        <v>0</v>
      </c>
      <c r="N1579">
        <v>0</v>
      </c>
      <c r="O1579">
        <v>12331</v>
      </c>
      <c r="P1579" t="s">
        <v>59</v>
      </c>
      <c r="Q1579" t="s">
        <v>61</v>
      </c>
    </row>
    <row r="1580" spans="1:17" x14ac:dyDescent="0.25">
      <c r="A1580" t="s">
        <v>28</v>
      </c>
      <c r="B1580" t="s">
        <v>38</v>
      </c>
      <c r="C1580" t="s">
        <v>52</v>
      </c>
      <c r="D1580" t="s">
        <v>31</v>
      </c>
      <c r="E1580">
        <v>19</v>
      </c>
      <c r="F1580" t="str">
        <f t="shared" si="24"/>
        <v>Average Per Premise1-in-10October Monthly System Peak Day50% Cycling19</v>
      </c>
      <c r="G1580">
        <v>2.8356530000000002</v>
      </c>
      <c r="H1580">
        <v>2.6399940000000002</v>
      </c>
      <c r="I1580">
        <v>82.837800000000001</v>
      </c>
      <c r="J1580">
        <v>0</v>
      </c>
      <c r="K1580">
        <v>0</v>
      </c>
      <c r="L1580">
        <v>0</v>
      </c>
      <c r="M1580">
        <v>0</v>
      </c>
      <c r="N1580">
        <v>0</v>
      </c>
      <c r="O1580">
        <v>12331</v>
      </c>
      <c r="P1580" t="s">
        <v>59</v>
      </c>
      <c r="Q1580" t="s">
        <v>61</v>
      </c>
    </row>
    <row r="1581" spans="1:17" x14ac:dyDescent="0.25">
      <c r="A1581" t="s">
        <v>29</v>
      </c>
      <c r="B1581" t="s">
        <v>38</v>
      </c>
      <c r="C1581" t="s">
        <v>52</v>
      </c>
      <c r="D1581" t="s">
        <v>31</v>
      </c>
      <c r="E1581">
        <v>19</v>
      </c>
      <c r="F1581" t="str">
        <f t="shared" si="24"/>
        <v>Average Per Device1-in-10October Monthly System Peak Day50% Cycling19</v>
      </c>
      <c r="G1581">
        <v>2.4243519999999998</v>
      </c>
      <c r="H1581">
        <v>2.2570730000000001</v>
      </c>
      <c r="I1581">
        <v>82.837800000000001</v>
      </c>
      <c r="J1581">
        <v>0</v>
      </c>
      <c r="K1581">
        <v>0</v>
      </c>
      <c r="L1581">
        <v>0</v>
      </c>
      <c r="M1581">
        <v>0</v>
      </c>
      <c r="N1581">
        <v>0</v>
      </c>
      <c r="O1581">
        <v>12331</v>
      </c>
      <c r="P1581" t="s">
        <v>59</v>
      </c>
      <c r="Q1581" t="s">
        <v>61</v>
      </c>
    </row>
    <row r="1582" spans="1:17" x14ac:dyDescent="0.25">
      <c r="A1582" t="s">
        <v>43</v>
      </c>
      <c r="B1582" t="s">
        <v>38</v>
      </c>
      <c r="C1582" t="s">
        <v>52</v>
      </c>
      <c r="D1582" t="s">
        <v>31</v>
      </c>
      <c r="E1582">
        <v>19</v>
      </c>
      <c r="F1582" t="str">
        <f t="shared" si="24"/>
        <v>Aggregate1-in-10October Monthly System Peak Day50% Cycling19</v>
      </c>
      <c r="G1582">
        <v>34.966439999999999</v>
      </c>
      <c r="H1582">
        <v>32.553759999999997</v>
      </c>
      <c r="I1582">
        <v>82.837800000000001</v>
      </c>
      <c r="J1582">
        <v>0</v>
      </c>
      <c r="K1582">
        <v>0</v>
      </c>
      <c r="L1582">
        <v>0</v>
      </c>
      <c r="M1582">
        <v>0</v>
      </c>
      <c r="N1582">
        <v>0</v>
      </c>
      <c r="O1582">
        <v>12331</v>
      </c>
      <c r="P1582" t="s">
        <v>59</v>
      </c>
      <c r="Q1582" t="s">
        <v>61</v>
      </c>
    </row>
    <row r="1583" spans="1:17" x14ac:dyDescent="0.25">
      <c r="A1583" t="s">
        <v>30</v>
      </c>
      <c r="B1583" t="s">
        <v>38</v>
      </c>
      <c r="C1583" t="s">
        <v>52</v>
      </c>
      <c r="D1583" t="s">
        <v>26</v>
      </c>
      <c r="E1583">
        <v>19</v>
      </c>
      <c r="F1583" t="str">
        <f t="shared" si="24"/>
        <v>Average Per Ton1-in-10October Monthly System Peak DayAll19</v>
      </c>
      <c r="G1583">
        <v>0.58748639999999996</v>
      </c>
      <c r="H1583">
        <v>0.55328580000000005</v>
      </c>
      <c r="I1583">
        <v>82.753500000000003</v>
      </c>
      <c r="J1583">
        <v>0</v>
      </c>
      <c r="K1583">
        <v>0</v>
      </c>
      <c r="L1583">
        <v>0</v>
      </c>
      <c r="M1583">
        <v>0</v>
      </c>
      <c r="N1583">
        <v>0</v>
      </c>
      <c r="O1583">
        <v>23026</v>
      </c>
      <c r="P1583" t="s">
        <v>59</v>
      </c>
      <c r="Q1583" t="s">
        <v>61</v>
      </c>
    </row>
    <row r="1584" spans="1:17" x14ac:dyDescent="0.25">
      <c r="A1584" t="s">
        <v>28</v>
      </c>
      <c r="B1584" t="s">
        <v>38</v>
      </c>
      <c r="C1584" t="s">
        <v>52</v>
      </c>
      <c r="D1584" t="s">
        <v>26</v>
      </c>
      <c r="E1584">
        <v>19</v>
      </c>
      <c r="F1584" t="str">
        <f t="shared" si="24"/>
        <v>Average Per Premise1-in-10October Monthly System Peak DayAll19</v>
      </c>
      <c r="G1584">
        <v>2.5143450000000001</v>
      </c>
      <c r="H1584">
        <v>2.367972</v>
      </c>
      <c r="I1584">
        <v>82.753500000000003</v>
      </c>
      <c r="J1584">
        <v>0</v>
      </c>
      <c r="K1584">
        <v>0</v>
      </c>
      <c r="L1584">
        <v>0</v>
      </c>
      <c r="M1584">
        <v>0</v>
      </c>
      <c r="N1584">
        <v>0</v>
      </c>
      <c r="O1584">
        <v>23026</v>
      </c>
      <c r="P1584" t="s">
        <v>59</v>
      </c>
      <c r="Q1584" t="s">
        <v>61</v>
      </c>
    </row>
    <row r="1585" spans="1:17" x14ac:dyDescent="0.25">
      <c r="A1585" t="s">
        <v>29</v>
      </c>
      <c r="B1585" t="s">
        <v>38</v>
      </c>
      <c r="C1585" t="s">
        <v>52</v>
      </c>
      <c r="D1585" t="s">
        <v>26</v>
      </c>
      <c r="E1585">
        <v>19</v>
      </c>
      <c r="F1585" t="str">
        <f t="shared" si="24"/>
        <v>Average Per Device1-in-10October Monthly System Peak DayAll19</v>
      </c>
      <c r="G1585">
        <v>2.0955300000000001</v>
      </c>
      <c r="H1585">
        <v>1.9735389999999999</v>
      </c>
      <c r="I1585">
        <v>82.753500000000003</v>
      </c>
      <c r="J1585">
        <v>0</v>
      </c>
      <c r="K1585">
        <v>0</v>
      </c>
      <c r="L1585">
        <v>0</v>
      </c>
      <c r="M1585">
        <v>0</v>
      </c>
      <c r="N1585">
        <v>0</v>
      </c>
      <c r="O1585">
        <v>23026</v>
      </c>
      <c r="P1585" t="s">
        <v>59</v>
      </c>
      <c r="Q1585" t="s">
        <v>61</v>
      </c>
    </row>
    <row r="1586" spans="1:17" x14ac:dyDescent="0.25">
      <c r="A1586" t="s">
        <v>43</v>
      </c>
      <c r="B1586" t="s">
        <v>38</v>
      </c>
      <c r="C1586" t="s">
        <v>52</v>
      </c>
      <c r="D1586" t="s">
        <v>26</v>
      </c>
      <c r="E1586">
        <v>19</v>
      </c>
      <c r="F1586" t="str">
        <f t="shared" si="24"/>
        <v>Aggregate1-in-10October Monthly System Peak DayAll19</v>
      </c>
      <c r="G1586">
        <v>57.895319999999998</v>
      </c>
      <c r="H1586">
        <v>54.524929999999998</v>
      </c>
      <c r="I1586">
        <v>82.753500000000003</v>
      </c>
      <c r="J1586">
        <v>0</v>
      </c>
      <c r="K1586">
        <v>0</v>
      </c>
      <c r="L1586">
        <v>0</v>
      </c>
      <c r="M1586">
        <v>0</v>
      </c>
      <c r="N1586">
        <v>0</v>
      </c>
      <c r="O1586">
        <v>23026</v>
      </c>
      <c r="P1586" t="s">
        <v>59</v>
      </c>
      <c r="Q1586" t="s">
        <v>61</v>
      </c>
    </row>
    <row r="1587" spans="1:17" x14ac:dyDescent="0.25">
      <c r="A1587" t="s">
        <v>30</v>
      </c>
      <c r="B1587" t="s">
        <v>38</v>
      </c>
      <c r="C1587" t="s">
        <v>53</v>
      </c>
      <c r="D1587" t="s">
        <v>58</v>
      </c>
      <c r="E1587">
        <v>19</v>
      </c>
      <c r="F1587" t="str">
        <f t="shared" si="24"/>
        <v>Average Per Ton1-in-10September Monthly System Peak Day100% Cycling19</v>
      </c>
      <c r="G1587">
        <v>0.56664340000000002</v>
      </c>
      <c r="H1587">
        <v>0.54404730000000001</v>
      </c>
      <c r="I1587">
        <v>90.771699999999996</v>
      </c>
      <c r="J1587">
        <v>0</v>
      </c>
      <c r="K1587">
        <v>0</v>
      </c>
      <c r="L1587">
        <v>0</v>
      </c>
      <c r="M1587">
        <v>0</v>
      </c>
      <c r="N1587">
        <v>0</v>
      </c>
      <c r="O1587">
        <v>10695</v>
      </c>
      <c r="P1587" t="s">
        <v>59</v>
      </c>
      <c r="Q1587" t="s">
        <v>61</v>
      </c>
    </row>
    <row r="1588" spans="1:17" x14ac:dyDescent="0.25">
      <c r="A1588" t="s">
        <v>28</v>
      </c>
      <c r="B1588" t="s">
        <v>38</v>
      </c>
      <c r="C1588" t="s">
        <v>53</v>
      </c>
      <c r="D1588" t="s">
        <v>58</v>
      </c>
      <c r="E1588">
        <v>19</v>
      </c>
      <c r="F1588" t="str">
        <f t="shared" si="24"/>
        <v>Average Per Premise1-in-10September Monthly System Peak Day100% Cycling19</v>
      </c>
      <c r="G1588">
        <v>2.5394899999999998</v>
      </c>
      <c r="H1588">
        <v>2.4382220000000001</v>
      </c>
      <c r="I1588">
        <v>90.771699999999996</v>
      </c>
      <c r="J1588">
        <v>0</v>
      </c>
      <c r="K1588">
        <v>0</v>
      </c>
      <c r="L1588">
        <v>0</v>
      </c>
      <c r="M1588">
        <v>0</v>
      </c>
      <c r="N1588">
        <v>0</v>
      </c>
      <c r="O1588">
        <v>10695</v>
      </c>
      <c r="P1588" t="s">
        <v>59</v>
      </c>
      <c r="Q1588" t="s">
        <v>61</v>
      </c>
    </row>
    <row r="1589" spans="1:17" x14ac:dyDescent="0.25">
      <c r="A1589" t="s">
        <v>29</v>
      </c>
      <c r="B1589" t="s">
        <v>38</v>
      </c>
      <c r="C1589" t="s">
        <v>53</v>
      </c>
      <c r="D1589" t="s">
        <v>58</v>
      </c>
      <c r="E1589">
        <v>19</v>
      </c>
      <c r="F1589" t="str">
        <f t="shared" si="24"/>
        <v>Average Per Device1-in-10September Monthly System Peak Day100% Cycling19</v>
      </c>
      <c r="G1589">
        <v>2.0567850000000001</v>
      </c>
      <c r="H1589">
        <v>1.974766</v>
      </c>
      <c r="I1589">
        <v>90.771699999999996</v>
      </c>
      <c r="J1589">
        <v>0</v>
      </c>
      <c r="K1589">
        <v>0</v>
      </c>
      <c r="L1589">
        <v>0</v>
      </c>
      <c r="M1589">
        <v>0</v>
      </c>
      <c r="N1589">
        <v>0</v>
      </c>
      <c r="O1589">
        <v>10695</v>
      </c>
      <c r="P1589" t="s">
        <v>59</v>
      </c>
      <c r="Q1589" t="s">
        <v>61</v>
      </c>
    </row>
    <row r="1590" spans="1:17" x14ac:dyDescent="0.25">
      <c r="A1590" t="s">
        <v>43</v>
      </c>
      <c r="B1590" t="s">
        <v>38</v>
      </c>
      <c r="C1590" t="s">
        <v>53</v>
      </c>
      <c r="D1590" t="s">
        <v>58</v>
      </c>
      <c r="E1590">
        <v>19</v>
      </c>
      <c r="F1590" t="str">
        <f t="shared" si="24"/>
        <v>Aggregate1-in-10September Monthly System Peak Day100% Cycling19</v>
      </c>
      <c r="G1590">
        <v>27.159839999999999</v>
      </c>
      <c r="H1590">
        <v>26.076789999999999</v>
      </c>
      <c r="I1590">
        <v>90.771699999999996</v>
      </c>
      <c r="J1590">
        <v>0</v>
      </c>
      <c r="K1590">
        <v>0</v>
      </c>
      <c r="L1590">
        <v>0</v>
      </c>
      <c r="M1590">
        <v>0</v>
      </c>
      <c r="N1590">
        <v>0</v>
      </c>
      <c r="O1590">
        <v>10695</v>
      </c>
      <c r="P1590" t="s">
        <v>59</v>
      </c>
      <c r="Q1590" t="s">
        <v>61</v>
      </c>
    </row>
    <row r="1591" spans="1:17" x14ac:dyDescent="0.25">
      <c r="A1591" t="s">
        <v>30</v>
      </c>
      <c r="B1591" t="s">
        <v>38</v>
      </c>
      <c r="C1591" t="s">
        <v>53</v>
      </c>
      <c r="D1591" t="s">
        <v>31</v>
      </c>
      <c r="E1591">
        <v>19</v>
      </c>
      <c r="F1591" t="str">
        <f t="shared" si="24"/>
        <v>Average Per Ton1-in-10September Monthly System Peak Day50% Cycling19</v>
      </c>
      <c r="G1591">
        <v>0.83000430000000003</v>
      </c>
      <c r="H1591">
        <v>0.77273420000000004</v>
      </c>
      <c r="I1591">
        <v>91.816100000000006</v>
      </c>
      <c r="J1591">
        <v>0</v>
      </c>
      <c r="K1591">
        <v>0</v>
      </c>
      <c r="L1591">
        <v>0</v>
      </c>
      <c r="M1591">
        <v>0</v>
      </c>
      <c r="N1591">
        <v>0</v>
      </c>
      <c r="O1591">
        <v>12331</v>
      </c>
      <c r="P1591" t="s">
        <v>59</v>
      </c>
      <c r="Q1591" t="s">
        <v>61</v>
      </c>
    </row>
    <row r="1592" spans="1:17" x14ac:dyDescent="0.25">
      <c r="A1592" t="s">
        <v>28</v>
      </c>
      <c r="B1592" t="s">
        <v>38</v>
      </c>
      <c r="C1592" t="s">
        <v>53</v>
      </c>
      <c r="D1592" t="s">
        <v>31</v>
      </c>
      <c r="E1592">
        <v>19</v>
      </c>
      <c r="F1592" t="str">
        <f t="shared" si="24"/>
        <v>Average Per Premise1-in-10September Monthly System Peak Day50% Cycling19</v>
      </c>
      <c r="G1592">
        <v>3.407009</v>
      </c>
      <c r="H1592">
        <v>3.171926</v>
      </c>
      <c r="I1592">
        <v>91.816100000000006</v>
      </c>
      <c r="J1592">
        <v>0</v>
      </c>
      <c r="K1592">
        <v>0</v>
      </c>
      <c r="L1592">
        <v>0</v>
      </c>
      <c r="M1592">
        <v>0</v>
      </c>
      <c r="N1592">
        <v>0</v>
      </c>
      <c r="O1592">
        <v>12331</v>
      </c>
      <c r="P1592" t="s">
        <v>59</v>
      </c>
      <c r="Q1592" t="s">
        <v>61</v>
      </c>
    </row>
    <row r="1593" spans="1:17" x14ac:dyDescent="0.25">
      <c r="A1593" t="s">
        <v>29</v>
      </c>
      <c r="B1593" t="s">
        <v>38</v>
      </c>
      <c r="C1593" t="s">
        <v>53</v>
      </c>
      <c r="D1593" t="s">
        <v>31</v>
      </c>
      <c r="E1593">
        <v>19</v>
      </c>
      <c r="F1593" t="str">
        <f t="shared" si="24"/>
        <v>Average Per Device1-in-10September Monthly System Peak Day50% Cycling19</v>
      </c>
      <c r="G1593">
        <v>2.912836</v>
      </c>
      <c r="H1593">
        <v>2.7118509999999998</v>
      </c>
      <c r="I1593">
        <v>91.816100000000006</v>
      </c>
      <c r="J1593">
        <v>0</v>
      </c>
      <c r="K1593">
        <v>0</v>
      </c>
      <c r="L1593">
        <v>0</v>
      </c>
      <c r="M1593">
        <v>0</v>
      </c>
      <c r="N1593">
        <v>0</v>
      </c>
      <c r="O1593">
        <v>12331</v>
      </c>
      <c r="P1593" t="s">
        <v>59</v>
      </c>
      <c r="Q1593" t="s">
        <v>61</v>
      </c>
    </row>
    <row r="1594" spans="1:17" x14ac:dyDescent="0.25">
      <c r="A1594" t="s">
        <v>43</v>
      </c>
      <c r="B1594" t="s">
        <v>38</v>
      </c>
      <c r="C1594" t="s">
        <v>53</v>
      </c>
      <c r="D1594" t="s">
        <v>31</v>
      </c>
      <c r="E1594">
        <v>19</v>
      </c>
      <c r="F1594" t="str">
        <f t="shared" si="24"/>
        <v>Aggregate1-in-10September Monthly System Peak Day50% Cycling19</v>
      </c>
      <c r="G1594">
        <v>42.011830000000003</v>
      </c>
      <c r="H1594">
        <v>39.113019999999999</v>
      </c>
      <c r="I1594">
        <v>91.816100000000006</v>
      </c>
      <c r="J1594">
        <v>0</v>
      </c>
      <c r="K1594">
        <v>0</v>
      </c>
      <c r="L1594">
        <v>0</v>
      </c>
      <c r="M1594">
        <v>0</v>
      </c>
      <c r="N1594">
        <v>0</v>
      </c>
      <c r="O1594">
        <v>12331</v>
      </c>
      <c r="P1594" t="s">
        <v>59</v>
      </c>
      <c r="Q1594" t="s">
        <v>61</v>
      </c>
    </row>
    <row r="1595" spans="1:17" x14ac:dyDescent="0.25">
      <c r="A1595" t="s">
        <v>30</v>
      </c>
      <c r="B1595" t="s">
        <v>38</v>
      </c>
      <c r="C1595" t="s">
        <v>53</v>
      </c>
      <c r="D1595" t="s">
        <v>26</v>
      </c>
      <c r="E1595">
        <v>19</v>
      </c>
      <c r="F1595" t="str">
        <f t="shared" si="24"/>
        <v>Average Per Ton1-in-10September Monthly System Peak DayAll19</v>
      </c>
      <c r="G1595">
        <v>0.70767310000000005</v>
      </c>
      <c r="H1595">
        <v>0.66650909999999997</v>
      </c>
      <c r="I1595">
        <v>91.331000000000003</v>
      </c>
      <c r="J1595">
        <v>0</v>
      </c>
      <c r="K1595">
        <v>0</v>
      </c>
      <c r="L1595">
        <v>0</v>
      </c>
      <c r="M1595">
        <v>0</v>
      </c>
      <c r="N1595">
        <v>0</v>
      </c>
      <c r="O1595">
        <v>23026</v>
      </c>
      <c r="P1595" t="s">
        <v>59</v>
      </c>
      <c r="Q1595" t="s">
        <v>61</v>
      </c>
    </row>
    <row r="1596" spans="1:17" x14ac:dyDescent="0.25">
      <c r="A1596" t="s">
        <v>28</v>
      </c>
      <c r="B1596" t="s">
        <v>38</v>
      </c>
      <c r="C1596" t="s">
        <v>53</v>
      </c>
      <c r="D1596" t="s">
        <v>26</v>
      </c>
      <c r="E1596">
        <v>19</v>
      </c>
      <c r="F1596" t="str">
        <f t="shared" si="24"/>
        <v>Average Per Premise1-in-10September Monthly System Peak DayAll19</v>
      </c>
      <c r="G1596">
        <v>3.0287250000000001</v>
      </c>
      <c r="H1596">
        <v>2.8525499999999999</v>
      </c>
      <c r="I1596">
        <v>91.331000000000003</v>
      </c>
      <c r="J1596">
        <v>0</v>
      </c>
      <c r="K1596">
        <v>0</v>
      </c>
      <c r="L1596">
        <v>0</v>
      </c>
      <c r="M1596">
        <v>0</v>
      </c>
      <c r="N1596">
        <v>0</v>
      </c>
      <c r="O1596">
        <v>23026</v>
      </c>
      <c r="P1596" t="s">
        <v>59</v>
      </c>
      <c r="Q1596" t="s">
        <v>61</v>
      </c>
    </row>
    <row r="1597" spans="1:17" x14ac:dyDescent="0.25">
      <c r="A1597" t="s">
        <v>29</v>
      </c>
      <c r="B1597" t="s">
        <v>38</v>
      </c>
      <c r="C1597" t="s">
        <v>53</v>
      </c>
      <c r="D1597" t="s">
        <v>26</v>
      </c>
      <c r="E1597">
        <v>19</v>
      </c>
      <c r="F1597" t="str">
        <f t="shared" si="24"/>
        <v>Average Per Device1-in-10September Monthly System Peak DayAll19</v>
      </c>
      <c r="G1597">
        <v>2.5242300000000002</v>
      </c>
      <c r="H1597">
        <v>2.3774000000000002</v>
      </c>
      <c r="I1597">
        <v>91.331000000000003</v>
      </c>
      <c r="J1597">
        <v>0</v>
      </c>
      <c r="K1597">
        <v>0</v>
      </c>
      <c r="L1597">
        <v>0</v>
      </c>
      <c r="M1597">
        <v>0</v>
      </c>
      <c r="N1597">
        <v>0</v>
      </c>
      <c r="O1597">
        <v>23026</v>
      </c>
      <c r="P1597" t="s">
        <v>59</v>
      </c>
      <c r="Q1597" t="s">
        <v>61</v>
      </c>
    </row>
    <row r="1598" spans="1:17" x14ac:dyDescent="0.25">
      <c r="A1598" t="s">
        <v>43</v>
      </c>
      <c r="B1598" t="s">
        <v>38</v>
      </c>
      <c r="C1598" t="s">
        <v>53</v>
      </c>
      <c r="D1598" t="s">
        <v>26</v>
      </c>
      <c r="E1598">
        <v>19</v>
      </c>
      <c r="F1598" t="str">
        <f t="shared" si="24"/>
        <v>Aggregate1-in-10September Monthly System Peak DayAll19</v>
      </c>
      <c r="G1598">
        <v>69.739419999999996</v>
      </c>
      <c r="H1598">
        <v>65.682810000000003</v>
      </c>
      <c r="I1598">
        <v>91.331000000000003</v>
      </c>
      <c r="J1598">
        <v>0</v>
      </c>
      <c r="K1598">
        <v>0</v>
      </c>
      <c r="L1598">
        <v>0</v>
      </c>
      <c r="M1598">
        <v>0</v>
      </c>
      <c r="N1598">
        <v>0</v>
      </c>
      <c r="O1598">
        <v>23026</v>
      </c>
      <c r="P1598" t="s">
        <v>59</v>
      </c>
      <c r="Q1598" t="s">
        <v>61</v>
      </c>
    </row>
    <row r="1599" spans="1:17" x14ac:dyDescent="0.25">
      <c r="A1599" t="s">
        <v>30</v>
      </c>
      <c r="B1599" t="s">
        <v>38</v>
      </c>
      <c r="C1599" t="s">
        <v>48</v>
      </c>
      <c r="D1599" t="s">
        <v>58</v>
      </c>
      <c r="E1599">
        <v>20</v>
      </c>
      <c r="F1599" t="str">
        <f t="shared" si="24"/>
        <v>Average Per Ton1-in-10August Monthly System Peak Day100% Cycling20</v>
      </c>
      <c r="G1599">
        <v>0.53780570000000005</v>
      </c>
      <c r="H1599">
        <v>0.47743859999999999</v>
      </c>
      <c r="I1599">
        <v>81.855599999999995</v>
      </c>
      <c r="J1599">
        <v>0</v>
      </c>
      <c r="K1599">
        <v>0</v>
      </c>
      <c r="L1599">
        <v>0</v>
      </c>
      <c r="M1599">
        <v>0</v>
      </c>
      <c r="N1599">
        <v>0</v>
      </c>
      <c r="O1599">
        <v>10695</v>
      </c>
      <c r="P1599" t="s">
        <v>59</v>
      </c>
      <c r="Q1599" t="s">
        <v>61</v>
      </c>
    </row>
    <row r="1600" spans="1:17" x14ac:dyDescent="0.25">
      <c r="A1600" t="s">
        <v>28</v>
      </c>
      <c r="B1600" t="s">
        <v>38</v>
      </c>
      <c r="C1600" t="s">
        <v>48</v>
      </c>
      <c r="D1600" t="s">
        <v>58</v>
      </c>
      <c r="E1600">
        <v>20</v>
      </c>
      <c r="F1600" t="str">
        <f t="shared" si="24"/>
        <v>Average Per Premise1-in-10August Monthly System Peak Day100% Cycling20</v>
      </c>
      <c r="G1600">
        <v>2.4102489999999999</v>
      </c>
      <c r="H1600">
        <v>2.1397059999999999</v>
      </c>
      <c r="I1600">
        <v>81.855599999999995</v>
      </c>
      <c r="J1600">
        <v>0</v>
      </c>
      <c r="K1600">
        <v>0</v>
      </c>
      <c r="L1600">
        <v>0</v>
      </c>
      <c r="M1600">
        <v>0</v>
      </c>
      <c r="N1600">
        <v>0</v>
      </c>
      <c r="O1600">
        <v>10695</v>
      </c>
      <c r="P1600" t="s">
        <v>59</v>
      </c>
      <c r="Q1600" t="s">
        <v>61</v>
      </c>
    </row>
    <row r="1601" spans="1:17" x14ac:dyDescent="0.25">
      <c r="A1601" t="s">
        <v>29</v>
      </c>
      <c r="B1601" t="s">
        <v>38</v>
      </c>
      <c r="C1601" t="s">
        <v>48</v>
      </c>
      <c r="D1601" t="s">
        <v>58</v>
      </c>
      <c r="E1601">
        <v>20</v>
      </c>
      <c r="F1601" t="str">
        <f t="shared" si="24"/>
        <v>Average Per Device1-in-10August Monthly System Peak Day100% Cycling20</v>
      </c>
      <c r="G1601">
        <v>1.95211</v>
      </c>
      <c r="H1601">
        <v>1.7329920000000001</v>
      </c>
      <c r="I1601">
        <v>81.855599999999995</v>
      </c>
      <c r="J1601">
        <v>0</v>
      </c>
      <c r="K1601">
        <v>0</v>
      </c>
      <c r="L1601">
        <v>0</v>
      </c>
      <c r="M1601">
        <v>0</v>
      </c>
      <c r="N1601">
        <v>0</v>
      </c>
      <c r="O1601">
        <v>10695</v>
      </c>
      <c r="P1601" t="s">
        <v>59</v>
      </c>
      <c r="Q1601" t="s">
        <v>61</v>
      </c>
    </row>
    <row r="1602" spans="1:17" x14ac:dyDescent="0.25">
      <c r="A1602" t="s">
        <v>43</v>
      </c>
      <c r="B1602" t="s">
        <v>38</v>
      </c>
      <c r="C1602" t="s">
        <v>48</v>
      </c>
      <c r="D1602" t="s">
        <v>58</v>
      </c>
      <c r="E1602">
        <v>20</v>
      </c>
      <c r="F1602" t="str">
        <f t="shared" si="24"/>
        <v>Aggregate1-in-10August Monthly System Peak Day100% Cycling20</v>
      </c>
      <c r="G1602">
        <v>25.777619999999999</v>
      </c>
      <c r="H1602">
        <v>22.884160000000001</v>
      </c>
      <c r="I1602">
        <v>81.855599999999995</v>
      </c>
      <c r="J1602">
        <v>0</v>
      </c>
      <c r="K1602">
        <v>0</v>
      </c>
      <c r="L1602">
        <v>0</v>
      </c>
      <c r="M1602">
        <v>0</v>
      </c>
      <c r="N1602">
        <v>0</v>
      </c>
      <c r="O1602">
        <v>10695</v>
      </c>
      <c r="P1602" t="s">
        <v>59</v>
      </c>
      <c r="Q1602" t="s">
        <v>61</v>
      </c>
    </row>
    <row r="1603" spans="1:17" x14ac:dyDescent="0.25">
      <c r="A1603" t="s">
        <v>30</v>
      </c>
      <c r="B1603" t="s">
        <v>38</v>
      </c>
      <c r="C1603" t="s">
        <v>48</v>
      </c>
      <c r="D1603" t="s">
        <v>31</v>
      </c>
      <c r="E1603">
        <v>20</v>
      </c>
      <c r="F1603" t="str">
        <f t="shared" ref="F1603:F1666" si="25">CONCATENATE(A1603,B1603,C1603,D1603,E1603)</f>
        <v>Average Per Ton1-in-10August Monthly System Peak Day50% Cycling20</v>
      </c>
      <c r="G1603">
        <v>0.7165009</v>
      </c>
      <c r="H1603">
        <v>0.66363780000000006</v>
      </c>
      <c r="I1603">
        <v>82.143000000000001</v>
      </c>
      <c r="J1603">
        <v>0</v>
      </c>
      <c r="K1603">
        <v>0</v>
      </c>
      <c r="L1603">
        <v>0</v>
      </c>
      <c r="M1603">
        <v>0</v>
      </c>
      <c r="N1603">
        <v>0</v>
      </c>
      <c r="O1603">
        <v>12331</v>
      </c>
      <c r="P1603" t="s">
        <v>59</v>
      </c>
      <c r="Q1603" t="s">
        <v>61</v>
      </c>
    </row>
    <row r="1604" spans="1:17" x14ac:dyDescent="0.25">
      <c r="A1604" t="s">
        <v>28</v>
      </c>
      <c r="B1604" t="s">
        <v>38</v>
      </c>
      <c r="C1604" t="s">
        <v>48</v>
      </c>
      <c r="D1604" t="s">
        <v>31</v>
      </c>
      <c r="E1604">
        <v>20</v>
      </c>
      <c r="F1604" t="str">
        <f t="shared" si="25"/>
        <v>Average Per Premise1-in-10August Monthly System Peak Day50% Cycling20</v>
      </c>
      <c r="G1604">
        <v>2.9410989999999999</v>
      </c>
      <c r="H1604">
        <v>2.7241059999999999</v>
      </c>
      <c r="I1604">
        <v>82.143000000000001</v>
      </c>
      <c r="J1604">
        <v>0</v>
      </c>
      <c r="K1604">
        <v>0</v>
      </c>
      <c r="L1604">
        <v>0</v>
      </c>
      <c r="M1604">
        <v>0</v>
      </c>
      <c r="N1604">
        <v>0</v>
      </c>
      <c r="O1604">
        <v>12331</v>
      </c>
      <c r="P1604" t="s">
        <v>59</v>
      </c>
      <c r="Q1604" t="s">
        <v>61</v>
      </c>
    </row>
    <row r="1605" spans="1:17" x14ac:dyDescent="0.25">
      <c r="A1605" t="s">
        <v>29</v>
      </c>
      <c r="B1605" t="s">
        <v>38</v>
      </c>
      <c r="C1605" t="s">
        <v>48</v>
      </c>
      <c r="D1605" t="s">
        <v>31</v>
      </c>
      <c r="E1605">
        <v>20</v>
      </c>
      <c r="F1605" t="str">
        <f t="shared" si="25"/>
        <v>Average Per Device1-in-10August Monthly System Peak Day50% Cycling20</v>
      </c>
      <c r="G1605">
        <v>2.5145040000000001</v>
      </c>
      <c r="H1605">
        <v>2.3289849999999999</v>
      </c>
      <c r="I1605">
        <v>82.143000000000001</v>
      </c>
      <c r="J1605">
        <v>0</v>
      </c>
      <c r="K1605">
        <v>0</v>
      </c>
      <c r="L1605">
        <v>0</v>
      </c>
      <c r="M1605">
        <v>0</v>
      </c>
      <c r="N1605">
        <v>0</v>
      </c>
      <c r="O1605">
        <v>12331</v>
      </c>
      <c r="P1605" t="s">
        <v>59</v>
      </c>
      <c r="Q1605" t="s">
        <v>61</v>
      </c>
    </row>
    <row r="1606" spans="1:17" x14ac:dyDescent="0.25">
      <c r="A1606" t="s">
        <v>43</v>
      </c>
      <c r="B1606" t="s">
        <v>38</v>
      </c>
      <c r="C1606" t="s">
        <v>48</v>
      </c>
      <c r="D1606" t="s">
        <v>31</v>
      </c>
      <c r="E1606">
        <v>20</v>
      </c>
      <c r="F1606" t="str">
        <f t="shared" si="25"/>
        <v>Aggregate1-in-10August Monthly System Peak Day50% Cycling20</v>
      </c>
      <c r="G1606">
        <v>36.2667</v>
      </c>
      <c r="H1606">
        <v>33.590960000000003</v>
      </c>
      <c r="I1606">
        <v>82.143000000000001</v>
      </c>
      <c r="J1606">
        <v>0</v>
      </c>
      <c r="K1606">
        <v>0</v>
      </c>
      <c r="L1606">
        <v>0</v>
      </c>
      <c r="M1606">
        <v>0</v>
      </c>
      <c r="N1606">
        <v>0</v>
      </c>
      <c r="O1606">
        <v>12331</v>
      </c>
      <c r="P1606" t="s">
        <v>59</v>
      </c>
      <c r="Q1606" t="s">
        <v>61</v>
      </c>
    </row>
    <row r="1607" spans="1:17" x14ac:dyDescent="0.25">
      <c r="A1607" t="s">
        <v>30</v>
      </c>
      <c r="B1607" t="s">
        <v>38</v>
      </c>
      <c r="C1607" t="s">
        <v>48</v>
      </c>
      <c r="D1607" t="s">
        <v>26</v>
      </c>
      <c r="E1607">
        <v>20</v>
      </c>
      <c r="F1607" t="str">
        <f t="shared" si="25"/>
        <v>Average Per Ton1-in-10August Monthly System Peak DayAll20</v>
      </c>
      <c r="G1607">
        <v>0.63349699999999998</v>
      </c>
      <c r="H1607">
        <v>0.57714829999999995</v>
      </c>
      <c r="I1607">
        <v>82.009500000000003</v>
      </c>
      <c r="J1607">
        <v>0</v>
      </c>
      <c r="K1607">
        <v>0</v>
      </c>
      <c r="L1607">
        <v>0</v>
      </c>
      <c r="M1607">
        <v>0</v>
      </c>
      <c r="N1607">
        <v>0</v>
      </c>
      <c r="O1607">
        <v>23026</v>
      </c>
      <c r="P1607" t="s">
        <v>59</v>
      </c>
      <c r="Q1607" t="s">
        <v>61</v>
      </c>
    </row>
    <row r="1608" spans="1:17" x14ac:dyDescent="0.25">
      <c r="A1608" t="s">
        <v>28</v>
      </c>
      <c r="B1608" t="s">
        <v>38</v>
      </c>
      <c r="C1608" t="s">
        <v>48</v>
      </c>
      <c r="D1608" t="s">
        <v>26</v>
      </c>
      <c r="E1608">
        <v>20</v>
      </c>
      <c r="F1608" t="str">
        <f t="shared" si="25"/>
        <v>Average Per Premise1-in-10August Monthly System Peak DayAll20</v>
      </c>
      <c r="G1608">
        <v>2.7112630000000002</v>
      </c>
      <c r="H1608">
        <v>2.4701</v>
      </c>
      <c r="I1608">
        <v>82.009500000000003</v>
      </c>
      <c r="J1608">
        <v>0</v>
      </c>
      <c r="K1608">
        <v>0</v>
      </c>
      <c r="L1608">
        <v>0</v>
      </c>
      <c r="M1608">
        <v>0</v>
      </c>
      <c r="N1608">
        <v>0</v>
      </c>
      <c r="O1608">
        <v>23026</v>
      </c>
      <c r="P1608" t="s">
        <v>59</v>
      </c>
      <c r="Q1608" t="s">
        <v>61</v>
      </c>
    </row>
    <row r="1609" spans="1:17" x14ac:dyDescent="0.25">
      <c r="A1609" t="s">
        <v>29</v>
      </c>
      <c r="B1609" t="s">
        <v>38</v>
      </c>
      <c r="C1609" t="s">
        <v>48</v>
      </c>
      <c r="D1609" t="s">
        <v>26</v>
      </c>
      <c r="E1609">
        <v>20</v>
      </c>
      <c r="F1609" t="str">
        <f t="shared" si="25"/>
        <v>Average Per Device1-in-10August Monthly System Peak DayAll20</v>
      </c>
      <c r="G1609">
        <v>2.2596470000000002</v>
      </c>
      <c r="H1609">
        <v>2.0586549999999999</v>
      </c>
      <c r="I1609">
        <v>82.009500000000003</v>
      </c>
      <c r="J1609">
        <v>0</v>
      </c>
      <c r="K1609">
        <v>0</v>
      </c>
      <c r="L1609">
        <v>0</v>
      </c>
      <c r="M1609">
        <v>0</v>
      </c>
      <c r="N1609">
        <v>0</v>
      </c>
      <c r="O1609">
        <v>23026</v>
      </c>
      <c r="P1609" t="s">
        <v>59</v>
      </c>
      <c r="Q1609" t="s">
        <v>61</v>
      </c>
    </row>
    <row r="1610" spans="1:17" x14ac:dyDescent="0.25">
      <c r="A1610" t="s">
        <v>43</v>
      </c>
      <c r="B1610" t="s">
        <v>38</v>
      </c>
      <c r="C1610" t="s">
        <v>48</v>
      </c>
      <c r="D1610" t="s">
        <v>26</v>
      </c>
      <c r="E1610">
        <v>20</v>
      </c>
      <c r="F1610" t="str">
        <f t="shared" si="25"/>
        <v>Aggregate1-in-10August Monthly System Peak DayAll20</v>
      </c>
      <c r="G1610">
        <v>62.429540000000003</v>
      </c>
      <c r="H1610">
        <v>56.876519999999999</v>
      </c>
      <c r="I1610">
        <v>82.009500000000003</v>
      </c>
      <c r="J1610">
        <v>0</v>
      </c>
      <c r="K1610">
        <v>0</v>
      </c>
      <c r="L1610">
        <v>0</v>
      </c>
      <c r="M1610">
        <v>0</v>
      </c>
      <c r="N1610">
        <v>0</v>
      </c>
      <c r="O1610">
        <v>23026</v>
      </c>
      <c r="P1610" t="s">
        <v>59</v>
      </c>
      <c r="Q1610" t="s">
        <v>61</v>
      </c>
    </row>
    <row r="1611" spans="1:17" x14ac:dyDescent="0.25">
      <c r="A1611" t="s">
        <v>30</v>
      </c>
      <c r="B1611" t="s">
        <v>38</v>
      </c>
      <c r="C1611" t="s">
        <v>37</v>
      </c>
      <c r="D1611" t="s">
        <v>58</v>
      </c>
      <c r="E1611">
        <v>20</v>
      </c>
      <c r="F1611" t="str">
        <f t="shared" si="25"/>
        <v>Average Per Ton1-in-10August Typical Event Day100% Cycling20</v>
      </c>
      <c r="G1611">
        <v>0.51968040000000004</v>
      </c>
      <c r="H1611">
        <v>0.46134779999999997</v>
      </c>
      <c r="I1611">
        <v>81.267399999999995</v>
      </c>
      <c r="J1611">
        <v>0</v>
      </c>
      <c r="K1611">
        <v>0</v>
      </c>
      <c r="L1611">
        <v>0</v>
      </c>
      <c r="M1611">
        <v>0</v>
      </c>
      <c r="N1611">
        <v>0</v>
      </c>
      <c r="O1611">
        <v>10695</v>
      </c>
      <c r="P1611" t="s">
        <v>59</v>
      </c>
      <c r="Q1611" t="s">
        <v>61</v>
      </c>
    </row>
    <row r="1612" spans="1:17" x14ac:dyDescent="0.25">
      <c r="A1612" t="s">
        <v>28</v>
      </c>
      <c r="B1612" t="s">
        <v>38</v>
      </c>
      <c r="C1612" t="s">
        <v>37</v>
      </c>
      <c r="D1612" t="s">
        <v>58</v>
      </c>
      <c r="E1612">
        <v>20</v>
      </c>
      <c r="F1612" t="str">
        <f t="shared" si="25"/>
        <v>Average Per Premise1-in-10August Typical Event Day100% Cycling20</v>
      </c>
      <c r="G1612">
        <v>2.3290190000000002</v>
      </c>
      <c r="H1612">
        <v>2.067593</v>
      </c>
      <c r="I1612">
        <v>81.267399999999995</v>
      </c>
      <c r="J1612">
        <v>0</v>
      </c>
      <c r="K1612">
        <v>0</v>
      </c>
      <c r="L1612">
        <v>0</v>
      </c>
      <c r="M1612">
        <v>0</v>
      </c>
      <c r="N1612">
        <v>0</v>
      </c>
      <c r="O1612">
        <v>10695</v>
      </c>
      <c r="P1612" t="s">
        <v>59</v>
      </c>
      <c r="Q1612" t="s">
        <v>61</v>
      </c>
    </row>
    <row r="1613" spans="1:17" x14ac:dyDescent="0.25">
      <c r="A1613" t="s">
        <v>29</v>
      </c>
      <c r="B1613" t="s">
        <v>38</v>
      </c>
      <c r="C1613" t="s">
        <v>37</v>
      </c>
      <c r="D1613" t="s">
        <v>58</v>
      </c>
      <c r="E1613">
        <v>20</v>
      </c>
      <c r="F1613" t="str">
        <f t="shared" si="25"/>
        <v>Average Per Device1-in-10August Typical Event Day100% Cycling20</v>
      </c>
      <c r="G1613">
        <v>1.88632</v>
      </c>
      <c r="H1613">
        <v>1.6745859999999999</v>
      </c>
      <c r="I1613">
        <v>81.267399999999995</v>
      </c>
      <c r="J1613">
        <v>0</v>
      </c>
      <c r="K1613">
        <v>0</v>
      </c>
      <c r="L1613">
        <v>0</v>
      </c>
      <c r="M1613">
        <v>0</v>
      </c>
      <c r="N1613">
        <v>0</v>
      </c>
      <c r="O1613">
        <v>10695</v>
      </c>
      <c r="P1613" t="s">
        <v>59</v>
      </c>
      <c r="Q1613" t="s">
        <v>61</v>
      </c>
    </row>
    <row r="1614" spans="1:17" x14ac:dyDescent="0.25">
      <c r="A1614" t="s">
        <v>43</v>
      </c>
      <c r="B1614" t="s">
        <v>38</v>
      </c>
      <c r="C1614" t="s">
        <v>37</v>
      </c>
      <c r="D1614" t="s">
        <v>58</v>
      </c>
      <c r="E1614">
        <v>20</v>
      </c>
      <c r="F1614" t="str">
        <f t="shared" si="25"/>
        <v>Aggregate1-in-10August Typical Event Day100% Cycling20</v>
      </c>
      <c r="G1614">
        <v>24.908850000000001</v>
      </c>
      <c r="H1614">
        <v>22.112909999999999</v>
      </c>
      <c r="I1614">
        <v>81.267399999999995</v>
      </c>
      <c r="J1614">
        <v>0</v>
      </c>
      <c r="K1614">
        <v>0</v>
      </c>
      <c r="L1614">
        <v>0</v>
      </c>
      <c r="M1614">
        <v>0</v>
      </c>
      <c r="N1614">
        <v>0</v>
      </c>
      <c r="O1614">
        <v>10695</v>
      </c>
      <c r="P1614" t="s">
        <v>59</v>
      </c>
      <c r="Q1614" t="s">
        <v>61</v>
      </c>
    </row>
    <row r="1615" spans="1:17" x14ac:dyDescent="0.25">
      <c r="A1615" t="s">
        <v>30</v>
      </c>
      <c r="B1615" t="s">
        <v>38</v>
      </c>
      <c r="C1615" t="s">
        <v>37</v>
      </c>
      <c r="D1615" t="s">
        <v>31</v>
      </c>
      <c r="E1615">
        <v>20</v>
      </c>
      <c r="F1615" t="str">
        <f t="shared" si="25"/>
        <v>Average Per Ton1-in-10August Typical Event Day50% Cycling20</v>
      </c>
      <c r="G1615">
        <v>0.69620079999999995</v>
      </c>
      <c r="H1615">
        <v>0.64483539999999995</v>
      </c>
      <c r="I1615">
        <v>81.608000000000004</v>
      </c>
      <c r="J1615">
        <v>0</v>
      </c>
      <c r="K1615">
        <v>0</v>
      </c>
      <c r="L1615">
        <v>0</v>
      </c>
      <c r="M1615">
        <v>0</v>
      </c>
      <c r="N1615">
        <v>0</v>
      </c>
      <c r="O1615">
        <v>12331</v>
      </c>
      <c r="P1615" t="s">
        <v>59</v>
      </c>
      <c r="Q1615" t="s">
        <v>61</v>
      </c>
    </row>
    <row r="1616" spans="1:17" x14ac:dyDescent="0.25">
      <c r="A1616" t="s">
        <v>28</v>
      </c>
      <c r="B1616" t="s">
        <v>38</v>
      </c>
      <c r="C1616" t="s">
        <v>37</v>
      </c>
      <c r="D1616" t="s">
        <v>31</v>
      </c>
      <c r="E1616">
        <v>20</v>
      </c>
      <c r="F1616" t="str">
        <f t="shared" si="25"/>
        <v>Average Per Premise1-in-10August Typical Event Day50% Cycling20</v>
      </c>
      <c r="G1616">
        <v>2.8577720000000002</v>
      </c>
      <c r="H1616">
        <v>2.6469269999999998</v>
      </c>
      <c r="I1616">
        <v>81.608000000000004</v>
      </c>
      <c r="J1616">
        <v>0</v>
      </c>
      <c r="K1616">
        <v>0</v>
      </c>
      <c r="L1616">
        <v>0</v>
      </c>
      <c r="M1616">
        <v>0</v>
      </c>
      <c r="N1616">
        <v>0</v>
      </c>
      <c r="O1616">
        <v>12331</v>
      </c>
      <c r="P1616" t="s">
        <v>59</v>
      </c>
      <c r="Q1616" t="s">
        <v>61</v>
      </c>
    </row>
    <row r="1617" spans="1:17" x14ac:dyDescent="0.25">
      <c r="A1617" t="s">
        <v>29</v>
      </c>
      <c r="B1617" t="s">
        <v>38</v>
      </c>
      <c r="C1617" t="s">
        <v>37</v>
      </c>
      <c r="D1617" t="s">
        <v>31</v>
      </c>
      <c r="E1617">
        <v>20</v>
      </c>
      <c r="F1617" t="str">
        <f t="shared" si="25"/>
        <v>Average Per Device1-in-10August Typical Event Day50% Cycling20</v>
      </c>
      <c r="G1617">
        <v>2.443263</v>
      </c>
      <c r="H1617">
        <v>2.2629999999999999</v>
      </c>
      <c r="I1617">
        <v>81.608000000000004</v>
      </c>
      <c r="J1617">
        <v>0</v>
      </c>
      <c r="K1617">
        <v>0</v>
      </c>
      <c r="L1617">
        <v>0</v>
      </c>
      <c r="M1617">
        <v>0</v>
      </c>
      <c r="N1617">
        <v>0</v>
      </c>
      <c r="O1617">
        <v>12331</v>
      </c>
      <c r="P1617" t="s">
        <v>59</v>
      </c>
      <c r="Q1617" t="s">
        <v>61</v>
      </c>
    </row>
    <row r="1618" spans="1:17" x14ac:dyDescent="0.25">
      <c r="A1618" t="s">
        <v>43</v>
      </c>
      <c r="B1618" t="s">
        <v>38</v>
      </c>
      <c r="C1618" t="s">
        <v>37</v>
      </c>
      <c r="D1618" t="s">
        <v>31</v>
      </c>
      <c r="E1618">
        <v>20</v>
      </c>
      <c r="F1618" t="str">
        <f t="shared" si="25"/>
        <v>Aggregate1-in-10August Typical Event Day50% Cycling20</v>
      </c>
      <c r="G1618">
        <v>35.239179999999998</v>
      </c>
      <c r="H1618">
        <v>32.639249999999997</v>
      </c>
      <c r="I1618">
        <v>81.608000000000004</v>
      </c>
      <c r="J1618">
        <v>0</v>
      </c>
      <c r="K1618">
        <v>0</v>
      </c>
      <c r="L1618">
        <v>0</v>
      </c>
      <c r="M1618">
        <v>0</v>
      </c>
      <c r="N1618">
        <v>0</v>
      </c>
      <c r="O1618">
        <v>12331</v>
      </c>
      <c r="P1618" t="s">
        <v>59</v>
      </c>
      <c r="Q1618" t="s">
        <v>61</v>
      </c>
    </row>
    <row r="1619" spans="1:17" x14ac:dyDescent="0.25">
      <c r="A1619" t="s">
        <v>30</v>
      </c>
      <c r="B1619" t="s">
        <v>38</v>
      </c>
      <c r="C1619" t="s">
        <v>37</v>
      </c>
      <c r="D1619" t="s">
        <v>26</v>
      </c>
      <c r="E1619">
        <v>20</v>
      </c>
      <c r="F1619" t="str">
        <f t="shared" si="25"/>
        <v>Average Per Ton1-in-10August Typical Event DayAll20</v>
      </c>
      <c r="G1619">
        <v>0.61420710000000001</v>
      </c>
      <c r="H1619">
        <v>0.55960540000000003</v>
      </c>
      <c r="I1619">
        <v>81.449799999999996</v>
      </c>
      <c r="J1619">
        <v>0</v>
      </c>
      <c r="K1619">
        <v>0</v>
      </c>
      <c r="L1619">
        <v>0</v>
      </c>
      <c r="M1619">
        <v>0</v>
      </c>
      <c r="N1619">
        <v>0</v>
      </c>
      <c r="O1619">
        <v>23026</v>
      </c>
      <c r="P1619" t="s">
        <v>59</v>
      </c>
      <c r="Q1619" t="s">
        <v>61</v>
      </c>
    </row>
    <row r="1620" spans="1:17" x14ac:dyDescent="0.25">
      <c r="A1620" t="s">
        <v>28</v>
      </c>
      <c r="B1620" t="s">
        <v>38</v>
      </c>
      <c r="C1620" t="s">
        <v>37</v>
      </c>
      <c r="D1620" t="s">
        <v>26</v>
      </c>
      <c r="E1620">
        <v>20</v>
      </c>
      <c r="F1620" t="str">
        <f t="shared" si="25"/>
        <v>Average Per Premise1-in-10August Typical Event DayAll20</v>
      </c>
      <c r="G1620">
        <v>2.6287060000000002</v>
      </c>
      <c r="H1620">
        <v>2.395019</v>
      </c>
      <c r="I1620">
        <v>81.449799999999996</v>
      </c>
      <c r="J1620">
        <v>0</v>
      </c>
      <c r="K1620">
        <v>0</v>
      </c>
      <c r="L1620">
        <v>0</v>
      </c>
      <c r="M1620">
        <v>0</v>
      </c>
      <c r="N1620">
        <v>0</v>
      </c>
      <c r="O1620">
        <v>23026</v>
      </c>
      <c r="P1620" t="s">
        <v>59</v>
      </c>
      <c r="Q1620" t="s">
        <v>61</v>
      </c>
    </row>
    <row r="1621" spans="1:17" x14ac:dyDescent="0.25">
      <c r="A1621" t="s">
        <v>29</v>
      </c>
      <c r="B1621" t="s">
        <v>38</v>
      </c>
      <c r="C1621" t="s">
        <v>37</v>
      </c>
      <c r="D1621" t="s">
        <v>26</v>
      </c>
      <c r="E1621">
        <v>20</v>
      </c>
      <c r="F1621" t="str">
        <f t="shared" si="25"/>
        <v>Average Per Device1-in-10August Typical Event DayAll20</v>
      </c>
      <c r="G1621">
        <v>2.190842</v>
      </c>
      <c r="H1621">
        <v>1.996081</v>
      </c>
      <c r="I1621">
        <v>81.449799999999996</v>
      </c>
      <c r="J1621">
        <v>0</v>
      </c>
      <c r="K1621">
        <v>0</v>
      </c>
      <c r="L1621">
        <v>0</v>
      </c>
      <c r="M1621">
        <v>0</v>
      </c>
      <c r="N1621">
        <v>0</v>
      </c>
      <c r="O1621">
        <v>23026</v>
      </c>
      <c r="P1621" t="s">
        <v>59</v>
      </c>
      <c r="Q1621" t="s">
        <v>61</v>
      </c>
    </row>
    <row r="1622" spans="1:17" x14ac:dyDescent="0.25">
      <c r="A1622" t="s">
        <v>43</v>
      </c>
      <c r="B1622" t="s">
        <v>38</v>
      </c>
      <c r="C1622" t="s">
        <v>37</v>
      </c>
      <c r="D1622" t="s">
        <v>26</v>
      </c>
      <c r="E1622">
        <v>20</v>
      </c>
      <c r="F1622" t="str">
        <f t="shared" si="25"/>
        <v>Aggregate1-in-10August Typical Event DayAll20</v>
      </c>
      <c r="G1622">
        <v>60.528570000000002</v>
      </c>
      <c r="H1622">
        <v>55.14772</v>
      </c>
      <c r="I1622">
        <v>81.449799999999996</v>
      </c>
      <c r="J1622">
        <v>0</v>
      </c>
      <c r="K1622">
        <v>0</v>
      </c>
      <c r="L1622">
        <v>0</v>
      </c>
      <c r="M1622">
        <v>0</v>
      </c>
      <c r="N1622">
        <v>0</v>
      </c>
      <c r="O1622">
        <v>23026</v>
      </c>
      <c r="P1622" t="s">
        <v>59</v>
      </c>
      <c r="Q1622" t="s">
        <v>61</v>
      </c>
    </row>
    <row r="1623" spans="1:17" x14ac:dyDescent="0.25">
      <c r="A1623" t="s">
        <v>30</v>
      </c>
      <c r="B1623" t="s">
        <v>38</v>
      </c>
      <c r="C1623" t="s">
        <v>49</v>
      </c>
      <c r="D1623" t="s">
        <v>58</v>
      </c>
      <c r="E1623">
        <v>20</v>
      </c>
      <c r="F1623" t="str">
        <f t="shared" si="25"/>
        <v>Average Per Ton1-in-10July Monthly System Peak Day100% Cycling20</v>
      </c>
      <c r="G1623">
        <v>0.52328010000000003</v>
      </c>
      <c r="H1623">
        <v>0.4645435</v>
      </c>
      <c r="I1623">
        <v>80.934799999999996</v>
      </c>
      <c r="J1623">
        <v>0</v>
      </c>
      <c r="K1623">
        <v>0</v>
      </c>
      <c r="L1623">
        <v>0</v>
      </c>
      <c r="M1623">
        <v>0</v>
      </c>
      <c r="N1623">
        <v>0</v>
      </c>
      <c r="O1623">
        <v>10695</v>
      </c>
      <c r="P1623" t="s">
        <v>59</v>
      </c>
      <c r="Q1623" t="s">
        <v>61</v>
      </c>
    </row>
    <row r="1624" spans="1:17" x14ac:dyDescent="0.25">
      <c r="A1624" t="s">
        <v>28</v>
      </c>
      <c r="B1624" t="s">
        <v>38</v>
      </c>
      <c r="C1624" t="s">
        <v>49</v>
      </c>
      <c r="D1624" t="s">
        <v>58</v>
      </c>
      <c r="E1624">
        <v>20</v>
      </c>
      <c r="F1624" t="str">
        <f t="shared" si="25"/>
        <v>Average Per Premise1-in-10July Monthly System Peak Day100% Cycling20</v>
      </c>
      <c r="G1624">
        <v>2.345151</v>
      </c>
      <c r="H1624">
        <v>2.081915</v>
      </c>
      <c r="I1624">
        <v>80.934799999999996</v>
      </c>
      <c r="J1624">
        <v>0</v>
      </c>
      <c r="K1624">
        <v>0</v>
      </c>
      <c r="L1624">
        <v>0</v>
      </c>
      <c r="M1624">
        <v>0</v>
      </c>
      <c r="N1624">
        <v>0</v>
      </c>
      <c r="O1624">
        <v>10695</v>
      </c>
      <c r="P1624" t="s">
        <v>59</v>
      </c>
      <c r="Q1624" t="s">
        <v>61</v>
      </c>
    </row>
    <row r="1625" spans="1:17" x14ac:dyDescent="0.25">
      <c r="A1625" t="s">
        <v>29</v>
      </c>
      <c r="B1625" t="s">
        <v>38</v>
      </c>
      <c r="C1625" t="s">
        <v>49</v>
      </c>
      <c r="D1625" t="s">
        <v>58</v>
      </c>
      <c r="E1625">
        <v>20</v>
      </c>
      <c r="F1625" t="str">
        <f t="shared" si="25"/>
        <v>Average Per Device1-in-10July Monthly System Peak Day100% Cycling20</v>
      </c>
      <c r="G1625">
        <v>1.899386</v>
      </c>
      <c r="H1625">
        <v>1.686185</v>
      </c>
      <c r="I1625">
        <v>80.934799999999996</v>
      </c>
      <c r="J1625">
        <v>0</v>
      </c>
      <c r="K1625">
        <v>0</v>
      </c>
      <c r="L1625">
        <v>0</v>
      </c>
      <c r="M1625">
        <v>0</v>
      </c>
      <c r="N1625">
        <v>0</v>
      </c>
      <c r="O1625">
        <v>10695</v>
      </c>
      <c r="P1625" t="s">
        <v>59</v>
      </c>
      <c r="Q1625" t="s">
        <v>61</v>
      </c>
    </row>
    <row r="1626" spans="1:17" x14ac:dyDescent="0.25">
      <c r="A1626" t="s">
        <v>43</v>
      </c>
      <c r="B1626" t="s">
        <v>38</v>
      </c>
      <c r="C1626" t="s">
        <v>49</v>
      </c>
      <c r="D1626" t="s">
        <v>58</v>
      </c>
      <c r="E1626">
        <v>20</v>
      </c>
      <c r="F1626" t="str">
        <f t="shared" si="25"/>
        <v>Aggregate1-in-10July Monthly System Peak Day100% Cycling20</v>
      </c>
      <c r="G1626">
        <v>25.081389999999999</v>
      </c>
      <c r="H1626">
        <v>22.266079999999999</v>
      </c>
      <c r="I1626">
        <v>80.934799999999996</v>
      </c>
      <c r="J1626">
        <v>0</v>
      </c>
      <c r="K1626">
        <v>0</v>
      </c>
      <c r="L1626">
        <v>0</v>
      </c>
      <c r="M1626">
        <v>0</v>
      </c>
      <c r="N1626">
        <v>0</v>
      </c>
      <c r="O1626">
        <v>10695</v>
      </c>
      <c r="P1626" t="s">
        <v>59</v>
      </c>
      <c r="Q1626" t="s">
        <v>61</v>
      </c>
    </row>
    <row r="1627" spans="1:17" x14ac:dyDescent="0.25">
      <c r="A1627" t="s">
        <v>30</v>
      </c>
      <c r="B1627" t="s">
        <v>38</v>
      </c>
      <c r="C1627" t="s">
        <v>49</v>
      </c>
      <c r="D1627" t="s">
        <v>31</v>
      </c>
      <c r="E1627">
        <v>20</v>
      </c>
      <c r="F1627" t="str">
        <f t="shared" si="25"/>
        <v>Average Per Ton1-in-10July Monthly System Peak Day50% Cycling20</v>
      </c>
      <c r="G1627">
        <v>0.69871709999999998</v>
      </c>
      <c r="H1627">
        <v>0.64716609999999997</v>
      </c>
      <c r="I1627">
        <v>81.233199999999997</v>
      </c>
      <c r="J1627">
        <v>0</v>
      </c>
      <c r="K1627">
        <v>0</v>
      </c>
      <c r="L1627">
        <v>0</v>
      </c>
      <c r="M1627">
        <v>0</v>
      </c>
      <c r="N1627">
        <v>0</v>
      </c>
      <c r="O1627">
        <v>12331</v>
      </c>
      <c r="P1627" t="s">
        <v>59</v>
      </c>
      <c r="Q1627" t="s">
        <v>61</v>
      </c>
    </row>
    <row r="1628" spans="1:17" x14ac:dyDescent="0.25">
      <c r="A1628" t="s">
        <v>28</v>
      </c>
      <c r="B1628" t="s">
        <v>38</v>
      </c>
      <c r="C1628" t="s">
        <v>49</v>
      </c>
      <c r="D1628" t="s">
        <v>31</v>
      </c>
      <c r="E1628">
        <v>20</v>
      </c>
      <c r="F1628" t="str">
        <f t="shared" si="25"/>
        <v>Average Per Premise1-in-10July Monthly System Peak Day50% Cycling20</v>
      </c>
      <c r="G1628">
        <v>2.8681009999999998</v>
      </c>
      <c r="H1628">
        <v>2.6564930000000002</v>
      </c>
      <c r="I1628">
        <v>81.233199999999997</v>
      </c>
      <c r="J1628">
        <v>0</v>
      </c>
      <c r="K1628">
        <v>0</v>
      </c>
      <c r="L1628">
        <v>0</v>
      </c>
      <c r="M1628">
        <v>0</v>
      </c>
      <c r="N1628">
        <v>0</v>
      </c>
      <c r="O1628">
        <v>12331</v>
      </c>
      <c r="P1628" t="s">
        <v>59</v>
      </c>
      <c r="Q1628" t="s">
        <v>61</v>
      </c>
    </row>
    <row r="1629" spans="1:17" x14ac:dyDescent="0.25">
      <c r="A1629" t="s">
        <v>29</v>
      </c>
      <c r="B1629" t="s">
        <v>38</v>
      </c>
      <c r="C1629" t="s">
        <v>49</v>
      </c>
      <c r="D1629" t="s">
        <v>31</v>
      </c>
      <c r="E1629">
        <v>20</v>
      </c>
      <c r="F1629" t="str">
        <f t="shared" si="25"/>
        <v>Average Per Device1-in-10July Monthly System Peak Day50% Cycling20</v>
      </c>
      <c r="G1629">
        <v>2.4520940000000002</v>
      </c>
      <c r="H1629">
        <v>2.2711790000000001</v>
      </c>
      <c r="I1629">
        <v>81.233199999999997</v>
      </c>
      <c r="J1629">
        <v>0</v>
      </c>
      <c r="K1629">
        <v>0</v>
      </c>
      <c r="L1629">
        <v>0</v>
      </c>
      <c r="M1629">
        <v>0</v>
      </c>
      <c r="N1629">
        <v>0</v>
      </c>
      <c r="O1629">
        <v>12331</v>
      </c>
      <c r="P1629" t="s">
        <v>59</v>
      </c>
      <c r="Q1629" t="s">
        <v>61</v>
      </c>
    </row>
    <row r="1630" spans="1:17" x14ac:dyDescent="0.25">
      <c r="A1630" t="s">
        <v>43</v>
      </c>
      <c r="B1630" t="s">
        <v>38</v>
      </c>
      <c r="C1630" t="s">
        <v>49</v>
      </c>
      <c r="D1630" t="s">
        <v>31</v>
      </c>
      <c r="E1630">
        <v>20</v>
      </c>
      <c r="F1630" t="str">
        <f t="shared" si="25"/>
        <v>Aggregate1-in-10July Monthly System Peak Day50% Cycling20</v>
      </c>
      <c r="G1630">
        <v>35.366549999999997</v>
      </c>
      <c r="H1630">
        <v>32.757219999999997</v>
      </c>
      <c r="I1630">
        <v>81.233199999999997</v>
      </c>
      <c r="J1630">
        <v>0</v>
      </c>
      <c r="K1630">
        <v>0</v>
      </c>
      <c r="L1630">
        <v>0</v>
      </c>
      <c r="M1630">
        <v>0</v>
      </c>
      <c r="N1630">
        <v>0</v>
      </c>
      <c r="O1630">
        <v>12331</v>
      </c>
      <c r="P1630" t="s">
        <v>59</v>
      </c>
      <c r="Q1630" t="s">
        <v>61</v>
      </c>
    </row>
    <row r="1631" spans="1:17" x14ac:dyDescent="0.25">
      <c r="A1631" t="s">
        <v>30</v>
      </c>
      <c r="B1631" t="s">
        <v>38</v>
      </c>
      <c r="C1631" t="s">
        <v>49</v>
      </c>
      <c r="D1631" t="s">
        <v>26</v>
      </c>
      <c r="E1631">
        <v>20</v>
      </c>
      <c r="F1631" t="str">
        <f t="shared" si="25"/>
        <v>Average Per Ton1-in-10July Monthly System Peak DayAll20</v>
      </c>
      <c r="G1631">
        <v>0.61722659999999996</v>
      </c>
      <c r="H1631">
        <v>0.56233789999999995</v>
      </c>
      <c r="I1631">
        <v>81.0946</v>
      </c>
      <c r="J1631">
        <v>0</v>
      </c>
      <c r="K1631">
        <v>0</v>
      </c>
      <c r="L1631">
        <v>0</v>
      </c>
      <c r="M1631">
        <v>0</v>
      </c>
      <c r="N1631">
        <v>0</v>
      </c>
      <c r="O1631">
        <v>23026</v>
      </c>
      <c r="P1631" t="s">
        <v>59</v>
      </c>
      <c r="Q1631" t="s">
        <v>61</v>
      </c>
    </row>
    <row r="1632" spans="1:17" x14ac:dyDescent="0.25">
      <c r="A1632" t="s">
        <v>28</v>
      </c>
      <c r="B1632" t="s">
        <v>38</v>
      </c>
      <c r="C1632" t="s">
        <v>49</v>
      </c>
      <c r="D1632" t="s">
        <v>26</v>
      </c>
      <c r="E1632">
        <v>20</v>
      </c>
      <c r="F1632" t="str">
        <f t="shared" si="25"/>
        <v>Average Per Premise1-in-10July Monthly System Peak DayAll20</v>
      </c>
      <c r="G1632">
        <v>2.641629</v>
      </c>
      <c r="H1632">
        <v>2.406714</v>
      </c>
      <c r="I1632">
        <v>81.0946</v>
      </c>
      <c r="J1632">
        <v>0</v>
      </c>
      <c r="K1632">
        <v>0</v>
      </c>
      <c r="L1632">
        <v>0</v>
      </c>
      <c r="M1632">
        <v>0</v>
      </c>
      <c r="N1632">
        <v>0</v>
      </c>
      <c r="O1632">
        <v>23026</v>
      </c>
      <c r="P1632" t="s">
        <v>59</v>
      </c>
      <c r="Q1632" t="s">
        <v>61</v>
      </c>
    </row>
    <row r="1633" spans="1:17" x14ac:dyDescent="0.25">
      <c r="A1633" t="s">
        <v>29</v>
      </c>
      <c r="B1633" t="s">
        <v>38</v>
      </c>
      <c r="C1633" t="s">
        <v>49</v>
      </c>
      <c r="D1633" t="s">
        <v>26</v>
      </c>
      <c r="E1633">
        <v>20</v>
      </c>
      <c r="F1633" t="str">
        <f t="shared" si="25"/>
        <v>Average Per Device1-in-10July Monthly System Peak DayAll20</v>
      </c>
      <c r="G1633">
        <v>2.2016119999999999</v>
      </c>
      <c r="H1633">
        <v>2.005827</v>
      </c>
      <c r="I1633">
        <v>81.0946</v>
      </c>
      <c r="J1633">
        <v>0</v>
      </c>
      <c r="K1633">
        <v>0</v>
      </c>
      <c r="L1633">
        <v>0</v>
      </c>
      <c r="M1633">
        <v>0</v>
      </c>
      <c r="N1633">
        <v>0</v>
      </c>
      <c r="O1633">
        <v>23026</v>
      </c>
      <c r="P1633" t="s">
        <v>59</v>
      </c>
      <c r="Q1633" t="s">
        <v>61</v>
      </c>
    </row>
    <row r="1634" spans="1:17" x14ac:dyDescent="0.25">
      <c r="A1634" t="s">
        <v>43</v>
      </c>
      <c r="B1634" t="s">
        <v>38</v>
      </c>
      <c r="C1634" t="s">
        <v>49</v>
      </c>
      <c r="D1634" t="s">
        <v>26</v>
      </c>
      <c r="E1634">
        <v>20</v>
      </c>
      <c r="F1634" t="str">
        <f t="shared" si="25"/>
        <v>Aggregate1-in-10July Monthly System Peak DayAll20</v>
      </c>
      <c r="G1634">
        <v>60.826140000000002</v>
      </c>
      <c r="H1634">
        <v>55.416989999999998</v>
      </c>
      <c r="I1634">
        <v>81.0946</v>
      </c>
      <c r="J1634">
        <v>0</v>
      </c>
      <c r="K1634">
        <v>0</v>
      </c>
      <c r="L1634">
        <v>0</v>
      </c>
      <c r="M1634">
        <v>0</v>
      </c>
      <c r="N1634">
        <v>0</v>
      </c>
      <c r="O1634">
        <v>23026</v>
      </c>
      <c r="P1634" t="s">
        <v>59</v>
      </c>
      <c r="Q1634" t="s">
        <v>61</v>
      </c>
    </row>
    <row r="1635" spans="1:17" x14ac:dyDescent="0.25">
      <c r="A1635" t="s">
        <v>30</v>
      </c>
      <c r="B1635" t="s">
        <v>38</v>
      </c>
      <c r="C1635" t="s">
        <v>50</v>
      </c>
      <c r="D1635" t="s">
        <v>58</v>
      </c>
      <c r="E1635">
        <v>20</v>
      </c>
      <c r="F1635" t="str">
        <f t="shared" si="25"/>
        <v>Average Per Ton1-in-10June Monthly System Peak Day100% Cycling20</v>
      </c>
      <c r="G1635">
        <v>0.4287958</v>
      </c>
      <c r="H1635">
        <v>0.38066480000000003</v>
      </c>
      <c r="I1635">
        <v>78.844499999999996</v>
      </c>
      <c r="J1635">
        <v>0</v>
      </c>
      <c r="K1635">
        <v>0</v>
      </c>
      <c r="L1635">
        <v>0</v>
      </c>
      <c r="M1635">
        <v>0</v>
      </c>
      <c r="N1635">
        <v>0</v>
      </c>
      <c r="O1635">
        <v>10695</v>
      </c>
      <c r="P1635" t="s">
        <v>59</v>
      </c>
      <c r="Q1635" t="s">
        <v>61</v>
      </c>
    </row>
    <row r="1636" spans="1:17" x14ac:dyDescent="0.25">
      <c r="A1636" t="s">
        <v>28</v>
      </c>
      <c r="B1636" t="s">
        <v>38</v>
      </c>
      <c r="C1636" t="s">
        <v>50</v>
      </c>
      <c r="D1636" t="s">
        <v>58</v>
      </c>
      <c r="E1636">
        <v>20</v>
      </c>
      <c r="F1636" t="str">
        <f t="shared" si="25"/>
        <v>Average Per Premise1-in-10June Monthly System Peak Day100% Cycling20</v>
      </c>
      <c r="G1636">
        <v>1.9217070000000001</v>
      </c>
      <c r="H1636">
        <v>1.7060010000000001</v>
      </c>
      <c r="I1636">
        <v>78.844499999999996</v>
      </c>
      <c r="J1636">
        <v>0</v>
      </c>
      <c r="K1636">
        <v>0</v>
      </c>
      <c r="L1636">
        <v>0</v>
      </c>
      <c r="M1636">
        <v>0</v>
      </c>
      <c r="N1636">
        <v>0</v>
      </c>
      <c r="O1636">
        <v>10695</v>
      </c>
      <c r="P1636" t="s">
        <v>59</v>
      </c>
      <c r="Q1636" t="s">
        <v>61</v>
      </c>
    </row>
    <row r="1637" spans="1:17" x14ac:dyDescent="0.25">
      <c r="A1637" t="s">
        <v>29</v>
      </c>
      <c r="B1637" t="s">
        <v>38</v>
      </c>
      <c r="C1637" t="s">
        <v>50</v>
      </c>
      <c r="D1637" t="s">
        <v>58</v>
      </c>
      <c r="E1637">
        <v>20</v>
      </c>
      <c r="F1637" t="str">
        <f t="shared" si="25"/>
        <v>Average Per Device1-in-10June Monthly System Peak Day100% Cycling20</v>
      </c>
      <c r="G1637">
        <v>1.55643</v>
      </c>
      <c r="H1637">
        <v>1.3817250000000001</v>
      </c>
      <c r="I1637">
        <v>78.844499999999996</v>
      </c>
      <c r="J1637">
        <v>0</v>
      </c>
      <c r="K1637">
        <v>0</v>
      </c>
      <c r="L1637">
        <v>0</v>
      </c>
      <c r="M1637">
        <v>0</v>
      </c>
      <c r="N1637">
        <v>0</v>
      </c>
      <c r="O1637">
        <v>10695</v>
      </c>
      <c r="P1637" t="s">
        <v>59</v>
      </c>
      <c r="Q1637" t="s">
        <v>61</v>
      </c>
    </row>
    <row r="1638" spans="1:17" x14ac:dyDescent="0.25">
      <c r="A1638" t="s">
        <v>43</v>
      </c>
      <c r="B1638" t="s">
        <v>38</v>
      </c>
      <c r="C1638" t="s">
        <v>50</v>
      </c>
      <c r="D1638" t="s">
        <v>58</v>
      </c>
      <c r="E1638">
        <v>20</v>
      </c>
      <c r="F1638" t="str">
        <f t="shared" si="25"/>
        <v>Aggregate1-in-10June Monthly System Peak Day100% Cycling20</v>
      </c>
      <c r="G1638">
        <v>20.552659999999999</v>
      </c>
      <c r="H1638">
        <v>18.24568</v>
      </c>
      <c r="I1638">
        <v>78.844499999999996</v>
      </c>
      <c r="J1638">
        <v>0</v>
      </c>
      <c r="K1638">
        <v>0</v>
      </c>
      <c r="L1638">
        <v>0</v>
      </c>
      <c r="M1638">
        <v>0</v>
      </c>
      <c r="N1638">
        <v>0</v>
      </c>
      <c r="O1638">
        <v>10695</v>
      </c>
      <c r="P1638" t="s">
        <v>59</v>
      </c>
      <c r="Q1638" t="s">
        <v>61</v>
      </c>
    </row>
    <row r="1639" spans="1:17" x14ac:dyDescent="0.25">
      <c r="A1639" t="s">
        <v>30</v>
      </c>
      <c r="B1639" t="s">
        <v>38</v>
      </c>
      <c r="C1639" t="s">
        <v>50</v>
      </c>
      <c r="D1639" t="s">
        <v>31</v>
      </c>
      <c r="E1639">
        <v>20</v>
      </c>
      <c r="F1639" t="str">
        <f t="shared" si="25"/>
        <v>Average Per Ton1-in-10June Monthly System Peak Day50% Cycling20</v>
      </c>
      <c r="G1639">
        <v>0.58323130000000001</v>
      </c>
      <c r="H1639">
        <v>0.54020069999999998</v>
      </c>
      <c r="I1639">
        <v>79.322500000000005</v>
      </c>
      <c r="J1639">
        <v>0</v>
      </c>
      <c r="K1639">
        <v>0</v>
      </c>
      <c r="L1639">
        <v>0</v>
      </c>
      <c r="M1639">
        <v>0</v>
      </c>
      <c r="N1639">
        <v>0</v>
      </c>
      <c r="O1639">
        <v>12331</v>
      </c>
      <c r="P1639" t="s">
        <v>59</v>
      </c>
      <c r="Q1639" t="s">
        <v>61</v>
      </c>
    </row>
    <row r="1640" spans="1:17" x14ac:dyDescent="0.25">
      <c r="A1640" t="s">
        <v>28</v>
      </c>
      <c r="B1640" t="s">
        <v>38</v>
      </c>
      <c r="C1640" t="s">
        <v>50</v>
      </c>
      <c r="D1640" t="s">
        <v>31</v>
      </c>
      <c r="E1640">
        <v>20</v>
      </c>
      <c r="F1640" t="str">
        <f t="shared" si="25"/>
        <v>Average Per Premise1-in-10June Monthly System Peak Day50% Cycling20</v>
      </c>
      <c r="G1640">
        <v>2.394053</v>
      </c>
      <c r="H1640">
        <v>2.2174209999999999</v>
      </c>
      <c r="I1640">
        <v>79.322500000000005</v>
      </c>
      <c r="J1640">
        <v>0</v>
      </c>
      <c r="K1640">
        <v>0</v>
      </c>
      <c r="L1640">
        <v>0</v>
      </c>
      <c r="M1640">
        <v>0</v>
      </c>
      <c r="N1640">
        <v>0</v>
      </c>
      <c r="O1640">
        <v>12331</v>
      </c>
      <c r="P1640" t="s">
        <v>59</v>
      </c>
      <c r="Q1640" t="s">
        <v>61</v>
      </c>
    </row>
    <row r="1641" spans="1:17" x14ac:dyDescent="0.25">
      <c r="A1641" t="s">
        <v>29</v>
      </c>
      <c r="B1641" t="s">
        <v>38</v>
      </c>
      <c r="C1641" t="s">
        <v>50</v>
      </c>
      <c r="D1641" t="s">
        <v>31</v>
      </c>
      <c r="E1641">
        <v>20</v>
      </c>
      <c r="F1641" t="str">
        <f t="shared" si="25"/>
        <v>Average Per Device1-in-10June Monthly System Peak Day50% Cycling20</v>
      </c>
      <c r="G1641">
        <v>2.046805</v>
      </c>
      <c r="H1641">
        <v>1.8957919999999999</v>
      </c>
      <c r="I1641">
        <v>79.322500000000005</v>
      </c>
      <c r="J1641">
        <v>0</v>
      </c>
      <c r="K1641">
        <v>0</v>
      </c>
      <c r="L1641">
        <v>0</v>
      </c>
      <c r="M1641">
        <v>0</v>
      </c>
      <c r="N1641">
        <v>0</v>
      </c>
      <c r="O1641">
        <v>12331</v>
      </c>
      <c r="P1641" t="s">
        <v>59</v>
      </c>
      <c r="Q1641" t="s">
        <v>61</v>
      </c>
    </row>
    <row r="1642" spans="1:17" x14ac:dyDescent="0.25">
      <c r="A1642" t="s">
        <v>43</v>
      </c>
      <c r="B1642" t="s">
        <v>38</v>
      </c>
      <c r="C1642" t="s">
        <v>50</v>
      </c>
      <c r="D1642" t="s">
        <v>31</v>
      </c>
      <c r="E1642">
        <v>20</v>
      </c>
      <c r="F1642" t="str">
        <f t="shared" si="25"/>
        <v>Aggregate1-in-10June Monthly System Peak Day50% Cycling20</v>
      </c>
      <c r="G1642">
        <v>29.521070000000002</v>
      </c>
      <c r="H1642">
        <v>27.343019999999999</v>
      </c>
      <c r="I1642">
        <v>79.322500000000005</v>
      </c>
      <c r="J1642">
        <v>0</v>
      </c>
      <c r="K1642">
        <v>0</v>
      </c>
      <c r="L1642">
        <v>0</v>
      </c>
      <c r="M1642">
        <v>0</v>
      </c>
      <c r="N1642">
        <v>0</v>
      </c>
      <c r="O1642">
        <v>12331</v>
      </c>
      <c r="P1642" t="s">
        <v>59</v>
      </c>
      <c r="Q1642" t="s">
        <v>61</v>
      </c>
    </row>
    <row r="1643" spans="1:17" x14ac:dyDescent="0.25">
      <c r="A1643" t="s">
        <v>30</v>
      </c>
      <c r="B1643" t="s">
        <v>38</v>
      </c>
      <c r="C1643" t="s">
        <v>50</v>
      </c>
      <c r="D1643" t="s">
        <v>26</v>
      </c>
      <c r="E1643">
        <v>20</v>
      </c>
      <c r="F1643" t="str">
        <f t="shared" si="25"/>
        <v>Average Per Ton1-in-10June Monthly System Peak DayAll20</v>
      </c>
      <c r="G1643">
        <v>0.51149599999999995</v>
      </c>
      <c r="H1643">
        <v>0.46609630000000002</v>
      </c>
      <c r="I1643">
        <v>79.100499999999997</v>
      </c>
      <c r="J1643">
        <v>0</v>
      </c>
      <c r="K1643">
        <v>0</v>
      </c>
      <c r="L1643">
        <v>0</v>
      </c>
      <c r="M1643">
        <v>0</v>
      </c>
      <c r="N1643">
        <v>0</v>
      </c>
      <c r="O1643">
        <v>23026</v>
      </c>
      <c r="P1643" t="s">
        <v>59</v>
      </c>
      <c r="Q1643" t="s">
        <v>61</v>
      </c>
    </row>
    <row r="1644" spans="1:17" x14ac:dyDescent="0.25">
      <c r="A1644" t="s">
        <v>28</v>
      </c>
      <c r="B1644" t="s">
        <v>38</v>
      </c>
      <c r="C1644" t="s">
        <v>50</v>
      </c>
      <c r="D1644" t="s">
        <v>26</v>
      </c>
      <c r="E1644">
        <v>20</v>
      </c>
      <c r="F1644" t="str">
        <f t="shared" si="25"/>
        <v>Average Per Premise1-in-10June Monthly System Peak DayAll20</v>
      </c>
      <c r="G1644">
        <v>2.1891189999999998</v>
      </c>
      <c r="H1644">
        <v>1.9948159999999999</v>
      </c>
      <c r="I1644">
        <v>79.100499999999997</v>
      </c>
      <c r="J1644">
        <v>0</v>
      </c>
      <c r="K1644">
        <v>0</v>
      </c>
      <c r="L1644">
        <v>0</v>
      </c>
      <c r="M1644">
        <v>0</v>
      </c>
      <c r="N1644">
        <v>0</v>
      </c>
      <c r="O1644">
        <v>23026</v>
      </c>
      <c r="P1644" t="s">
        <v>59</v>
      </c>
      <c r="Q1644" t="s">
        <v>61</v>
      </c>
    </row>
    <row r="1645" spans="1:17" x14ac:dyDescent="0.25">
      <c r="A1645" t="s">
        <v>29</v>
      </c>
      <c r="B1645" t="s">
        <v>38</v>
      </c>
      <c r="C1645" t="s">
        <v>50</v>
      </c>
      <c r="D1645" t="s">
        <v>26</v>
      </c>
      <c r="E1645">
        <v>20</v>
      </c>
      <c r="F1645" t="str">
        <f t="shared" si="25"/>
        <v>Average Per Device1-in-10June Monthly System Peak DayAll20</v>
      </c>
      <c r="G1645">
        <v>1.8244769999999999</v>
      </c>
      <c r="H1645">
        <v>1.662539</v>
      </c>
      <c r="I1645">
        <v>79.100499999999997</v>
      </c>
      <c r="J1645">
        <v>0</v>
      </c>
      <c r="K1645">
        <v>0</v>
      </c>
      <c r="L1645">
        <v>0</v>
      </c>
      <c r="M1645">
        <v>0</v>
      </c>
      <c r="N1645">
        <v>0</v>
      </c>
      <c r="O1645">
        <v>23026</v>
      </c>
      <c r="P1645" t="s">
        <v>59</v>
      </c>
      <c r="Q1645" t="s">
        <v>61</v>
      </c>
    </row>
    <row r="1646" spans="1:17" x14ac:dyDescent="0.25">
      <c r="A1646" t="s">
        <v>43</v>
      </c>
      <c r="B1646" t="s">
        <v>38</v>
      </c>
      <c r="C1646" t="s">
        <v>50</v>
      </c>
      <c r="D1646" t="s">
        <v>26</v>
      </c>
      <c r="E1646">
        <v>20</v>
      </c>
      <c r="F1646" t="str">
        <f t="shared" si="25"/>
        <v>Aggregate1-in-10June Monthly System Peak DayAll20</v>
      </c>
      <c r="G1646">
        <v>50.406649999999999</v>
      </c>
      <c r="H1646">
        <v>45.93262</v>
      </c>
      <c r="I1646">
        <v>79.100499999999997</v>
      </c>
      <c r="J1646">
        <v>0</v>
      </c>
      <c r="K1646">
        <v>0</v>
      </c>
      <c r="L1646">
        <v>0</v>
      </c>
      <c r="M1646">
        <v>0</v>
      </c>
      <c r="N1646">
        <v>0</v>
      </c>
      <c r="O1646">
        <v>23026</v>
      </c>
      <c r="P1646" t="s">
        <v>59</v>
      </c>
      <c r="Q1646" t="s">
        <v>61</v>
      </c>
    </row>
    <row r="1647" spans="1:17" x14ac:dyDescent="0.25">
      <c r="A1647" t="s">
        <v>30</v>
      </c>
      <c r="B1647" t="s">
        <v>38</v>
      </c>
      <c r="C1647" t="s">
        <v>51</v>
      </c>
      <c r="D1647" t="s">
        <v>58</v>
      </c>
      <c r="E1647">
        <v>20</v>
      </c>
      <c r="F1647" t="str">
        <f t="shared" si="25"/>
        <v>Average Per Ton1-in-10May Monthly System Peak Day100% Cycling20</v>
      </c>
      <c r="G1647">
        <v>0.4799158</v>
      </c>
      <c r="H1647">
        <v>0.4260467</v>
      </c>
      <c r="I1647">
        <v>79.684799999999996</v>
      </c>
      <c r="J1647">
        <v>0</v>
      </c>
      <c r="K1647">
        <v>0</v>
      </c>
      <c r="L1647">
        <v>0</v>
      </c>
      <c r="M1647">
        <v>0</v>
      </c>
      <c r="N1647">
        <v>0</v>
      </c>
      <c r="O1647">
        <v>10695</v>
      </c>
      <c r="P1647" t="s">
        <v>59</v>
      </c>
      <c r="Q1647" t="s">
        <v>61</v>
      </c>
    </row>
    <row r="1648" spans="1:17" x14ac:dyDescent="0.25">
      <c r="A1648" t="s">
        <v>28</v>
      </c>
      <c r="B1648" t="s">
        <v>38</v>
      </c>
      <c r="C1648" t="s">
        <v>51</v>
      </c>
      <c r="D1648" t="s">
        <v>58</v>
      </c>
      <c r="E1648">
        <v>20</v>
      </c>
      <c r="F1648" t="str">
        <f t="shared" si="25"/>
        <v>Average Per Premise1-in-10May Monthly System Peak Day100% Cycling20</v>
      </c>
      <c r="G1648">
        <v>2.1508080000000001</v>
      </c>
      <c r="H1648">
        <v>1.909386</v>
      </c>
      <c r="I1648">
        <v>79.684799999999996</v>
      </c>
      <c r="J1648">
        <v>0</v>
      </c>
      <c r="K1648">
        <v>0</v>
      </c>
      <c r="L1648">
        <v>0</v>
      </c>
      <c r="M1648">
        <v>0</v>
      </c>
      <c r="N1648">
        <v>0</v>
      </c>
      <c r="O1648">
        <v>10695</v>
      </c>
      <c r="P1648" t="s">
        <v>59</v>
      </c>
      <c r="Q1648" t="s">
        <v>61</v>
      </c>
    </row>
    <row r="1649" spans="1:17" x14ac:dyDescent="0.25">
      <c r="A1649" t="s">
        <v>29</v>
      </c>
      <c r="B1649" t="s">
        <v>38</v>
      </c>
      <c r="C1649" t="s">
        <v>51</v>
      </c>
      <c r="D1649" t="s">
        <v>58</v>
      </c>
      <c r="E1649">
        <v>20</v>
      </c>
      <c r="F1649" t="str">
        <f t="shared" si="25"/>
        <v>Average Per Device1-in-10May Monthly System Peak Day100% Cycling20</v>
      </c>
      <c r="G1649">
        <v>1.741984</v>
      </c>
      <c r="H1649">
        <v>1.546451</v>
      </c>
      <c r="I1649">
        <v>79.684799999999996</v>
      </c>
      <c r="J1649">
        <v>0</v>
      </c>
      <c r="K1649">
        <v>0</v>
      </c>
      <c r="L1649">
        <v>0</v>
      </c>
      <c r="M1649">
        <v>0</v>
      </c>
      <c r="N1649">
        <v>0</v>
      </c>
      <c r="O1649">
        <v>10695</v>
      </c>
      <c r="P1649" t="s">
        <v>59</v>
      </c>
      <c r="Q1649" t="s">
        <v>61</v>
      </c>
    </row>
    <row r="1650" spans="1:17" x14ac:dyDescent="0.25">
      <c r="A1650" t="s">
        <v>43</v>
      </c>
      <c r="B1650" t="s">
        <v>38</v>
      </c>
      <c r="C1650" t="s">
        <v>51</v>
      </c>
      <c r="D1650" t="s">
        <v>58</v>
      </c>
      <c r="E1650">
        <v>20</v>
      </c>
      <c r="F1650" t="str">
        <f t="shared" si="25"/>
        <v>Aggregate1-in-10May Monthly System Peak Day100% Cycling20</v>
      </c>
      <c r="G1650">
        <v>23.002890000000001</v>
      </c>
      <c r="H1650">
        <v>20.42089</v>
      </c>
      <c r="I1650">
        <v>79.684799999999996</v>
      </c>
      <c r="J1650">
        <v>0</v>
      </c>
      <c r="K1650">
        <v>0</v>
      </c>
      <c r="L1650">
        <v>0</v>
      </c>
      <c r="M1650">
        <v>0</v>
      </c>
      <c r="N1650">
        <v>0</v>
      </c>
      <c r="O1650">
        <v>10695</v>
      </c>
      <c r="P1650" t="s">
        <v>59</v>
      </c>
      <c r="Q1650" t="s">
        <v>61</v>
      </c>
    </row>
    <row r="1651" spans="1:17" x14ac:dyDescent="0.25">
      <c r="A1651" t="s">
        <v>30</v>
      </c>
      <c r="B1651" t="s">
        <v>38</v>
      </c>
      <c r="C1651" t="s">
        <v>51</v>
      </c>
      <c r="D1651" t="s">
        <v>31</v>
      </c>
      <c r="E1651">
        <v>20</v>
      </c>
      <c r="F1651" t="str">
        <f t="shared" si="25"/>
        <v>Average Per Ton1-in-10May Monthly System Peak Day50% Cycling20</v>
      </c>
      <c r="G1651">
        <v>0.644675</v>
      </c>
      <c r="H1651">
        <v>0.59711110000000001</v>
      </c>
      <c r="I1651">
        <v>79.983199999999997</v>
      </c>
      <c r="J1651">
        <v>0</v>
      </c>
      <c r="K1651">
        <v>0</v>
      </c>
      <c r="L1651">
        <v>0</v>
      </c>
      <c r="M1651">
        <v>0</v>
      </c>
      <c r="N1651">
        <v>0</v>
      </c>
      <c r="O1651">
        <v>12331</v>
      </c>
      <c r="P1651" t="s">
        <v>59</v>
      </c>
      <c r="Q1651" t="s">
        <v>61</v>
      </c>
    </row>
    <row r="1652" spans="1:17" x14ac:dyDescent="0.25">
      <c r="A1652" t="s">
        <v>28</v>
      </c>
      <c r="B1652" t="s">
        <v>38</v>
      </c>
      <c r="C1652" t="s">
        <v>51</v>
      </c>
      <c r="D1652" t="s">
        <v>31</v>
      </c>
      <c r="E1652">
        <v>20</v>
      </c>
      <c r="F1652" t="str">
        <f t="shared" si="25"/>
        <v>Average Per Premise1-in-10May Monthly System Peak Day50% Cycling20</v>
      </c>
      <c r="G1652">
        <v>2.6462680000000001</v>
      </c>
      <c r="H1652">
        <v>2.4510269999999998</v>
      </c>
      <c r="I1652">
        <v>79.983199999999997</v>
      </c>
      <c r="J1652">
        <v>0</v>
      </c>
      <c r="K1652">
        <v>0</v>
      </c>
      <c r="L1652">
        <v>0</v>
      </c>
      <c r="M1652">
        <v>0</v>
      </c>
      <c r="N1652">
        <v>0</v>
      </c>
      <c r="O1652">
        <v>12331</v>
      </c>
      <c r="P1652" t="s">
        <v>59</v>
      </c>
      <c r="Q1652" t="s">
        <v>61</v>
      </c>
    </row>
    <row r="1653" spans="1:17" x14ac:dyDescent="0.25">
      <c r="A1653" t="s">
        <v>29</v>
      </c>
      <c r="B1653" t="s">
        <v>38</v>
      </c>
      <c r="C1653" t="s">
        <v>51</v>
      </c>
      <c r="D1653" t="s">
        <v>31</v>
      </c>
      <c r="E1653">
        <v>20</v>
      </c>
      <c r="F1653" t="str">
        <f t="shared" si="25"/>
        <v>Average Per Device1-in-10May Monthly System Peak Day50% Cycling20</v>
      </c>
      <c r="G1653">
        <v>2.2624369999999998</v>
      </c>
      <c r="H1653">
        <v>2.0955149999999998</v>
      </c>
      <c r="I1653">
        <v>79.983199999999997</v>
      </c>
      <c r="J1653">
        <v>0</v>
      </c>
      <c r="K1653">
        <v>0</v>
      </c>
      <c r="L1653">
        <v>0</v>
      </c>
      <c r="M1653">
        <v>0</v>
      </c>
      <c r="N1653">
        <v>0</v>
      </c>
      <c r="O1653">
        <v>12331</v>
      </c>
      <c r="P1653" t="s">
        <v>59</v>
      </c>
      <c r="Q1653" t="s">
        <v>61</v>
      </c>
    </row>
    <row r="1654" spans="1:17" x14ac:dyDescent="0.25">
      <c r="A1654" t="s">
        <v>43</v>
      </c>
      <c r="B1654" t="s">
        <v>38</v>
      </c>
      <c r="C1654" t="s">
        <v>51</v>
      </c>
      <c r="D1654" t="s">
        <v>31</v>
      </c>
      <c r="E1654">
        <v>20</v>
      </c>
      <c r="F1654" t="str">
        <f t="shared" si="25"/>
        <v>Aggregate1-in-10May Monthly System Peak Day50% Cycling20</v>
      </c>
      <c r="G1654">
        <v>32.631129999999999</v>
      </c>
      <c r="H1654">
        <v>30.22362</v>
      </c>
      <c r="I1654">
        <v>79.983199999999997</v>
      </c>
      <c r="J1654">
        <v>0</v>
      </c>
      <c r="K1654">
        <v>0</v>
      </c>
      <c r="L1654">
        <v>0</v>
      </c>
      <c r="M1654">
        <v>0</v>
      </c>
      <c r="N1654">
        <v>0</v>
      </c>
      <c r="O1654">
        <v>12331</v>
      </c>
      <c r="P1654" t="s">
        <v>59</v>
      </c>
      <c r="Q1654" t="s">
        <v>61</v>
      </c>
    </row>
    <row r="1655" spans="1:17" x14ac:dyDescent="0.25">
      <c r="A1655" t="s">
        <v>30</v>
      </c>
      <c r="B1655" t="s">
        <v>38</v>
      </c>
      <c r="C1655" t="s">
        <v>51</v>
      </c>
      <c r="D1655" t="s">
        <v>26</v>
      </c>
      <c r="E1655">
        <v>20</v>
      </c>
      <c r="F1655" t="str">
        <f t="shared" si="25"/>
        <v>Average Per Ton1-in-10May Monthly System Peak DayAll20</v>
      </c>
      <c r="G1655">
        <v>0.56814430000000005</v>
      </c>
      <c r="H1655">
        <v>0.51765170000000005</v>
      </c>
      <c r="I1655">
        <v>79.8446</v>
      </c>
      <c r="J1655">
        <v>0</v>
      </c>
      <c r="K1655">
        <v>0</v>
      </c>
      <c r="L1655">
        <v>0</v>
      </c>
      <c r="M1655">
        <v>0</v>
      </c>
      <c r="N1655">
        <v>0</v>
      </c>
      <c r="O1655">
        <v>23026</v>
      </c>
      <c r="P1655" t="s">
        <v>59</v>
      </c>
      <c r="Q1655" t="s">
        <v>61</v>
      </c>
    </row>
    <row r="1656" spans="1:17" x14ac:dyDescent="0.25">
      <c r="A1656" t="s">
        <v>28</v>
      </c>
      <c r="B1656" t="s">
        <v>38</v>
      </c>
      <c r="C1656" t="s">
        <v>51</v>
      </c>
      <c r="D1656" t="s">
        <v>26</v>
      </c>
      <c r="E1656">
        <v>20</v>
      </c>
      <c r="F1656" t="str">
        <f t="shared" si="25"/>
        <v>Average Per Premise1-in-10May Monthly System Peak DayAll20</v>
      </c>
      <c r="G1656">
        <v>2.4315639999999998</v>
      </c>
      <c r="H1656">
        <v>2.2154639999999999</v>
      </c>
      <c r="I1656">
        <v>79.8446</v>
      </c>
      <c r="J1656">
        <v>0</v>
      </c>
      <c r="K1656">
        <v>0</v>
      </c>
      <c r="L1656">
        <v>0</v>
      </c>
      <c r="M1656">
        <v>0</v>
      </c>
      <c r="N1656">
        <v>0</v>
      </c>
      <c r="O1656">
        <v>23026</v>
      </c>
      <c r="P1656" t="s">
        <v>59</v>
      </c>
      <c r="Q1656" t="s">
        <v>61</v>
      </c>
    </row>
    <row r="1657" spans="1:17" x14ac:dyDescent="0.25">
      <c r="A1657" t="s">
        <v>29</v>
      </c>
      <c r="B1657" t="s">
        <v>38</v>
      </c>
      <c r="C1657" t="s">
        <v>51</v>
      </c>
      <c r="D1657" t="s">
        <v>26</v>
      </c>
      <c r="E1657">
        <v>20</v>
      </c>
      <c r="F1657" t="str">
        <f t="shared" si="25"/>
        <v>Average Per Device1-in-10May Monthly System Peak DayAll20</v>
      </c>
      <c r="G1657">
        <v>2.026538</v>
      </c>
      <c r="H1657">
        <v>1.8464339999999999</v>
      </c>
      <c r="I1657">
        <v>79.8446</v>
      </c>
      <c r="J1657">
        <v>0</v>
      </c>
      <c r="K1657">
        <v>0</v>
      </c>
      <c r="L1657">
        <v>0</v>
      </c>
      <c r="M1657">
        <v>0</v>
      </c>
      <c r="N1657">
        <v>0</v>
      </c>
      <c r="O1657">
        <v>23026</v>
      </c>
      <c r="P1657" t="s">
        <v>59</v>
      </c>
      <c r="Q1657" t="s">
        <v>61</v>
      </c>
    </row>
    <row r="1658" spans="1:17" x14ac:dyDescent="0.25">
      <c r="A1658" t="s">
        <v>43</v>
      </c>
      <c r="B1658" t="s">
        <v>38</v>
      </c>
      <c r="C1658" t="s">
        <v>51</v>
      </c>
      <c r="D1658" t="s">
        <v>26</v>
      </c>
      <c r="E1658">
        <v>20</v>
      </c>
      <c r="F1658" t="str">
        <f t="shared" si="25"/>
        <v>Aggregate1-in-10May Monthly System Peak DayAll20</v>
      </c>
      <c r="G1658">
        <v>55.989199999999997</v>
      </c>
      <c r="H1658">
        <v>51.013280000000002</v>
      </c>
      <c r="I1658">
        <v>79.8446</v>
      </c>
      <c r="J1658">
        <v>0</v>
      </c>
      <c r="K1658">
        <v>0</v>
      </c>
      <c r="L1658">
        <v>0</v>
      </c>
      <c r="M1658">
        <v>0</v>
      </c>
      <c r="N1658">
        <v>0</v>
      </c>
      <c r="O1658">
        <v>23026</v>
      </c>
      <c r="P1658" t="s">
        <v>59</v>
      </c>
      <c r="Q1658" t="s">
        <v>61</v>
      </c>
    </row>
    <row r="1659" spans="1:17" x14ac:dyDescent="0.25">
      <c r="A1659" t="s">
        <v>30</v>
      </c>
      <c r="B1659" t="s">
        <v>38</v>
      </c>
      <c r="C1659" t="s">
        <v>52</v>
      </c>
      <c r="D1659" t="s">
        <v>58</v>
      </c>
      <c r="E1659">
        <v>20</v>
      </c>
      <c r="F1659" t="str">
        <f t="shared" si="25"/>
        <v>Average Per Ton1-in-10October Monthly System Peak Day100% Cycling20</v>
      </c>
      <c r="G1659">
        <v>0.48671360000000002</v>
      </c>
      <c r="H1659">
        <v>0.43208150000000001</v>
      </c>
      <c r="I1659">
        <v>79.498900000000006</v>
      </c>
      <c r="J1659">
        <v>0</v>
      </c>
      <c r="K1659">
        <v>0</v>
      </c>
      <c r="L1659">
        <v>0</v>
      </c>
      <c r="M1659">
        <v>0</v>
      </c>
      <c r="N1659">
        <v>0</v>
      </c>
      <c r="O1659">
        <v>10695</v>
      </c>
      <c r="P1659" t="s">
        <v>59</v>
      </c>
      <c r="Q1659" t="s">
        <v>61</v>
      </c>
    </row>
    <row r="1660" spans="1:17" x14ac:dyDescent="0.25">
      <c r="A1660" t="s">
        <v>28</v>
      </c>
      <c r="B1660" t="s">
        <v>38</v>
      </c>
      <c r="C1660" t="s">
        <v>52</v>
      </c>
      <c r="D1660" t="s">
        <v>58</v>
      </c>
      <c r="E1660">
        <v>20</v>
      </c>
      <c r="F1660" t="str">
        <f t="shared" si="25"/>
        <v>Average Per Premise1-in-10October Monthly System Peak Day100% Cycling20</v>
      </c>
      <c r="G1660">
        <v>2.1812740000000002</v>
      </c>
      <c r="H1660">
        <v>1.9364319999999999</v>
      </c>
      <c r="I1660">
        <v>79.498900000000006</v>
      </c>
      <c r="J1660">
        <v>0</v>
      </c>
      <c r="K1660">
        <v>0</v>
      </c>
      <c r="L1660">
        <v>0</v>
      </c>
      <c r="M1660">
        <v>0</v>
      </c>
      <c r="N1660">
        <v>0</v>
      </c>
      <c r="O1660">
        <v>10695</v>
      </c>
      <c r="P1660" t="s">
        <v>59</v>
      </c>
      <c r="Q1660" t="s">
        <v>61</v>
      </c>
    </row>
    <row r="1661" spans="1:17" x14ac:dyDescent="0.25">
      <c r="A1661" t="s">
        <v>29</v>
      </c>
      <c r="B1661" t="s">
        <v>38</v>
      </c>
      <c r="C1661" t="s">
        <v>52</v>
      </c>
      <c r="D1661" t="s">
        <v>58</v>
      </c>
      <c r="E1661">
        <v>20</v>
      </c>
      <c r="F1661" t="str">
        <f t="shared" si="25"/>
        <v>Average Per Device1-in-10October Monthly System Peak Day100% Cycling20</v>
      </c>
      <c r="G1661">
        <v>1.7666580000000001</v>
      </c>
      <c r="H1661">
        <v>1.5683560000000001</v>
      </c>
      <c r="I1661">
        <v>79.498900000000006</v>
      </c>
      <c r="J1661">
        <v>0</v>
      </c>
      <c r="K1661">
        <v>0</v>
      </c>
      <c r="L1661">
        <v>0</v>
      </c>
      <c r="M1661">
        <v>0</v>
      </c>
      <c r="N1661">
        <v>0</v>
      </c>
      <c r="O1661">
        <v>10695</v>
      </c>
      <c r="P1661" t="s">
        <v>59</v>
      </c>
      <c r="Q1661" t="s">
        <v>61</v>
      </c>
    </row>
    <row r="1662" spans="1:17" x14ac:dyDescent="0.25">
      <c r="A1662" t="s">
        <v>43</v>
      </c>
      <c r="B1662" t="s">
        <v>38</v>
      </c>
      <c r="C1662" t="s">
        <v>52</v>
      </c>
      <c r="D1662" t="s">
        <v>58</v>
      </c>
      <c r="E1662">
        <v>20</v>
      </c>
      <c r="F1662" t="str">
        <f t="shared" si="25"/>
        <v>Aggregate1-in-10October Monthly System Peak Day100% Cycling20</v>
      </c>
      <c r="G1662">
        <v>23.328720000000001</v>
      </c>
      <c r="H1662">
        <v>20.710139999999999</v>
      </c>
      <c r="I1662">
        <v>79.498900000000006</v>
      </c>
      <c r="J1662">
        <v>0</v>
      </c>
      <c r="K1662">
        <v>0</v>
      </c>
      <c r="L1662">
        <v>0</v>
      </c>
      <c r="M1662">
        <v>0</v>
      </c>
      <c r="N1662">
        <v>0</v>
      </c>
      <c r="O1662">
        <v>10695</v>
      </c>
      <c r="P1662" t="s">
        <v>59</v>
      </c>
      <c r="Q1662" t="s">
        <v>61</v>
      </c>
    </row>
    <row r="1663" spans="1:17" x14ac:dyDescent="0.25">
      <c r="A1663" t="s">
        <v>30</v>
      </c>
      <c r="B1663" t="s">
        <v>38</v>
      </c>
      <c r="C1663" t="s">
        <v>52</v>
      </c>
      <c r="D1663" t="s">
        <v>31</v>
      </c>
      <c r="E1663">
        <v>20</v>
      </c>
      <c r="F1663" t="str">
        <f t="shared" si="25"/>
        <v>Average Per Ton1-in-10October Monthly System Peak Day50% Cycling20</v>
      </c>
      <c r="G1663">
        <v>0.65448220000000001</v>
      </c>
      <c r="H1663">
        <v>0.60619480000000003</v>
      </c>
      <c r="I1663">
        <v>79.499499999999998</v>
      </c>
      <c r="J1663">
        <v>0</v>
      </c>
      <c r="K1663">
        <v>0</v>
      </c>
      <c r="L1663">
        <v>0</v>
      </c>
      <c r="M1663">
        <v>0</v>
      </c>
      <c r="N1663">
        <v>0</v>
      </c>
      <c r="O1663">
        <v>12331</v>
      </c>
      <c r="P1663" t="s">
        <v>59</v>
      </c>
      <c r="Q1663" t="s">
        <v>61</v>
      </c>
    </row>
    <row r="1664" spans="1:17" x14ac:dyDescent="0.25">
      <c r="A1664" t="s">
        <v>28</v>
      </c>
      <c r="B1664" t="s">
        <v>38</v>
      </c>
      <c r="C1664" t="s">
        <v>52</v>
      </c>
      <c r="D1664" t="s">
        <v>31</v>
      </c>
      <c r="E1664">
        <v>20</v>
      </c>
      <c r="F1664" t="str">
        <f t="shared" si="25"/>
        <v>Average Per Premise1-in-10October Monthly System Peak Day50% Cycling20</v>
      </c>
      <c r="G1664">
        <v>2.6865250000000001</v>
      </c>
      <c r="H1664">
        <v>2.4883139999999999</v>
      </c>
      <c r="I1664">
        <v>79.499499999999998</v>
      </c>
      <c r="J1664">
        <v>0</v>
      </c>
      <c r="K1664">
        <v>0</v>
      </c>
      <c r="L1664">
        <v>0</v>
      </c>
      <c r="M1664">
        <v>0</v>
      </c>
      <c r="N1664">
        <v>0</v>
      </c>
      <c r="O1664">
        <v>12331</v>
      </c>
      <c r="P1664" t="s">
        <v>59</v>
      </c>
      <c r="Q1664" t="s">
        <v>61</v>
      </c>
    </row>
    <row r="1665" spans="1:17" x14ac:dyDescent="0.25">
      <c r="A1665" t="s">
        <v>29</v>
      </c>
      <c r="B1665" t="s">
        <v>38</v>
      </c>
      <c r="C1665" t="s">
        <v>52</v>
      </c>
      <c r="D1665" t="s">
        <v>31</v>
      </c>
      <c r="E1665">
        <v>20</v>
      </c>
      <c r="F1665" t="str">
        <f t="shared" si="25"/>
        <v>Average Per Device1-in-10October Monthly System Peak Day50% Cycling20</v>
      </c>
      <c r="G1665">
        <v>2.2968549999999999</v>
      </c>
      <c r="H1665">
        <v>2.1273939999999998</v>
      </c>
      <c r="I1665">
        <v>79.499499999999998</v>
      </c>
      <c r="J1665">
        <v>0</v>
      </c>
      <c r="K1665">
        <v>0</v>
      </c>
      <c r="L1665">
        <v>0</v>
      </c>
      <c r="M1665">
        <v>0</v>
      </c>
      <c r="N1665">
        <v>0</v>
      </c>
      <c r="O1665">
        <v>12331</v>
      </c>
      <c r="P1665" t="s">
        <v>59</v>
      </c>
      <c r="Q1665" t="s">
        <v>61</v>
      </c>
    </row>
    <row r="1666" spans="1:17" x14ac:dyDescent="0.25">
      <c r="A1666" t="s">
        <v>43</v>
      </c>
      <c r="B1666" t="s">
        <v>38</v>
      </c>
      <c r="C1666" t="s">
        <v>52</v>
      </c>
      <c r="D1666" t="s">
        <v>31</v>
      </c>
      <c r="E1666">
        <v>20</v>
      </c>
      <c r="F1666" t="str">
        <f t="shared" si="25"/>
        <v>Aggregate1-in-10October Monthly System Peak Day50% Cycling20</v>
      </c>
      <c r="G1666">
        <v>33.12753</v>
      </c>
      <c r="H1666">
        <v>30.683399999999999</v>
      </c>
      <c r="I1666">
        <v>79.499499999999998</v>
      </c>
      <c r="J1666">
        <v>0</v>
      </c>
      <c r="K1666">
        <v>0</v>
      </c>
      <c r="L1666">
        <v>0</v>
      </c>
      <c r="M1666">
        <v>0</v>
      </c>
      <c r="N1666">
        <v>0</v>
      </c>
      <c r="O1666">
        <v>12331</v>
      </c>
      <c r="P1666" t="s">
        <v>59</v>
      </c>
      <c r="Q1666" t="s">
        <v>61</v>
      </c>
    </row>
    <row r="1667" spans="1:17" x14ac:dyDescent="0.25">
      <c r="A1667" t="s">
        <v>30</v>
      </c>
      <c r="B1667" t="s">
        <v>38</v>
      </c>
      <c r="C1667" t="s">
        <v>52</v>
      </c>
      <c r="D1667" t="s">
        <v>26</v>
      </c>
      <c r="E1667">
        <v>20</v>
      </c>
      <c r="F1667" t="str">
        <f t="shared" ref="F1667:F1730" si="26">CONCATENATE(A1667,B1667,C1667,D1667,E1667)</f>
        <v>Average Per Ton1-in-10October Monthly System Peak DayAll20</v>
      </c>
      <c r="G1667">
        <v>0.57655369999999995</v>
      </c>
      <c r="H1667">
        <v>0.52531919999999999</v>
      </c>
      <c r="I1667">
        <v>79.499200000000002</v>
      </c>
      <c r="J1667">
        <v>0</v>
      </c>
      <c r="K1667">
        <v>0</v>
      </c>
      <c r="L1667">
        <v>0</v>
      </c>
      <c r="M1667">
        <v>0</v>
      </c>
      <c r="N1667">
        <v>0</v>
      </c>
      <c r="O1667">
        <v>23026</v>
      </c>
      <c r="P1667" t="s">
        <v>59</v>
      </c>
      <c r="Q1667" t="s">
        <v>61</v>
      </c>
    </row>
    <row r="1668" spans="1:17" x14ac:dyDescent="0.25">
      <c r="A1668" t="s">
        <v>28</v>
      </c>
      <c r="B1668" t="s">
        <v>38</v>
      </c>
      <c r="C1668" t="s">
        <v>52</v>
      </c>
      <c r="D1668" t="s">
        <v>26</v>
      </c>
      <c r="E1668">
        <v>20</v>
      </c>
      <c r="F1668" t="str">
        <f t="shared" si="26"/>
        <v>Average Per Premise1-in-10October Monthly System Peak DayAll20</v>
      </c>
      <c r="G1668">
        <v>2.4675549999999999</v>
      </c>
      <c r="H1668">
        <v>2.2482799999999998</v>
      </c>
      <c r="I1668">
        <v>79.499200000000002</v>
      </c>
      <c r="J1668">
        <v>0</v>
      </c>
      <c r="K1668">
        <v>0</v>
      </c>
      <c r="L1668">
        <v>0</v>
      </c>
      <c r="M1668">
        <v>0</v>
      </c>
      <c r="N1668">
        <v>0</v>
      </c>
      <c r="O1668">
        <v>23026</v>
      </c>
      <c r="P1668" t="s">
        <v>59</v>
      </c>
      <c r="Q1668" t="s">
        <v>61</v>
      </c>
    </row>
    <row r="1669" spans="1:17" x14ac:dyDescent="0.25">
      <c r="A1669" t="s">
        <v>29</v>
      </c>
      <c r="B1669" t="s">
        <v>38</v>
      </c>
      <c r="C1669" t="s">
        <v>52</v>
      </c>
      <c r="D1669" t="s">
        <v>26</v>
      </c>
      <c r="E1669">
        <v>20</v>
      </c>
      <c r="F1669" t="str">
        <f t="shared" si="26"/>
        <v>Average Per Device1-in-10October Monthly System Peak DayAll20</v>
      </c>
      <c r="G1669">
        <v>2.0565340000000001</v>
      </c>
      <c r="H1669">
        <v>1.873783</v>
      </c>
      <c r="I1669">
        <v>79.499200000000002</v>
      </c>
      <c r="J1669">
        <v>0</v>
      </c>
      <c r="K1669">
        <v>0</v>
      </c>
      <c r="L1669">
        <v>0</v>
      </c>
      <c r="M1669">
        <v>0</v>
      </c>
      <c r="N1669">
        <v>0</v>
      </c>
      <c r="O1669">
        <v>23026</v>
      </c>
      <c r="P1669" t="s">
        <v>59</v>
      </c>
      <c r="Q1669" t="s">
        <v>61</v>
      </c>
    </row>
    <row r="1670" spans="1:17" x14ac:dyDescent="0.25">
      <c r="A1670" t="s">
        <v>43</v>
      </c>
      <c r="B1670" t="s">
        <v>38</v>
      </c>
      <c r="C1670" t="s">
        <v>52</v>
      </c>
      <c r="D1670" t="s">
        <v>26</v>
      </c>
      <c r="E1670">
        <v>20</v>
      </c>
      <c r="F1670" t="str">
        <f t="shared" si="26"/>
        <v>Aggregate1-in-10October Monthly System Peak DayAll20</v>
      </c>
      <c r="G1670">
        <v>56.817929999999997</v>
      </c>
      <c r="H1670">
        <v>51.768889999999999</v>
      </c>
      <c r="I1670">
        <v>79.499200000000002</v>
      </c>
      <c r="J1670">
        <v>0</v>
      </c>
      <c r="K1670">
        <v>0</v>
      </c>
      <c r="L1670">
        <v>0</v>
      </c>
      <c r="M1670">
        <v>0</v>
      </c>
      <c r="N1670">
        <v>0</v>
      </c>
      <c r="O1670">
        <v>23026</v>
      </c>
      <c r="P1670" t="s">
        <v>59</v>
      </c>
      <c r="Q1670" t="s">
        <v>61</v>
      </c>
    </row>
    <row r="1671" spans="1:17" x14ac:dyDescent="0.25">
      <c r="A1671" t="s">
        <v>30</v>
      </c>
      <c r="B1671" t="s">
        <v>38</v>
      </c>
      <c r="C1671" t="s">
        <v>53</v>
      </c>
      <c r="D1671" t="s">
        <v>58</v>
      </c>
      <c r="E1671">
        <v>20</v>
      </c>
      <c r="F1671" t="str">
        <f t="shared" si="26"/>
        <v>Average Per Ton1-in-10September Monthly System Peak Day100% Cycling20</v>
      </c>
      <c r="G1671">
        <v>0.58883989999999997</v>
      </c>
      <c r="H1671">
        <v>0.52274430000000005</v>
      </c>
      <c r="I1671">
        <v>83.434799999999996</v>
      </c>
      <c r="J1671">
        <v>0</v>
      </c>
      <c r="K1671">
        <v>0</v>
      </c>
      <c r="L1671">
        <v>0</v>
      </c>
      <c r="M1671">
        <v>0</v>
      </c>
      <c r="N1671">
        <v>0</v>
      </c>
      <c r="O1671">
        <v>10695</v>
      </c>
      <c r="P1671" t="s">
        <v>59</v>
      </c>
      <c r="Q1671" t="s">
        <v>61</v>
      </c>
    </row>
    <row r="1672" spans="1:17" x14ac:dyDescent="0.25">
      <c r="A1672" t="s">
        <v>28</v>
      </c>
      <c r="B1672" t="s">
        <v>38</v>
      </c>
      <c r="C1672" t="s">
        <v>53</v>
      </c>
      <c r="D1672" t="s">
        <v>58</v>
      </c>
      <c r="E1672">
        <v>20</v>
      </c>
      <c r="F1672" t="str">
        <f t="shared" si="26"/>
        <v>Average Per Premise1-in-10September Monthly System Peak Day100% Cycling20</v>
      </c>
      <c r="G1672">
        <v>2.6389659999999999</v>
      </c>
      <c r="H1672">
        <v>2.3427500000000001</v>
      </c>
      <c r="I1672">
        <v>83.434799999999996</v>
      </c>
      <c r="J1672">
        <v>0</v>
      </c>
      <c r="K1672">
        <v>0</v>
      </c>
      <c r="L1672">
        <v>0</v>
      </c>
      <c r="M1672">
        <v>0</v>
      </c>
      <c r="N1672">
        <v>0</v>
      </c>
      <c r="O1672">
        <v>10695</v>
      </c>
      <c r="P1672" t="s">
        <v>59</v>
      </c>
      <c r="Q1672" t="s">
        <v>61</v>
      </c>
    </row>
    <row r="1673" spans="1:17" x14ac:dyDescent="0.25">
      <c r="A1673" t="s">
        <v>29</v>
      </c>
      <c r="B1673" t="s">
        <v>38</v>
      </c>
      <c r="C1673" t="s">
        <v>53</v>
      </c>
      <c r="D1673" t="s">
        <v>58</v>
      </c>
      <c r="E1673">
        <v>20</v>
      </c>
      <c r="F1673" t="str">
        <f t="shared" si="26"/>
        <v>Average Per Device1-in-10September Monthly System Peak Day100% Cycling20</v>
      </c>
      <c r="G1673">
        <v>2.1373530000000001</v>
      </c>
      <c r="H1673">
        <v>1.8974409999999999</v>
      </c>
      <c r="I1673">
        <v>83.434799999999996</v>
      </c>
      <c r="J1673">
        <v>0</v>
      </c>
      <c r="K1673">
        <v>0</v>
      </c>
      <c r="L1673">
        <v>0</v>
      </c>
      <c r="M1673">
        <v>0</v>
      </c>
      <c r="N1673">
        <v>0</v>
      </c>
      <c r="O1673">
        <v>10695</v>
      </c>
      <c r="P1673" t="s">
        <v>59</v>
      </c>
      <c r="Q1673" t="s">
        <v>61</v>
      </c>
    </row>
    <row r="1674" spans="1:17" x14ac:dyDescent="0.25">
      <c r="A1674" t="s">
        <v>43</v>
      </c>
      <c r="B1674" t="s">
        <v>38</v>
      </c>
      <c r="C1674" t="s">
        <v>53</v>
      </c>
      <c r="D1674" t="s">
        <v>58</v>
      </c>
      <c r="E1674">
        <v>20</v>
      </c>
      <c r="F1674" t="str">
        <f t="shared" si="26"/>
        <v>Aggregate1-in-10September Monthly System Peak Day100% Cycling20</v>
      </c>
      <c r="G1674">
        <v>28.223739999999999</v>
      </c>
      <c r="H1674">
        <v>25.055710000000001</v>
      </c>
      <c r="I1674">
        <v>83.434799999999996</v>
      </c>
      <c r="J1674">
        <v>0</v>
      </c>
      <c r="K1674">
        <v>0</v>
      </c>
      <c r="L1674">
        <v>0</v>
      </c>
      <c r="M1674">
        <v>0</v>
      </c>
      <c r="N1674">
        <v>0</v>
      </c>
      <c r="O1674">
        <v>10695</v>
      </c>
      <c r="P1674" t="s">
        <v>59</v>
      </c>
      <c r="Q1674" t="s">
        <v>61</v>
      </c>
    </row>
    <row r="1675" spans="1:17" x14ac:dyDescent="0.25">
      <c r="A1675" t="s">
        <v>30</v>
      </c>
      <c r="B1675" t="s">
        <v>38</v>
      </c>
      <c r="C1675" t="s">
        <v>53</v>
      </c>
      <c r="D1675" t="s">
        <v>31</v>
      </c>
      <c r="E1675">
        <v>20</v>
      </c>
      <c r="F1675" t="str">
        <f t="shared" si="26"/>
        <v>Average Per Ton1-in-10September Monthly System Peak Day50% Cycling20</v>
      </c>
      <c r="G1675">
        <v>0.78635390000000005</v>
      </c>
      <c r="H1675">
        <v>0.72833709999999996</v>
      </c>
      <c r="I1675">
        <v>83.733199999999997</v>
      </c>
      <c r="J1675">
        <v>0</v>
      </c>
      <c r="K1675">
        <v>0</v>
      </c>
      <c r="L1675">
        <v>0</v>
      </c>
      <c r="M1675">
        <v>0</v>
      </c>
      <c r="N1675">
        <v>0</v>
      </c>
      <c r="O1675">
        <v>12331</v>
      </c>
      <c r="P1675" t="s">
        <v>59</v>
      </c>
      <c r="Q1675" t="s">
        <v>61</v>
      </c>
    </row>
    <row r="1676" spans="1:17" x14ac:dyDescent="0.25">
      <c r="A1676" t="s">
        <v>28</v>
      </c>
      <c r="B1676" t="s">
        <v>38</v>
      </c>
      <c r="C1676" t="s">
        <v>53</v>
      </c>
      <c r="D1676" t="s">
        <v>31</v>
      </c>
      <c r="E1676">
        <v>20</v>
      </c>
      <c r="F1676" t="str">
        <f t="shared" si="26"/>
        <v>Average Per Premise1-in-10September Monthly System Peak Day50% Cycling20</v>
      </c>
      <c r="G1676">
        <v>3.227833</v>
      </c>
      <c r="H1676">
        <v>2.9896850000000001</v>
      </c>
      <c r="I1676">
        <v>83.733199999999997</v>
      </c>
      <c r="J1676">
        <v>0</v>
      </c>
      <c r="K1676">
        <v>0</v>
      </c>
      <c r="L1676">
        <v>0</v>
      </c>
      <c r="M1676">
        <v>0</v>
      </c>
      <c r="N1676">
        <v>0</v>
      </c>
      <c r="O1676">
        <v>12331</v>
      </c>
      <c r="P1676" t="s">
        <v>59</v>
      </c>
      <c r="Q1676" t="s">
        <v>61</v>
      </c>
    </row>
    <row r="1677" spans="1:17" x14ac:dyDescent="0.25">
      <c r="A1677" t="s">
        <v>29</v>
      </c>
      <c r="B1677" t="s">
        <v>38</v>
      </c>
      <c r="C1677" t="s">
        <v>53</v>
      </c>
      <c r="D1677" t="s">
        <v>31</v>
      </c>
      <c r="E1677">
        <v>20</v>
      </c>
      <c r="F1677" t="str">
        <f t="shared" si="26"/>
        <v>Average Per Device1-in-10September Monthly System Peak Day50% Cycling20</v>
      </c>
      <c r="G1677">
        <v>2.7596479999999999</v>
      </c>
      <c r="H1677">
        <v>2.5560429999999998</v>
      </c>
      <c r="I1677">
        <v>83.733199999999997</v>
      </c>
      <c r="J1677">
        <v>0</v>
      </c>
      <c r="K1677">
        <v>0</v>
      </c>
      <c r="L1677">
        <v>0</v>
      </c>
      <c r="M1677">
        <v>0</v>
      </c>
      <c r="N1677">
        <v>0</v>
      </c>
      <c r="O1677">
        <v>12331</v>
      </c>
      <c r="P1677" t="s">
        <v>59</v>
      </c>
      <c r="Q1677" t="s">
        <v>61</v>
      </c>
    </row>
    <row r="1678" spans="1:17" x14ac:dyDescent="0.25">
      <c r="A1678" t="s">
        <v>43</v>
      </c>
      <c r="B1678" t="s">
        <v>38</v>
      </c>
      <c r="C1678" t="s">
        <v>53</v>
      </c>
      <c r="D1678" t="s">
        <v>31</v>
      </c>
      <c r="E1678">
        <v>20</v>
      </c>
      <c r="F1678" t="str">
        <f t="shared" si="26"/>
        <v>Aggregate1-in-10September Monthly System Peak Day50% Cycling20</v>
      </c>
      <c r="G1678">
        <v>39.802410000000002</v>
      </c>
      <c r="H1678">
        <v>36.8658</v>
      </c>
      <c r="I1678">
        <v>83.733199999999997</v>
      </c>
      <c r="J1678">
        <v>0</v>
      </c>
      <c r="K1678">
        <v>0</v>
      </c>
      <c r="L1678">
        <v>0</v>
      </c>
      <c r="M1678">
        <v>0</v>
      </c>
      <c r="N1678">
        <v>0</v>
      </c>
      <c r="O1678">
        <v>12331</v>
      </c>
      <c r="P1678" t="s">
        <v>59</v>
      </c>
      <c r="Q1678" t="s">
        <v>61</v>
      </c>
    </row>
    <row r="1679" spans="1:17" x14ac:dyDescent="0.25">
      <c r="A1679" t="s">
        <v>30</v>
      </c>
      <c r="B1679" t="s">
        <v>38</v>
      </c>
      <c r="C1679" t="s">
        <v>53</v>
      </c>
      <c r="D1679" t="s">
        <v>26</v>
      </c>
      <c r="E1679">
        <v>20</v>
      </c>
      <c r="F1679" t="str">
        <f t="shared" si="26"/>
        <v>Average Per Ton1-in-10September Monthly System Peak DayAll20</v>
      </c>
      <c r="G1679">
        <v>0.69460869999999997</v>
      </c>
      <c r="H1679">
        <v>0.63283929999999999</v>
      </c>
      <c r="I1679">
        <v>83.5946</v>
      </c>
      <c r="J1679">
        <v>0</v>
      </c>
      <c r="K1679">
        <v>0</v>
      </c>
      <c r="L1679">
        <v>0</v>
      </c>
      <c r="M1679">
        <v>0</v>
      </c>
      <c r="N1679">
        <v>0</v>
      </c>
      <c r="O1679">
        <v>23026</v>
      </c>
      <c r="P1679" t="s">
        <v>59</v>
      </c>
      <c r="Q1679" t="s">
        <v>61</v>
      </c>
    </row>
    <row r="1680" spans="1:17" x14ac:dyDescent="0.25">
      <c r="A1680" t="s">
        <v>28</v>
      </c>
      <c r="B1680" t="s">
        <v>38</v>
      </c>
      <c r="C1680" t="s">
        <v>53</v>
      </c>
      <c r="D1680" t="s">
        <v>26</v>
      </c>
      <c r="E1680">
        <v>20</v>
      </c>
      <c r="F1680" t="str">
        <f t="shared" si="26"/>
        <v>Average Per Premise1-in-10September Monthly System Peak DayAll20</v>
      </c>
      <c r="G1680">
        <v>2.9728110000000001</v>
      </c>
      <c r="H1680">
        <v>2.7084480000000002</v>
      </c>
      <c r="I1680">
        <v>83.5946</v>
      </c>
      <c r="J1680">
        <v>0</v>
      </c>
      <c r="K1680">
        <v>0</v>
      </c>
      <c r="L1680">
        <v>0</v>
      </c>
      <c r="M1680">
        <v>0</v>
      </c>
      <c r="N1680">
        <v>0</v>
      </c>
      <c r="O1680">
        <v>23026</v>
      </c>
      <c r="P1680" t="s">
        <v>59</v>
      </c>
      <c r="Q1680" t="s">
        <v>61</v>
      </c>
    </row>
    <row r="1681" spans="1:17" x14ac:dyDescent="0.25">
      <c r="A1681" t="s">
        <v>29</v>
      </c>
      <c r="B1681" t="s">
        <v>38</v>
      </c>
      <c r="C1681" t="s">
        <v>53</v>
      </c>
      <c r="D1681" t="s">
        <v>26</v>
      </c>
      <c r="E1681">
        <v>20</v>
      </c>
      <c r="F1681" t="str">
        <f t="shared" si="26"/>
        <v>Average Per Device1-in-10September Monthly System Peak DayAll20</v>
      </c>
      <c r="G1681">
        <v>2.4776289999999999</v>
      </c>
      <c r="H1681">
        <v>2.2573020000000001</v>
      </c>
      <c r="I1681">
        <v>83.5946</v>
      </c>
      <c r="J1681">
        <v>0</v>
      </c>
      <c r="K1681">
        <v>0</v>
      </c>
      <c r="L1681">
        <v>0</v>
      </c>
      <c r="M1681">
        <v>0</v>
      </c>
      <c r="N1681">
        <v>0</v>
      </c>
      <c r="O1681">
        <v>23026</v>
      </c>
      <c r="P1681" t="s">
        <v>59</v>
      </c>
      <c r="Q1681" t="s">
        <v>61</v>
      </c>
    </row>
    <row r="1682" spans="1:17" x14ac:dyDescent="0.25">
      <c r="A1682" t="s">
        <v>43</v>
      </c>
      <c r="B1682" t="s">
        <v>38</v>
      </c>
      <c r="C1682" t="s">
        <v>53</v>
      </c>
      <c r="D1682" t="s">
        <v>26</v>
      </c>
      <c r="E1682">
        <v>20</v>
      </c>
      <c r="F1682" t="str">
        <f t="shared" si="26"/>
        <v>Aggregate1-in-10September Monthly System Peak DayAll20</v>
      </c>
      <c r="G1682">
        <v>68.451949999999997</v>
      </c>
      <c r="H1682">
        <v>62.364730000000002</v>
      </c>
      <c r="I1682">
        <v>83.5946</v>
      </c>
      <c r="J1682">
        <v>0</v>
      </c>
      <c r="K1682">
        <v>0</v>
      </c>
      <c r="L1682">
        <v>0</v>
      </c>
      <c r="M1682">
        <v>0</v>
      </c>
      <c r="N1682">
        <v>0</v>
      </c>
      <c r="O1682">
        <v>23026</v>
      </c>
      <c r="P1682" t="s">
        <v>59</v>
      </c>
      <c r="Q1682" t="s">
        <v>61</v>
      </c>
    </row>
    <row r="1683" spans="1:17" x14ac:dyDescent="0.25">
      <c r="A1683" t="s">
        <v>30</v>
      </c>
      <c r="B1683" t="s">
        <v>38</v>
      </c>
      <c r="C1683" t="s">
        <v>48</v>
      </c>
      <c r="D1683" t="s">
        <v>58</v>
      </c>
      <c r="E1683">
        <v>21</v>
      </c>
      <c r="F1683" t="str">
        <f t="shared" si="26"/>
        <v>Average Per Ton1-in-10August Monthly System Peak Day100% Cycling21</v>
      </c>
      <c r="G1683">
        <v>0.5155381</v>
      </c>
      <c r="H1683">
        <v>0.46890100000000001</v>
      </c>
      <c r="I1683">
        <v>78.112300000000005</v>
      </c>
      <c r="J1683">
        <v>0</v>
      </c>
      <c r="K1683">
        <v>0</v>
      </c>
      <c r="L1683">
        <v>0</v>
      </c>
      <c r="M1683">
        <v>0</v>
      </c>
      <c r="N1683">
        <v>0</v>
      </c>
      <c r="O1683">
        <v>10695</v>
      </c>
      <c r="P1683" t="s">
        <v>59</v>
      </c>
      <c r="Q1683" t="s">
        <v>61</v>
      </c>
    </row>
    <row r="1684" spans="1:17" x14ac:dyDescent="0.25">
      <c r="A1684" t="s">
        <v>28</v>
      </c>
      <c r="B1684" t="s">
        <v>38</v>
      </c>
      <c r="C1684" t="s">
        <v>48</v>
      </c>
      <c r="D1684" t="s">
        <v>58</v>
      </c>
      <c r="E1684">
        <v>21</v>
      </c>
      <c r="F1684" t="str">
        <f t="shared" si="26"/>
        <v>Average Per Premise1-in-10August Monthly System Peak Day100% Cycling21</v>
      </c>
      <c r="G1684">
        <v>2.310454</v>
      </c>
      <c r="H1684">
        <v>2.1014439999999999</v>
      </c>
      <c r="I1684">
        <v>78.112300000000005</v>
      </c>
      <c r="J1684">
        <v>0</v>
      </c>
      <c r="K1684">
        <v>0</v>
      </c>
      <c r="L1684">
        <v>0</v>
      </c>
      <c r="M1684">
        <v>0</v>
      </c>
      <c r="N1684">
        <v>0</v>
      </c>
      <c r="O1684">
        <v>10695</v>
      </c>
      <c r="P1684" t="s">
        <v>59</v>
      </c>
      <c r="Q1684" t="s">
        <v>61</v>
      </c>
    </row>
    <row r="1685" spans="1:17" x14ac:dyDescent="0.25">
      <c r="A1685" t="s">
        <v>29</v>
      </c>
      <c r="B1685" t="s">
        <v>38</v>
      </c>
      <c r="C1685" t="s">
        <v>48</v>
      </c>
      <c r="D1685" t="s">
        <v>58</v>
      </c>
      <c r="E1685">
        <v>21</v>
      </c>
      <c r="F1685" t="str">
        <f t="shared" si="26"/>
        <v>Average Per Device1-in-10August Monthly System Peak Day100% Cycling21</v>
      </c>
      <c r="G1685">
        <v>1.8712839999999999</v>
      </c>
      <c r="H1685">
        <v>1.702002</v>
      </c>
      <c r="I1685">
        <v>78.112300000000005</v>
      </c>
      <c r="J1685">
        <v>0</v>
      </c>
      <c r="K1685">
        <v>0</v>
      </c>
      <c r="L1685">
        <v>0</v>
      </c>
      <c r="M1685">
        <v>0</v>
      </c>
      <c r="N1685">
        <v>0</v>
      </c>
      <c r="O1685">
        <v>10695</v>
      </c>
      <c r="P1685" t="s">
        <v>59</v>
      </c>
      <c r="Q1685" t="s">
        <v>61</v>
      </c>
    </row>
    <row r="1686" spans="1:17" x14ac:dyDescent="0.25">
      <c r="A1686" t="s">
        <v>43</v>
      </c>
      <c r="B1686" t="s">
        <v>38</v>
      </c>
      <c r="C1686" t="s">
        <v>48</v>
      </c>
      <c r="D1686" t="s">
        <v>58</v>
      </c>
      <c r="E1686">
        <v>21</v>
      </c>
      <c r="F1686" t="str">
        <f t="shared" si="26"/>
        <v>Aggregate1-in-10August Monthly System Peak Day100% Cycling21</v>
      </c>
      <c r="G1686">
        <v>24.71031</v>
      </c>
      <c r="H1686">
        <v>22.47494</v>
      </c>
      <c r="I1686">
        <v>78.112300000000005</v>
      </c>
      <c r="J1686">
        <v>0</v>
      </c>
      <c r="K1686">
        <v>0</v>
      </c>
      <c r="L1686">
        <v>0</v>
      </c>
      <c r="M1686">
        <v>0</v>
      </c>
      <c r="N1686">
        <v>0</v>
      </c>
      <c r="O1686">
        <v>10695</v>
      </c>
      <c r="P1686" t="s">
        <v>59</v>
      </c>
      <c r="Q1686" t="s">
        <v>61</v>
      </c>
    </row>
    <row r="1687" spans="1:17" x14ac:dyDescent="0.25">
      <c r="A1687" t="s">
        <v>30</v>
      </c>
      <c r="B1687" t="s">
        <v>38</v>
      </c>
      <c r="C1687" t="s">
        <v>48</v>
      </c>
      <c r="D1687" t="s">
        <v>31</v>
      </c>
      <c r="E1687">
        <v>21</v>
      </c>
      <c r="F1687" t="str">
        <f t="shared" si="26"/>
        <v>Average Per Ton1-in-10August Monthly System Peak Day50% Cycling21</v>
      </c>
      <c r="G1687">
        <v>0.65847100000000003</v>
      </c>
      <c r="H1687">
        <v>0.62494839999999996</v>
      </c>
      <c r="I1687">
        <v>78.158600000000007</v>
      </c>
      <c r="J1687">
        <v>0</v>
      </c>
      <c r="K1687">
        <v>0</v>
      </c>
      <c r="L1687">
        <v>0</v>
      </c>
      <c r="M1687">
        <v>0</v>
      </c>
      <c r="N1687">
        <v>0</v>
      </c>
      <c r="O1687">
        <v>12331</v>
      </c>
      <c r="P1687" t="s">
        <v>59</v>
      </c>
      <c r="Q1687" t="s">
        <v>61</v>
      </c>
    </row>
    <row r="1688" spans="1:17" x14ac:dyDescent="0.25">
      <c r="A1688" t="s">
        <v>28</v>
      </c>
      <c r="B1688" t="s">
        <v>38</v>
      </c>
      <c r="C1688" t="s">
        <v>48</v>
      </c>
      <c r="D1688" t="s">
        <v>31</v>
      </c>
      <c r="E1688">
        <v>21</v>
      </c>
      <c r="F1688" t="str">
        <f t="shared" si="26"/>
        <v>Average Per Premise1-in-10August Monthly System Peak Day50% Cycling21</v>
      </c>
      <c r="G1688">
        <v>2.7028979999999998</v>
      </c>
      <c r="H1688">
        <v>2.5652940000000002</v>
      </c>
      <c r="I1688">
        <v>78.158600000000007</v>
      </c>
      <c r="J1688">
        <v>0</v>
      </c>
      <c r="K1688">
        <v>0</v>
      </c>
      <c r="L1688">
        <v>0</v>
      </c>
      <c r="M1688">
        <v>0</v>
      </c>
      <c r="N1688">
        <v>0</v>
      </c>
      <c r="O1688">
        <v>12331</v>
      </c>
      <c r="P1688" t="s">
        <v>59</v>
      </c>
      <c r="Q1688" t="s">
        <v>61</v>
      </c>
    </row>
    <row r="1689" spans="1:17" x14ac:dyDescent="0.25">
      <c r="A1689" t="s">
        <v>29</v>
      </c>
      <c r="B1689" t="s">
        <v>38</v>
      </c>
      <c r="C1689" t="s">
        <v>48</v>
      </c>
      <c r="D1689" t="s">
        <v>31</v>
      </c>
      <c r="E1689">
        <v>21</v>
      </c>
      <c r="F1689" t="str">
        <f t="shared" si="26"/>
        <v>Average Per Device1-in-10August Monthly System Peak Day50% Cycling21</v>
      </c>
      <c r="G1689">
        <v>2.3108529999999998</v>
      </c>
      <c r="H1689">
        <v>2.1932079999999998</v>
      </c>
      <c r="I1689">
        <v>78.158600000000007</v>
      </c>
      <c r="J1689">
        <v>0</v>
      </c>
      <c r="K1689">
        <v>0</v>
      </c>
      <c r="L1689">
        <v>0</v>
      </c>
      <c r="M1689">
        <v>0</v>
      </c>
      <c r="N1689">
        <v>0</v>
      </c>
      <c r="O1689">
        <v>12331</v>
      </c>
      <c r="P1689" t="s">
        <v>59</v>
      </c>
      <c r="Q1689" t="s">
        <v>61</v>
      </c>
    </row>
    <row r="1690" spans="1:17" x14ac:dyDescent="0.25">
      <c r="A1690" t="s">
        <v>43</v>
      </c>
      <c r="B1690" t="s">
        <v>38</v>
      </c>
      <c r="C1690" t="s">
        <v>48</v>
      </c>
      <c r="D1690" t="s">
        <v>31</v>
      </c>
      <c r="E1690">
        <v>21</v>
      </c>
      <c r="F1690" t="str">
        <f t="shared" si="26"/>
        <v>Aggregate1-in-10August Monthly System Peak Day50% Cycling21</v>
      </c>
      <c r="G1690">
        <v>33.329430000000002</v>
      </c>
      <c r="H1690">
        <v>31.632639999999999</v>
      </c>
      <c r="I1690">
        <v>78.158600000000007</v>
      </c>
      <c r="J1690">
        <v>0</v>
      </c>
      <c r="K1690">
        <v>0</v>
      </c>
      <c r="L1690">
        <v>0</v>
      </c>
      <c r="M1690">
        <v>0</v>
      </c>
      <c r="N1690">
        <v>0</v>
      </c>
      <c r="O1690">
        <v>12331</v>
      </c>
      <c r="P1690" t="s">
        <v>59</v>
      </c>
      <c r="Q1690" t="s">
        <v>61</v>
      </c>
    </row>
    <row r="1691" spans="1:17" x14ac:dyDescent="0.25">
      <c r="A1691" t="s">
        <v>30</v>
      </c>
      <c r="B1691" t="s">
        <v>38</v>
      </c>
      <c r="C1691" t="s">
        <v>48</v>
      </c>
      <c r="D1691" t="s">
        <v>26</v>
      </c>
      <c r="E1691">
        <v>21</v>
      </c>
      <c r="F1691" t="str">
        <f t="shared" si="26"/>
        <v>Average Per Ton1-in-10August Monthly System Peak DayAll21</v>
      </c>
      <c r="G1691">
        <v>0.59207869999999996</v>
      </c>
      <c r="H1691">
        <v>0.55246439999999997</v>
      </c>
      <c r="I1691">
        <v>78.137100000000004</v>
      </c>
      <c r="J1691">
        <v>0</v>
      </c>
      <c r="K1691">
        <v>0</v>
      </c>
      <c r="L1691">
        <v>0</v>
      </c>
      <c r="M1691">
        <v>0</v>
      </c>
      <c r="N1691">
        <v>0</v>
      </c>
      <c r="O1691">
        <v>23026</v>
      </c>
      <c r="P1691" t="s">
        <v>59</v>
      </c>
      <c r="Q1691" t="s">
        <v>61</v>
      </c>
    </row>
    <row r="1692" spans="1:17" x14ac:dyDescent="0.25">
      <c r="A1692" t="s">
        <v>28</v>
      </c>
      <c r="B1692" t="s">
        <v>38</v>
      </c>
      <c r="C1692" t="s">
        <v>48</v>
      </c>
      <c r="D1692" t="s">
        <v>26</v>
      </c>
      <c r="E1692">
        <v>21</v>
      </c>
      <c r="F1692" t="str">
        <f t="shared" si="26"/>
        <v>Average Per Premise1-in-10August Monthly System Peak DayAll21</v>
      </c>
      <c r="G1692">
        <v>2.5339990000000001</v>
      </c>
      <c r="H1692">
        <v>2.3644569999999998</v>
      </c>
      <c r="I1692">
        <v>78.137100000000004</v>
      </c>
      <c r="J1692">
        <v>0</v>
      </c>
      <c r="K1692">
        <v>0</v>
      </c>
      <c r="L1692">
        <v>0</v>
      </c>
      <c r="M1692">
        <v>0</v>
      </c>
      <c r="N1692">
        <v>0</v>
      </c>
      <c r="O1692">
        <v>23026</v>
      </c>
      <c r="P1692" t="s">
        <v>59</v>
      </c>
      <c r="Q1692" t="s">
        <v>61</v>
      </c>
    </row>
    <row r="1693" spans="1:17" x14ac:dyDescent="0.25">
      <c r="A1693" t="s">
        <v>29</v>
      </c>
      <c r="B1693" t="s">
        <v>38</v>
      </c>
      <c r="C1693" t="s">
        <v>48</v>
      </c>
      <c r="D1693" t="s">
        <v>26</v>
      </c>
      <c r="E1693">
        <v>21</v>
      </c>
      <c r="F1693" t="str">
        <f t="shared" si="26"/>
        <v>Average Per Device1-in-10August Monthly System Peak DayAll21</v>
      </c>
      <c r="G1693">
        <v>2.1119110000000001</v>
      </c>
      <c r="H1693">
        <v>1.9706090000000001</v>
      </c>
      <c r="I1693">
        <v>78.137100000000004</v>
      </c>
      <c r="J1693">
        <v>0</v>
      </c>
      <c r="K1693">
        <v>0</v>
      </c>
      <c r="L1693">
        <v>0</v>
      </c>
      <c r="M1693">
        <v>0</v>
      </c>
      <c r="N1693">
        <v>0</v>
      </c>
      <c r="O1693">
        <v>23026</v>
      </c>
      <c r="P1693" t="s">
        <v>59</v>
      </c>
      <c r="Q1693" t="s">
        <v>61</v>
      </c>
    </row>
    <row r="1694" spans="1:17" x14ac:dyDescent="0.25">
      <c r="A1694" t="s">
        <v>43</v>
      </c>
      <c r="B1694" t="s">
        <v>38</v>
      </c>
      <c r="C1694" t="s">
        <v>48</v>
      </c>
      <c r="D1694" t="s">
        <v>26</v>
      </c>
      <c r="E1694">
        <v>21</v>
      </c>
      <c r="F1694" t="str">
        <f t="shared" si="26"/>
        <v>Aggregate1-in-10August Monthly System Peak DayAll21</v>
      </c>
      <c r="G1694">
        <v>58.34787</v>
      </c>
      <c r="H1694">
        <v>54.443980000000003</v>
      </c>
      <c r="I1694">
        <v>78.137100000000004</v>
      </c>
      <c r="J1694">
        <v>0</v>
      </c>
      <c r="K1694">
        <v>0</v>
      </c>
      <c r="L1694">
        <v>0</v>
      </c>
      <c r="M1694">
        <v>0</v>
      </c>
      <c r="N1694">
        <v>0</v>
      </c>
      <c r="O1694">
        <v>23026</v>
      </c>
      <c r="P1694" t="s">
        <v>59</v>
      </c>
      <c r="Q1694" t="s">
        <v>61</v>
      </c>
    </row>
    <row r="1695" spans="1:17" x14ac:dyDescent="0.25">
      <c r="A1695" t="s">
        <v>30</v>
      </c>
      <c r="B1695" t="s">
        <v>38</v>
      </c>
      <c r="C1695" t="s">
        <v>37</v>
      </c>
      <c r="D1695" t="s">
        <v>58</v>
      </c>
      <c r="E1695">
        <v>21</v>
      </c>
      <c r="F1695" t="str">
        <f t="shared" si="26"/>
        <v>Average Per Ton1-in-10August Typical Event Day100% Cycling21</v>
      </c>
      <c r="G1695">
        <v>0.49816329999999998</v>
      </c>
      <c r="H1695">
        <v>0.4530979</v>
      </c>
      <c r="I1695">
        <v>77.768900000000002</v>
      </c>
      <c r="J1695">
        <v>0</v>
      </c>
      <c r="K1695">
        <v>0</v>
      </c>
      <c r="L1695">
        <v>0</v>
      </c>
      <c r="M1695">
        <v>0</v>
      </c>
      <c r="N1695">
        <v>0</v>
      </c>
      <c r="O1695">
        <v>10695</v>
      </c>
      <c r="P1695" t="s">
        <v>59</v>
      </c>
      <c r="Q1695" t="s">
        <v>61</v>
      </c>
    </row>
    <row r="1696" spans="1:17" x14ac:dyDescent="0.25">
      <c r="A1696" t="s">
        <v>28</v>
      </c>
      <c r="B1696" t="s">
        <v>38</v>
      </c>
      <c r="C1696" t="s">
        <v>37</v>
      </c>
      <c r="D1696" t="s">
        <v>58</v>
      </c>
      <c r="E1696">
        <v>21</v>
      </c>
      <c r="F1696" t="str">
        <f t="shared" si="26"/>
        <v>Average Per Premise1-in-10August Typical Event Day100% Cycling21</v>
      </c>
      <c r="G1696">
        <v>2.2325870000000001</v>
      </c>
      <c r="H1696">
        <v>2.0306199999999999</v>
      </c>
      <c r="I1696">
        <v>77.768900000000002</v>
      </c>
      <c r="J1696">
        <v>0</v>
      </c>
      <c r="K1696">
        <v>0</v>
      </c>
      <c r="L1696">
        <v>0</v>
      </c>
      <c r="M1696">
        <v>0</v>
      </c>
      <c r="N1696">
        <v>0</v>
      </c>
      <c r="O1696">
        <v>10695</v>
      </c>
      <c r="P1696" t="s">
        <v>59</v>
      </c>
      <c r="Q1696" t="s">
        <v>61</v>
      </c>
    </row>
    <row r="1697" spans="1:17" x14ac:dyDescent="0.25">
      <c r="A1697" t="s">
        <v>29</v>
      </c>
      <c r="B1697" t="s">
        <v>38</v>
      </c>
      <c r="C1697" t="s">
        <v>37</v>
      </c>
      <c r="D1697" t="s">
        <v>58</v>
      </c>
      <c r="E1697">
        <v>21</v>
      </c>
      <c r="F1697" t="str">
        <f t="shared" si="26"/>
        <v>Average Per Device1-in-10August Typical Event Day100% Cycling21</v>
      </c>
      <c r="G1697">
        <v>1.8082180000000001</v>
      </c>
      <c r="H1697">
        <v>1.644641</v>
      </c>
      <c r="I1697">
        <v>77.768900000000002</v>
      </c>
      <c r="J1697">
        <v>0</v>
      </c>
      <c r="K1697">
        <v>0</v>
      </c>
      <c r="L1697">
        <v>0</v>
      </c>
      <c r="M1697">
        <v>0</v>
      </c>
      <c r="N1697">
        <v>0</v>
      </c>
      <c r="O1697">
        <v>10695</v>
      </c>
      <c r="P1697" t="s">
        <v>59</v>
      </c>
      <c r="Q1697" t="s">
        <v>61</v>
      </c>
    </row>
    <row r="1698" spans="1:17" x14ac:dyDescent="0.25">
      <c r="A1698" t="s">
        <v>43</v>
      </c>
      <c r="B1698" t="s">
        <v>38</v>
      </c>
      <c r="C1698" t="s">
        <v>37</v>
      </c>
      <c r="D1698" t="s">
        <v>58</v>
      </c>
      <c r="E1698">
        <v>21</v>
      </c>
      <c r="F1698" t="str">
        <f t="shared" si="26"/>
        <v>Aggregate1-in-10August Typical Event Day100% Cycling21</v>
      </c>
      <c r="G1698">
        <v>23.877510000000001</v>
      </c>
      <c r="H1698">
        <v>21.717479999999998</v>
      </c>
      <c r="I1698">
        <v>77.768900000000002</v>
      </c>
      <c r="J1698">
        <v>0</v>
      </c>
      <c r="K1698">
        <v>0</v>
      </c>
      <c r="L1698">
        <v>0</v>
      </c>
      <c r="M1698">
        <v>0</v>
      </c>
      <c r="N1698">
        <v>0</v>
      </c>
      <c r="O1698">
        <v>10695</v>
      </c>
      <c r="P1698" t="s">
        <v>59</v>
      </c>
      <c r="Q1698" t="s">
        <v>61</v>
      </c>
    </row>
    <row r="1699" spans="1:17" x14ac:dyDescent="0.25">
      <c r="A1699" t="s">
        <v>30</v>
      </c>
      <c r="B1699" t="s">
        <v>38</v>
      </c>
      <c r="C1699" t="s">
        <v>37</v>
      </c>
      <c r="D1699" t="s">
        <v>31</v>
      </c>
      <c r="E1699">
        <v>21</v>
      </c>
      <c r="F1699" t="str">
        <f t="shared" si="26"/>
        <v>Average Per Ton1-in-10August Typical Event Day50% Cycling21</v>
      </c>
      <c r="G1699">
        <v>0.63981509999999997</v>
      </c>
      <c r="H1699">
        <v>0.60724219999999995</v>
      </c>
      <c r="I1699">
        <v>77.884299999999996</v>
      </c>
      <c r="J1699">
        <v>0</v>
      </c>
      <c r="K1699">
        <v>0</v>
      </c>
      <c r="L1699">
        <v>0</v>
      </c>
      <c r="M1699">
        <v>0</v>
      </c>
      <c r="N1699">
        <v>0</v>
      </c>
      <c r="O1699">
        <v>12331</v>
      </c>
      <c r="P1699" t="s">
        <v>59</v>
      </c>
      <c r="Q1699" t="s">
        <v>61</v>
      </c>
    </row>
    <row r="1700" spans="1:17" x14ac:dyDescent="0.25">
      <c r="A1700" t="s">
        <v>28</v>
      </c>
      <c r="B1700" t="s">
        <v>38</v>
      </c>
      <c r="C1700" t="s">
        <v>37</v>
      </c>
      <c r="D1700" t="s">
        <v>31</v>
      </c>
      <c r="E1700">
        <v>21</v>
      </c>
      <c r="F1700" t="str">
        <f t="shared" si="26"/>
        <v>Average Per Premise1-in-10August Typical Event Day50% Cycling21</v>
      </c>
      <c r="G1700">
        <v>2.6263190000000001</v>
      </c>
      <c r="H1700">
        <v>2.4926140000000001</v>
      </c>
      <c r="I1700">
        <v>77.884299999999996</v>
      </c>
      <c r="J1700">
        <v>0</v>
      </c>
      <c r="K1700">
        <v>0</v>
      </c>
      <c r="L1700">
        <v>0</v>
      </c>
      <c r="M1700">
        <v>0</v>
      </c>
      <c r="N1700">
        <v>0</v>
      </c>
      <c r="O1700">
        <v>12331</v>
      </c>
      <c r="P1700" t="s">
        <v>59</v>
      </c>
      <c r="Q1700" t="s">
        <v>61</v>
      </c>
    </row>
    <row r="1701" spans="1:17" x14ac:dyDescent="0.25">
      <c r="A1701" t="s">
        <v>29</v>
      </c>
      <c r="B1701" t="s">
        <v>38</v>
      </c>
      <c r="C1701" t="s">
        <v>37</v>
      </c>
      <c r="D1701" t="s">
        <v>31</v>
      </c>
      <c r="E1701">
        <v>21</v>
      </c>
      <c r="F1701" t="str">
        <f t="shared" si="26"/>
        <v>Average Per Device1-in-10August Typical Event Day50% Cycling21</v>
      </c>
      <c r="G1701">
        <v>2.2453820000000002</v>
      </c>
      <c r="H1701">
        <v>2.1310699999999998</v>
      </c>
      <c r="I1701">
        <v>77.884299999999996</v>
      </c>
      <c r="J1701">
        <v>0</v>
      </c>
      <c r="K1701">
        <v>0</v>
      </c>
      <c r="L1701">
        <v>0</v>
      </c>
      <c r="M1701">
        <v>0</v>
      </c>
      <c r="N1701">
        <v>0</v>
      </c>
      <c r="O1701">
        <v>12331</v>
      </c>
      <c r="P1701" t="s">
        <v>59</v>
      </c>
      <c r="Q1701" t="s">
        <v>61</v>
      </c>
    </row>
    <row r="1702" spans="1:17" x14ac:dyDescent="0.25">
      <c r="A1702" t="s">
        <v>43</v>
      </c>
      <c r="B1702" t="s">
        <v>38</v>
      </c>
      <c r="C1702" t="s">
        <v>37</v>
      </c>
      <c r="D1702" t="s">
        <v>31</v>
      </c>
      <c r="E1702">
        <v>21</v>
      </c>
      <c r="F1702" t="str">
        <f t="shared" si="26"/>
        <v>Aggregate1-in-10August Typical Event Day50% Cycling21</v>
      </c>
      <c r="G1702">
        <v>32.38514</v>
      </c>
      <c r="H1702">
        <v>30.736419999999999</v>
      </c>
      <c r="I1702">
        <v>77.884299999999996</v>
      </c>
      <c r="J1702">
        <v>0</v>
      </c>
      <c r="K1702">
        <v>0</v>
      </c>
      <c r="L1702">
        <v>0</v>
      </c>
      <c r="M1702">
        <v>0</v>
      </c>
      <c r="N1702">
        <v>0</v>
      </c>
      <c r="O1702">
        <v>12331</v>
      </c>
      <c r="P1702" t="s">
        <v>59</v>
      </c>
      <c r="Q1702" t="s">
        <v>61</v>
      </c>
    </row>
    <row r="1703" spans="1:17" x14ac:dyDescent="0.25">
      <c r="A1703" t="s">
        <v>30</v>
      </c>
      <c r="B1703" t="s">
        <v>38</v>
      </c>
      <c r="C1703" t="s">
        <v>37</v>
      </c>
      <c r="D1703" t="s">
        <v>26</v>
      </c>
      <c r="E1703">
        <v>21</v>
      </c>
      <c r="F1703" t="str">
        <f t="shared" si="26"/>
        <v>Average Per Ton1-in-10August Typical Event DayAll21</v>
      </c>
      <c r="G1703">
        <v>0.57401780000000002</v>
      </c>
      <c r="H1703">
        <v>0.53564219999999996</v>
      </c>
      <c r="I1703">
        <v>77.830699999999993</v>
      </c>
      <c r="J1703">
        <v>0</v>
      </c>
      <c r="K1703">
        <v>0</v>
      </c>
      <c r="L1703">
        <v>0</v>
      </c>
      <c r="M1703">
        <v>0</v>
      </c>
      <c r="N1703">
        <v>0</v>
      </c>
      <c r="O1703">
        <v>23026</v>
      </c>
      <c r="P1703" t="s">
        <v>59</v>
      </c>
      <c r="Q1703" t="s">
        <v>61</v>
      </c>
    </row>
    <row r="1704" spans="1:17" x14ac:dyDescent="0.25">
      <c r="A1704" t="s">
        <v>28</v>
      </c>
      <c r="B1704" t="s">
        <v>38</v>
      </c>
      <c r="C1704" t="s">
        <v>37</v>
      </c>
      <c r="D1704" t="s">
        <v>26</v>
      </c>
      <c r="E1704">
        <v>21</v>
      </c>
      <c r="F1704" t="str">
        <f t="shared" si="26"/>
        <v>Average Per Premise1-in-10August Typical Event DayAll21</v>
      </c>
      <c r="G1704">
        <v>2.4567019999999999</v>
      </c>
      <c r="H1704">
        <v>2.2924609999999999</v>
      </c>
      <c r="I1704">
        <v>77.830699999999993</v>
      </c>
      <c r="J1704">
        <v>0</v>
      </c>
      <c r="K1704">
        <v>0</v>
      </c>
      <c r="L1704">
        <v>0</v>
      </c>
      <c r="M1704">
        <v>0</v>
      </c>
      <c r="N1704">
        <v>0</v>
      </c>
      <c r="O1704">
        <v>23026</v>
      </c>
      <c r="P1704" t="s">
        <v>59</v>
      </c>
      <c r="Q1704" t="s">
        <v>61</v>
      </c>
    </row>
    <row r="1705" spans="1:17" x14ac:dyDescent="0.25">
      <c r="A1705" t="s">
        <v>29</v>
      </c>
      <c r="B1705" t="s">
        <v>38</v>
      </c>
      <c r="C1705" t="s">
        <v>37</v>
      </c>
      <c r="D1705" t="s">
        <v>26</v>
      </c>
      <c r="E1705">
        <v>21</v>
      </c>
      <c r="F1705" t="str">
        <f t="shared" si="26"/>
        <v>Average Per Device1-in-10August Typical Event DayAll21</v>
      </c>
      <c r="G1705">
        <v>2.0474890000000001</v>
      </c>
      <c r="H1705">
        <v>1.9106050000000001</v>
      </c>
      <c r="I1705">
        <v>77.830699999999993</v>
      </c>
      <c r="J1705">
        <v>0</v>
      </c>
      <c r="K1705">
        <v>0</v>
      </c>
      <c r="L1705">
        <v>0</v>
      </c>
      <c r="M1705">
        <v>0</v>
      </c>
      <c r="N1705">
        <v>0</v>
      </c>
      <c r="O1705">
        <v>23026</v>
      </c>
      <c r="P1705" t="s">
        <v>59</v>
      </c>
      <c r="Q1705" t="s">
        <v>61</v>
      </c>
    </row>
    <row r="1706" spans="1:17" x14ac:dyDescent="0.25">
      <c r="A1706" t="s">
        <v>43</v>
      </c>
      <c r="B1706" t="s">
        <v>38</v>
      </c>
      <c r="C1706" t="s">
        <v>37</v>
      </c>
      <c r="D1706" t="s">
        <v>26</v>
      </c>
      <c r="E1706">
        <v>21</v>
      </c>
      <c r="F1706" t="str">
        <f t="shared" si="26"/>
        <v>Aggregate1-in-10August Typical Event DayAll21</v>
      </c>
      <c r="G1706">
        <v>56.568019999999997</v>
      </c>
      <c r="H1706">
        <v>52.786200000000001</v>
      </c>
      <c r="I1706">
        <v>77.830699999999993</v>
      </c>
      <c r="J1706">
        <v>0</v>
      </c>
      <c r="K1706">
        <v>0</v>
      </c>
      <c r="L1706">
        <v>0</v>
      </c>
      <c r="M1706">
        <v>0</v>
      </c>
      <c r="N1706">
        <v>0</v>
      </c>
      <c r="O1706">
        <v>23026</v>
      </c>
      <c r="P1706" t="s">
        <v>59</v>
      </c>
      <c r="Q1706" t="s">
        <v>61</v>
      </c>
    </row>
    <row r="1707" spans="1:17" x14ac:dyDescent="0.25">
      <c r="A1707" t="s">
        <v>30</v>
      </c>
      <c r="B1707" t="s">
        <v>38</v>
      </c>
      <c r="C1707" t="s">
        <v>49</v>
      </c>
      <c r="D1707" t="s">
        <v>58</v>
      </c>
      <c r="E1707">
        <v>21</v>
      </c>
      <c r="F1707" t="str">
        <f t="shared" si="26"/>
        <v>Average Per Ton1-in-10July Monthly System Peak Day100% Cycling21</v>
      </c>
      <c r="G1707">
        <v>0.50161389999999995</v>
      </c>
      <c r="H1707">
        <v>0.45623639999999999</v>
      </c>
      <c r="I1707">
        <v>77.571700000000007</v>
      </c>
      <c r="J1707">
        <v>0</v>
      </c>
      <c r="K1707">
        <v>0</v>
      </c>
      <c r="L1707">
        <v>0</v>
      </c>
      <c r="M1707">
        <v>0</v>
      </c>
      <c r="N1707">
        <v>0</v>
      </c>
      <c r="O1707">
        <v>10695</v>
      </c>
      <c r="P1707" t="s">
        <v>59</v>
      </c>
      <c r="Q1707" t="s">
        <v>61</v>
      </c>
    </row>
    <row r="1708" spans="1:17" x14ac:dyDescent="0.25">
      <c r="A1708" t="s">
        <v>28</v>
      </c>
      <c r="B1708" t="s">
        <v>38</v>
      </c>
      <c r="C1708" t="s">
        <v>49</v>
      </c>
      <c r="D1708" t="s">
        <v>58</v>
      </c>
      <c r="E1708">
        <v>21</v>
      </c>
      <c r="F1708" t="str">
        <f t="shared" si="26"/>
        <v>Average Per Premise1-in-10July Monthly System Peak Day100% Cycling21</v>
      </c>
      <c r="G1708">
        <v>2.2480509999999998</v>
      </c>
      <c r="H1708">
        <v>2.044686</v>
      </c>
      <c r="I1708">
        <v>77.571700000000007</v>
      </c>
      <c r="J1708">
        <v>0</v>
      </c>
      <c r="K1708">
        <v>0</v>
      </c>
      <c r="L1708">
        <v>0</v>
      </c>
      <c r="M1708">
        <v>0</v>
      </c>
      <c r="N1708">
        <v>0</v>
      </c>
      <c r="O1708">
        <v>10695</v>
      </c>
      <c r="P1708" t="s">
        <v>59</v>
      </c>
      <c r="Q1708" t="s">
        <v>61</v>
      </c>
    </row>
    <row r="1709" spans="1:17" x14ac:dyDescent="0.25">
      <c r="A1709" t="s">
        <v>29</v>
      </c>
      <c r="B1709" t="s">
        <v>38</v>
      </c>
      <c r="C1709" t="s">
        <v>49</v>
      </c>
      <c r="D1709" t="s">
        <v>58</v>
      </c>
      <c r="E1709">
        <v>21</v>
      </c>
      <c r="F1709" t="str">
        <f t="shared" si="26"/>
        <v>Average Per Device1-in-10July Monthly System Peak Day100% Cycling21</v>
      </c>
      <c r="G1709">
        <v>1.820743</v>
      </c>
      <c r="H1709">
        <v>1.6560330000000001</v>
      </c>
      <c r="I1709">
        <v>77.571700000000007</v>
      </c>
      <c r="J1709">
        <v>0</v>
      </c>
      <c r="K1709">
        <v>0</v>
      </c>
      <c r="L1709">
        <v>0</v>
      </c>
      <c r="M1709">
        <v>0</v>
      </c>
      <c r="N1709">
        <v>0</v>
      </c>
      <c r="O1709">
        <v>10695</v>
      </c>
      <c r="P1709" t="s">
        <v>59</v>
      </c>
      <c r="Q1709" t="s">
        <v>61</v>
      </c>
    </row>
    <row r="1710" spans="1:17" x14ac:dyDescent="0.25">
      <c r="A1710" t="s">
        <v>43</v>
      </c>
      <c r="B1710" t="s">
        <v>38</v>
      </c>
      <c r="C1710" t="s">
        <v>49</v>
      </c>
      <c r="D1710" t="s">
        <v>58</v>
      </c>
      <c r="E1710">
        <v>21</v>
      </c>
      <c r="F1710" t="str">
        <f t="shared" si="26"/>
        <v>Aggregate1-in-10July Monthly System Peak Day100% Cycling21</v>
      </c>
      <c r="G1710">
        <v>24.042909999999999</v>
      </c>
      <c r="H1710">
        <v>21.867909999999998</v>
      </c>
      <c r="I1710">
        <v>77.571700000000007</v>
      </c>
      <c r="J1710">
        <v>0</v>
      </c>
      <c r="K1710">
        <v>0</v>
      </c>
      <c r="L1710">
        <v>0</v>
      </c>
      <c r="M1710">
        <v>0</v>
      </c>
      <c r="N1710">
        <v>0</v>
      </c>
      <c r="O1710">
        <v>10695</v>
      </c>
      <c r="P1710" t="s">
        <v>59</v>
      </c>
      <c r="Q1710" t="s">
        <v>61</v>
      </c>
    </row>
    <row r="1711" spans="1:17" x14ac:dyDescent="0.25">
      <c r="A1711" t="s">
        <v>30</v>
      </c>
      <c r="B1711" t="s">
        <v>38</v>
      </c>
      <c r="C1711" t="s">
        <v>49</v>
      </c>
      <c r="D1711" t="s">
        <v>31</v>
      </c>
      <c r="E1711">
        <v>21</v>
      </c>
      <c r="F1711" t="str">
        <f t="shared" si="26"/>
        <v>Average Per Ton1-in-10July Monthly System Peak Day50% Cycling21</v>
      </c>
      <c r="G1711">
        <v>0.64212760000000002</v>
      </c>
      <c r="H1711">
        <v>0.60943700000000001</v>
      </c>
      <c r="I1711">
        <v>77.9298</v>
      </c>
      <c r="J1711">
        <v>0</v>
      </c>
      <c r="K1711">
        <v>0</v>
      </c>
      <c r="L1711">
        <v>0</v>
      </c>
      <c r="M1711">
        <v>0</v>
      </c>
      <c r="N1711">
        <v>0</v>
      </c>
      <c r="O1711">
        <v>12331</v>
      </c>
      <c r="P1711" t="s">
        <v>59</v>
      </c>
      <c r="Q1711" t="s">
        <v>61</v>
      </c>
    </row>
    <row r="1712" spans="1:17" x14ac:dyDescent="0.25">
      <c r="A1712" t="s">
        <v>28</v>
      </c>
      <c r="B1712" t="s">
        <v>38</v>
      </c>
      <c r="C1712" t="s">
        <v>49</v>
      </c>
      <c r="D1712" t="s">
        <v>31</v>
      </c>
      <c r="E1712">
        <v>21</v>
      </c>
      <c r="F1712" t="str">
        <f t="shared" si="26"/>
        <v>Average Per Premise1-in-10July Monthly System Peak Day50% Cycling21</v>
      </c>
      <c r="G1712">
        <v>2.6358109999999999</v>
      </c>
      <c r="H1712">
        <v>2.5016229999999999</v>
      </c>
      <c r="I1712">
        <v>77.9298</v>
      </c>
      <c r="J1712">
        <v>0</v>
      </c>
      <c r="K1712">
        <v>0</v>
      </c>
      <c r="L1712">
        <v>0</v>
      </c>
      <c r="M1712">
        <v>0</v>
      </c>
      <c r="N1712">
        <v>0</v>
      </c>
      <c r="O1712">
        <v>12331</v>
      </c>
      <c r="P1712" t="s">
        <v>59</v>
      </c>
      <c r="Q1712" t="s">
        <v>61</v>
      </c>
    </row>
    <row r="1713" spans="1:17" x14ac:dyDescent="0.25">
      <c r="A1713" t="s">
        <v>29</v>
      </c>
      <c r="B1713" t="s">
        <v>38</v>
      </c>
      <c r="C1713" t="s">
        <v>49</v>
      </c>
      <c r="D1713" t="s">
        <v>31</v>
      </c>
      <c r="E1713">
        <v>21</v>
      </c>
      <c r="F1713" t="str">
        <f t="shared" si="26"/>
        <v>Average Per Device1-in-10July Monthly System Peak Day50% Cycling21</v>
      </c>
      <c r="G1713">
        <v>2.2534969999999999</v>
      </c>
      <c r="H1713">
        <v>2.1387719999999999</v>
      </c>
      <c r="I1713">
        <v>77.9298</v>
      </c>
      <c r="J1713">
        <v>0</v>
      </c>
      <c r="K1713">
        <v>0</v>
      </c>
      <c r="L1713">
        <v>0</v>
      </c>
      <c r="M1713">
        <v>0</v>
      </c>
      <c r="N1713">
        <v>0</v>
      </c>
      <c r="O1713">
        <v>12331</v>
      </c>
      <c r="P1713" t="s">
        <v>59</v>
      </c>
      <c r="Q1713" t="s">
        <v>61</v>
      </c>
    </row>
    <row r="1714" spans="1:17" x14ac:dyDescent="0.25">
      <c r="A1714" t="s">
        <v>43</v>
      </c>
      <c r="B1714" t="s">
        <v>38</v>
      </c>
      <c r="C1714" t="s">
        <v>49</v>
      </c>
      <c r="D1714" t="s">
        <v>31</v>
      </c>
      <c r="E1714">
        <v>21</v>
      </c>
      <c r="F1714" t="str">
        <f t="shared" si="26"/>
        <v>Aggregate1-in-10July Monthly System Peak Day50% Cycling21</v>
      </c>
      <c r="G1714">
        <v>32.502189999999999</v>
      </c>
      <c r="H1714">
        <v>30.84751</v>
      </c>
      <c r="I1714">
        <v>77.9298</v>
      </c>
      <c r="J1714">
        <v>0</v>
      </c>
      <c r="K1714">
        <v>0</v>
      </c>
      <c r="L1714">
        <v>0</v>
      </c>
      <c r="M1714">
        <v>0</v>
      </c>
      <c r="N1714">
        <v>0</v>
      </c>
      <c r="O1714">
        <v>12331</v>
      </c>
      <c r="P1714" t="s">
        <v>59</v>
      </c>
      <c r="Q1714" t="s">
        <v>61</v>
      </c>
    </row>
    <row r="1715" spans="1:17" x14ac:dyDescent="0.25">
      <c r="A1715" t="s">
        <v>30</v>
      </c>
      <c r="B1715" t="s">
        <v>38</v>
      </c>
      <c r="C1715" t="s">
        <v>49</v>
      </c>
      <c r="D1715" t="s">
        <v>26</v>
      </c>
      <c r="E1715">
        <v>21</v>
      </c>
      <c r="F1715" t="str">
        <f t="shared" si="26"/>
        <v>Average Per Ton1-in-10July Monthly System Peak DayAll21</v>
      </c>
      <c r="G1715">
        <v>0.57685900000000001</v>
      </c>
      <c r="H1715">
        <v>0.53827530000000001</v>
      </c>
      <c r="I1715">
        <v>77.763499999999993</v>
      </c>
      <c r="J1715">
        <v>0</v>
      </c>
      <c r="K1715">
        <v>0</v>
      </c>
      <c r="L1715">
        <v>0</v>
      </c>
      <c r="M1715">
        <v>0</v>
      </c>
      <c r="N1715">
        <v>0</v>
      </c>
      <c r="O1715">
        <v>23026</v>
      </c>
      <c r="P1715" t="s">
        <v>59</v>
      </c>
      <c r="Q1715" t="s">
        <v>61</v>
      </c>
    </row>
    <row r="1716" spans="1:17" x14ac:dyDescent="0.25">
      <c r="A1716" t="s">
        <v>28</v>
      </c>
      <c r="B1716" t="s">
        <v>38</v>
      </c>
      <c r="C1716" t="s">
        <v>49</v>
      </c>
      <c r="D1716" t="s">
        <v>26</v>
      </c>
      <c r="E1716">
        <v>21</v>
      </c>
      <c r="F1716" t="str">
        <f t="shared" si="26"/>
        <v>Average Per Premise1-in-10July Monthly System Peak DayAll21</v>
      </c>
      <c r="G1716">
        <v>2.4688620000000001</v>
      </c>
      <c r="H1716">
        <v>2.3037299999999998</v>
      </c>
      <c r="I1716">
        <v>77.763499999999993</v>
      </c>
      <c r="J1716">
        <v>0</v>
      </c>
      <c r="K1716">
        <v>0</v>
      </c>
      <c r="L1716">
        <v>0</v>
      </c>
      <c r="M1716">
        <v>0</v>
      </c>
      <c r="N1716">
        <v>0</v>
      </c>
      <c r="O1716">
        <v>23026</v>
      </c>
      <c r="P1716" t="s">
        <v>59</v>
      </c>
      <c r="Q1716" t="s">
        <v>61</v>
      </c>
    </row>
    <row r="1717" spans="1:17" x14ac:dyDescent="0.25">
      <c r="A1717" t="s">
        <v>29</v>
      </c>
      <c r="B1717" t="s">
        <v>38</v>
      </c>
      <c r="C1717" t="s">
        <v>49</v>
      </c>
      <c r="D1717" t="s">
        <v>26</v>
      </c>
      <c r="E1717">
        <v>21</v>
      </c>
      <c r="F1717" t="str">
        <f t="shared" si="26"/>
        <v>Average Per Device1-in-10July Monthly System Peak DayAll21</v>
      </c>
      <c r="G1717">
        <v>2.057623</v>
      </c>
      <c r="H1717">
        <v>1.919997</v>
      </c>
      <c r="I1717">
        <v>77.763499999999993</v>
      </c>
      <c r="J1717">
        <v>0</v>
      </c>
      <c r="K1717">
        <v>0</v>
      </c>
      <c r="L1717">
        <v>0</v>
      </c>
      <c r="M1717">
        <v>0</v>
      </c>
      <c r="N1717">
        <v>0</v>
      </c>
      <c r="O1717">
        <v>23026</v>
      </c>
      <c r="P1717" t="s">
        <v>59</v>
      </c>
      <c r="Q1717" t="s">
        <v>61</v>
      </c>
    </row>
    <row r="1718" spans="1:17" x14ac:dyDescent="0.25">
      <c r="A1718" t="s">
        <v>43</v>
      </c>
      <c r="B1718" t="s">
        <v>38</v>
      </c>
      <c r="C1718" t="s">
        <v>49</v>
      </c>
      <c r="D1718" t="s">
        <v>26</v>
      </c>
      <c r="E1718">
        <v>21</v>
      </c>
      <c r="F1718" t="str">
        <f t="shared" si="26"/>
        <v>Aggregate1-in-10July Monthly System Peak DayAll21</v>
      </c>
      <c r="G1718">
        <v>56.848010000000002</v>
      </c>
      <c r="H1718">
        <v>53.04569</v>
      </c>
      <c r="I1718">
        <v>77.763499999999993</v>
      </c>
      <c r="J1718">
        <v>0</v>
      </c>
      <c r="K1718">
        <v>0</v>
      </c>
      <c r="L1718">
        <v>0</v>
      </c>
      <c r="M1718">
        <v>0</v>
      </c>
      <c r="N1718">
        <v>0</v>
      </c>
      <c r="O1718">
        <v>23026</v>
      </c>
      <c r="P1718" t="s">
        <v>59</v>
      </c>
      <c r="Q1718" t="s">
        <v>61</v>
      </c>
    </row>
    <row r="1719" spans="1:17" x14ac:dyDescent="0.25">
      <c r="A1719" t="s">
        <v>30</v>
      </c>
      <c r="B1719" t="s">
        <v>38</v>
      </c>
      <c r="C1719" t="s">
        <v>50</v>
      </c>
      <c r="D1719" t="s">
        <v>58</v>
      </c>
      <c r="E1719">
        <v>21</v>
      </c>
      <c r="F1719" t="str">
        <f t="shared" si="26"/>
        <v>Average Per Ton1-in-10June Monthly System Peak Day100% Cycling21</v>
      </c>
      <c r="G1719">
        <v>0.41104180000000001</v>
      </c>
      <c r="H1719">
        <v>0.37385770000000002</v>
      </c>
      <c r="I1719">
        <v>75.721900000000005</v>
      </c>
      <c r="J1719">
        <v>0</v>
      </c>
      <c r="K1719">
        <v>0</v>
      </c>
      <c r="L1719">
        <v>0</v>
      </c>
      <c r="M1719">
        <v>0</v>
      </c>
      <c r="N1719">
        <v>0</v>
      </c>
      <c r="O1719">
        <v>10695</v>
      </c>
      <c r="P1719" t="s">
        <v>59</v>
      </c>
      <c r="Q1719" t="s">
        <v>61</v>
      </c>
    </row>
    <row r="1720" spans="1:17" x14ac:dyDescent="0.25">
      <c r="A1720" t="s">
        <v>28</v>
      </c>
      <c r="B1720" t="s">
        <v>38</v>
      </c>
      <c r="C1720" t="s">
        <v>50</v>
      </c>
      <c r="D1720" t="s">
        <v>58</v>
      </c>
      <c r="E1720">
        <v>21</v>
      </c>
      <c r="F1720" t="str">
        <f t="shared" si="26"/>
        <v>Average Per Premise1-in-10June Monthly System Peak Day100% Cycling21</v>
      </c>
      <c r="G1720">
        <v>1.8421400000000001</v>
      </c>
      <c r="H1720">
        <v>1.675494</v>
      </c>
      <c r="I1720">
        <v>75.721900000000005</v>
      </c>
      <c r="J1720">
        <v>0</v>
      </c>
      <c r="K1720">
        <v>0</v>
      </c>
      <c r="L1720">
        <v>0</v>
      </c>
      <c r="M1720">
        <v>0</v>
      </c>
      <c r="N1720">
        <v>0</v>
      </c>
      <c r="O1720">
        <v>10695</v>
      </c>
      <c r="P1720" t="s">
        <v>59</v>
      </c>
      <c r="Q1720" t="s">
        <v>61</v>
      </c>
    </row>
    <row r="1721" spans="1:17" x14ac:dyDescent="0.25">
      <c r="A1721" t="s">
        <v>29</v>
      </c>
      <c r="B1721" t="s">
        <v>38</v>
      </c>
      <c r="C1721" t="s">
        <v>50</v>
      </c>
      <c r="D1721" t="s">
        <v>58</v>
      </c>
      <c r="E1721">
        <v>21</v>
      </c>
      <c r="F1721" t="str">
        <f t="shared" si="26"/>
        <v>Average Per Device1-in-10June Monthly System Peak Day100% Cycling21</v>
      </c>
      <c r="G1721">
        <v>1.491987</v>
      </c>
      <c r="H1721">
        <v>1.3570169999999999</v>
      </c>
      <c r="I1721">
        <v>75.721900000000005</v>
      </c>
      <c r="J1721">
        <v>0</v>
      </c>
      <c r="K1721">
        <v>0</v>
      </c>
      <c r="L1721">
        <v>0</v>
      </c>
      <c r="M1721">
        <v>0</v>
      </c>
      <c r="N1721">
        <v>0</v>
      </c>
      <c r="O1721">
        <v>10695</v>
      </c>
      <c r="P1721" t="s">
        <v>59</v>
      </c>
      <c r="Q1721" t="s">
        <v>61</v>
      </c>
    </row>
    <row r="1722" spans="1:17" x14ac:dyDescent="0.25">
      <c r="A1722" t="s">
        <v>43</v>
      </c>
      <c r="B1722" t="s">
        <v>38</v>
      </c>
      <c r="C1722" t="s">
        <v>50</v>
      </c>
      <c r="D1722" t="s">
        <v>58</v>
      </c>
      <c r="E1722">
        <v>21</v>
      </c>
      <c r="F1722" t="str">
        <f t="shared" si="26"/>
        <v>Aggregate1-in-10June Monthly System Peak Day100% Cycling21</v>
      </c>
      <c r="G1722">
        <v>19.701689999999999</v>
      </c>
      <c r="H1722">
        <v>17.919409999999999</v>
      </c>
      <c r="I1722">
        <v>75.721900000000005</v>
      </c>
      <c r="J1722">
        <v>0</v>
      </c>
      <c r="K1722">
        <v>0</v>
      </c>
      <c r="L1722">
        <v>0</v>
      </c>
      <c r="M1722">
        <v>0</v>
      </c>
      <c r="N1722">
        <v>0</v>
      </c>
      <c r="O1722">
        <v>10695</v>
      </c>
      <c r="P1722" t="s">
        <v>59</v>
      </c>
      <c r="Q1722" t="s">
        <v>61</v>
      </c>
    </row>
    <row r="1723" spans="1:17" x14ac:dyDescent="0.25">
      <c r="A1723" t="s">
        <v>30</v>
      </c>
      <c r="B1723" t="s">
        <v>38</v>
      </c>
      <c r="C1723" t="s">
        <v>50</v>
      </c>
      <c r="D1723" t="s">
        <v>31</v>
      </c>
      <c r="E1723">
        <v>21</v>
      </c>
      <c r="F1723" t="str">
        <f t="shared" si="26"/>
        <v>Average Per Ton1-in-10June Monthly System Peak Day50% Cycling21</v>
      </c>
      <c r="G1723">
        <v>0.53599490000000005</v>
      </c>
      <c r="H1723">
        <v>0.50870760000000004</v>
      </c>
      <c r="I1723">
        <v>75.868700000000004</v>
      </c>
      <c r="J1723">
        <v>0</v>
      </c>
      <c r="K1723">
        <v>0</v>
      </c>
      <c r="L1723">
        <v>0</v>
      </c>
      <c r="M1723">
        <v>0</v>
      </c>
      <c r="N1723">
        <v>0</v>
      </c>
      <c r="O1723">
        <v>12331</v>
      </c>
      <c r="P1723" t="s">
        <v>59</v>
      </c>
      <c r="Q1723" t="s">
        <v>61</v>
      </c>
    </row>
    <row r="1724" spans="1:17" x14ac:dyDescent="0.25">
      <c r="A1724" t="s">
        <v>28</v>
      </c>
      <c r="B1724" t="s">
        <v>38</v>
      </c>
      <c r="C1724" t="s">
        <v>50</v>
      </c>
      <c r="D1724" t="s">
        <v>31</v>
      </c>
      <c r="E1724">
        <v>21</v>
      </c>
      <c r="F1724" t="str">
        <f t="shared" si="26"/>
        <v>Average Per Premise1-in-10June Monthly System Peak Day50% Cycling21</v>
      </c>
      <c r="G1724">
        <v>2.2001569999999999</v>
      </c>
      <c r="H1724">
        <v>2.0881479999999999</v>
      </c>
      <c r="I1724">
        <v>75.868700000000004</v>
      </c>
      <c r="J1724">
        <v>0</v>
      </c>
      <c r="K1724">
        <v>0</v>
      </c>
      <c r="L1724">
        <v>0</v>
      </c>
      <c r="M1724">
        <v>0</v>
      </c>
      <c r="N1724">
        <v>0</v>
      </c>
      <c r="O1724">
        <v>12331</v>
      </c>
      <c r="P1724" t="s">
        <v>59</v>
      </c>
      <c r="Q1724" t="s">
        <v>61</v>
      </c>
    </row>
    <row r="1725" spans="1:17" x14ac:dyDescent="0.25">
      <c r="A1725" t="s">
        <v>29</v>
      </c>
      <c r="B1725" t="s">
        <v>38</v>
      </c>
      <c r="C1725" t="s">
        <v>50</v>
      </c>
      <c r="D1725" t="s">
        <v>31</v>
      </c>
      <c r="E1725">
        <v>21</v>
      </c>
      <c r="F1725" t="str">
        <f t="shared" si="26"/>
        <v>Average Per Device1-in-10June Monthly System Peak Day50% Cycling21</v>
      </c>
      <c r="G1725">
        <v>1.881033</v>
      </c>
      <c r="H1725">
        <v>1.7852699999999999</v>
      </c>
      <c r="I1725">
        <v>75.868700000000004</v>
      </c>
      <c r="J1725">
        <v>0</v>
      </c>
      <c r="K1725">
        <v>0</v>
      </c>
      <c r="L1725">
        <v>0</v>
      </c>
      <c r="M1725">
        <v>0</v>
      </c>
      <c r="N1725">
        <v>0</v>
      </c>
      <c r="O1725">
        <v>12331</v>
      </c>
      <c r="P1725" t="s">
        <v>59</v>
      </c>
      <c r="Q1725" t="s">
        <v>61</v>
      </c>
    </row>
    <row r="1726" spans="1:17" x14ac:dyDescent="0.25">
      <c r="A1726" t="s">
        <v>43</v>
      </c>
      <c r="B1726" t="s">
        <v>38</v>
      </c>
      <c r="C1726" t="s">
        <v>50</v>
      </c>
      <c r="D1726" t="s">
        <v>31</v>
      </c>
      <c r="E1726">
        <v>21</v>
      </c>
      <c r="F1726" t="str">
        <f t="shared" si="26"/>
        <v>Aggregate1-in-10June Monthly System Peak Day50% Cycling21</v>
      </c>
      <c r="G1726">
        <v>27.130140000000001</v>
      </c>
      <c r="H1726">
        <v>25.748950000000001</v>
      </c>
      <c r="I1726">
        <v>75.868700000000004</v>
      </c>
      <c r="J1726">
        <v>0</v>
      </c>
      <c r="K1726">
        <v>0</v>
      </c>
      <c r="L1726">
        <v>0</v>
      </c>
      <c r="M1726">
        <v>0</v>
      </c>
      <c r="N1726">
        <v>0</v>
      </c>
      <c r="O1726">
        <v>12331</v>
      </c>
      <c r="P1726" t="s">
        <v>59</v>
      </c>
      <c r="Q1726" t="s">
        <v>61</v>
      </c>
    </row>
    <row r="1727" spans="1:17" x14ac:dyDescent="0.25">
      <c r="A1727" t="s">
        <v>30</v>
      </c>
      <c r="B1727" t="s">
        <v>38</v>
      </c>
      <c r="C1727" t="s">
        <v>50</v>
      </c>
      <c r="D1727" t="s">
        <v>26</v>
      </c>
      <c r="E1727">
        <v>21</v>
      </c>
      <c r="F1727" t="str">
        <f t="shared" si="26"/>
        <v>Average Per Ton1-in-10June Monthly System Peak DayAll21</v>
      </c>
      <c r="G1727">
        <v>0.4779542</v>
      </c>
      <c r="H1727">
        <v>0.44606980000000002</v>
      </c>
      <c r="I1727">
        <v>75.8005</v>
      </c>
      <c r="J1727">
        <v>0</v>
      </c>
      <c r="K1727">
        <v>0</v>
      </c>
      <c r="L1727">
        <v>0</v>
      </c>
      <c r="M1727">
        <v>0</v>
      </c>
      <c r="N1727">
        <v>0</v>
      </c>
      <c r="O1727">
        <v>23026</v>
      </c>
      <c r="P1727" t="s">
        <v>59</v>
      </c>
      <c r="Q1727" t="s">
        <v>61</v>
      </c>
    </row>
    <row r="1728" spans="1:17" x14ac:dyDescent="0.25">
      <c r="A1728" t="s">
        <v>28</v>
      </c>
      <c r="B1728" t="s">
        <v>38</v>
      </c>
      <c r="C1728" t="s">
        <v>50</v>
      </c>
      <c r="D1728" t="s">
        <v>26</v>
      </c>
      <c r="E1728">
        <v>21</v>
      </c>
      <c r="F1728" t="str">
        <f t="shared" si="26"/>
        <v>Average Per Premise1-in-10June Monthly System Peak DayAll21</v>
      </c>
      <c r="G1728">
        <v>2.045566</v>
      </c>
      <c r="H1728">
        <v>1.909106</v>
      </c>
      <c r="I1728">
        <v>75.8005</v>
      </c>
      <c r="J1728">
        <v>0</v>
      </c>
      <c r="K1728">
        <v>0</v>
      </c>
      <c r="L1728">
        <v>0</v>
      </c>
      <c r="M1728">
        <v>0</v>
      </c>
      <c r="N1728">
        <v>0</v>
      </c>
      <c r="O1728">
        <v>23026</v>
      </c>
      <c r="P1728" t="s">
        <v>59</v>
      </c>
      <c r="Q1728" t="s">
        <v>61</v>
      </c>
    </row>
    <row r="1729" spans="1:17" x14ac:dyDescent="0.25">
      <c r="A1729" t="s">
        <v>29</v>
      </c>
      <c r="B1729" t="s">
        <v>38</v>
      </c>
      <c r="C1729" t="s">
        <v>50</v>
      </c>
      <c r="D1729" t="s">
        <v>26</v>
      </c>
      <c r="E1729">
        <v>21</v>
      </c>
      <c r="F1729" t="str">
        <f t="shared" si="26"/>
        <v>Average Per Device1-in-10June Monthly System Peak DayAll21</v>
      </c>
      <c r="G1729">
        <v>1.7048350000000001</v>
      </c>
      <c r="H1729">
        <v>1.5911059999999999</v>
      </c>
      <c r="I1729">
        <v>75.8005</v>
      </c>
      <c r="J1729">
        <v>0</v>
      </c>
      <c r="K1729">
        <v>0</v>
      </c>
      <c r="L1729">
        <v>0</v>
      </c>
      <c r="M1729">
        <v>0</v>
      </c>
      <c r="N1729">
        <v>0</v>
      </c>
      <c r="O1729">
        <v>23026</v>
      </c>
      <c r="P1729" t="s">
        <v>59</v>
      </c>
      <c r="Q1729" t="s">
        <v>61</v>
      </c>
    </row>
    <row r="1730" spans="1:17" x14ac:dyDescent="0.25">
      <c r="A1730" t="s">
        <v>43</v>
      </c>
      <c r="B1730" t="s">
        <v>38</v>
      </c>
      <c r="C1730" t="s">
        <v>50</v>
      </c>
      <c r="D1730" t="s">
        <v>26</v>
      </c>
      <c r="E1730">
        <v>21</v>
      </c>
      <c r="F1730" t="str">
        <f t="shared" si="26"/>
        <v>Aggregate1-in-10June Monthly System Peak DayAll21</v>
      </c>
      <c r="G1730">
        <v>47.101190000000003</v>
      </c>
      <c r="H1730">
        <v>43.959069999999997</v>
      </c>
      <c r="I1730">
        <v>75.8005</v>
      </c>
      <c r="J1730">
        <v>0</v>
      </c>
      <c r="K1730">
        <v>0</v>
      </c>
      <c r="L1730">
        <v>0</v>
      </c>
      <c r="M1730">
        <v>0</v>
      </c>
      <c r="N1730">
        <v>0</v>
      </c>
      <c r="O1730">
        <v>23026</v>
      </c>
      <c r="P1730" t="s">
        <v>59</v>
      </c>
      <c r="Q1730" t="s">
        <v>61</v>
      </c>
    </row>
    <row r="1731" spans="1:17" x14ac:dyDescent="0.25">
      <c r="A1731" t="s">
        <v>30</v>
      </c>
      <c r="B1731" t="s">
        <v>38</v>
      </c>
      <c r="C1731" t="s">
        <v>51</v>
      </c>
      <c r="D1731" t="s">
        <v>58</v>
      </c>
      <c r="E1731">
        <v>21</v>
      </c>
      <c r="F1731" t="str">
        <f t="shared" ref="F1731:F1794" si="27">CONCATENATE(A1731,B1731,C1731,D1731,E1731)</f>
        <v>Average Per Ton1-in-10May Monthly System Peak Day100% Cycling21</v>
      </c>
      <c r="G1731">
        <v>0.46004519999999999</v>
      </c>
      <c r="H1731">
        <v>0.41842810000000003</v>
      </c>
      <c r="I1731">
        <v>74.1935</v>
      </c>
      <c r="J1731">
        <v>0</v>
      </c>
      <c r="K1731">
        <v>0</v>
      </c>
      <c r="L1731">
        <v>0</v>
      </c>
      <c r="M1731">
        <v>0</v>
      </c>
      <c r="N1731">
        <v>0</v>
      </c>
      <c r="O1731">
        <v>10695</v>
      </c>
      <c r="P1731" t="s">
        <v>59</v>
      </c>
      <c r="Q1731" t="s">
        <v>61</v>
      </c>
    </row>
    <row r="1732" spans="1:17" x14ac:dyDescent="0.25">
      <c r="A1732" t="s">
        <v>28</v>
      </c>
      <c r="B1732" t="s">
        <v>38</v>
      </c>
      <c r="C1732" t="s">
        <v>51</v>
      </c>
      <c r="D1732" t="s">
        <v>58</v>
      </c>
      <c r="E1732">
        <v>21</v>
      </c>
      <c r="F1732" t="str">
        <f t="shared" si="27"/>
        <v>Average Per Premise1-in-10May Monthly System Peak Day100% Cycling21</v>
      </c>
      <c r="G1732">
        <v>2.0617549999999998</v>
      </c>
      <c r="H1732">
        <v>1.875243</v>
      </c>
      <c r="I1732">
        <v>74.1935</v>
      </c>
      <c r="J1732">
        <v>0</v>
      </c>
      <c r="K1732">
        <v>0</v>
      </c>
      <c r="L1732">
        <v>0</v>
      </c>
      <c r="M1732">
        <v>0</v>
      </c>
      <c r="N1732">
        <v>0</v>
      </c>
      <c r="O1732">
        <v>10695</v>
      </c>
      <c r="P1732" t="s">
        <v>59</v>
      </c>
      <c r="Q1732" t="s">
        <v>61</v>
      </c>
    </row>
    <row r="1733" spans="1:17" x14ac:dyDescent="0.25">
      <c r="A1733" t="s">
        <v>29</v>
      </c>
      <c r="B1733" t="s">
        <v>38</v>
      </c>
      <c r="C1733" t="s">
        <v>51</v>
      </c>
      <c r="D1733" t="s">
        <v>58</v>
      </c>
      <c r="E1733">
        <v>21</v>
      </c>
      <c r="F1733" t="str">
        <f t="shared" si="27"/>
        <v>Average Per Device1-in-10May Monthly System Peak Day100% Cycling21</v>
      </c>
      <c r="G1733">
        <v>1.6698580000000001</v>
      </c>
      <c r="H1733">
        <v>1.518797</v>
      </c>
      <c r="I1733">
        <v>74.1935</v>
      </c>
      <c r="J1733">
        <v>0</v>
      </c>
      <c r="K1733">
        <v>0</v>
      </c>
      <c r="L1733">
        <v>0</v>
      </c>
      <c r="M1733">
        <v>0</v>
      </c>
      <c r="N1733">
        <v>0</v>
      </c>
      <c r="O1733">
        <v>10695</v>
      </c>
      <c r="P1733" t="s">
        <v>59</v>
      </c>
      <c r="Q1733" t="s">
        <v>61</v>
      </c>
    </row>
    <row r="1734" spans="1:17" x14ac:dyDescent="0.25">
      <c r="A1734" t="s">
        <v>43</v>
      </c>
      <c r="B1734" t="s">
        <v>38</v>
      </c>
      <c r="C1734" t="s">
        <v>51</v>
      </c>
      <c r="D1734" t="s">
        <v>58</v>
      </c>
      <c r="E1734">
        <v>21</v>
      </c>
      <c r="F1734" t="str">
        <f t="shared" si="27"/>
        <v>Aggregate1-in-10May Monthly System Peak Day100% Cycling21</v>
      </c>
      <c r="G1734">
        <v>22.050470000000001</v>
      </c>
      <c r="H1734">
        <v>20.055720000000001</v>
      </c>
      <c r="I1734">
        <v>74.1935</v>
      </c>
      <c r="J1734">
        <v>0</v>
      </c>
      <c r="K1734">
        <v>0</v>
      </c>
      <c r="L1734">
        <v>0</v>
      </c>
      <c r="M1734">
        <v>0</v>
      </c>
      <c r="N1734">
        <v>0</v>
      </c>
      <c r="O1734">
        <v>10695</v>
      </c>
      <c r="P1734" t="s">
        <v>59</v>
      </c>
      <c r="Q1734" t="s">
        <v>61</v>
      </c>
    </row>
    <row r="1735" spans="1:17" x14ac:dyDescent="0.25">
      <c r="A1735" t="s">
        <v>30</v>
      </c>
      <c r="B1735" t="s">
        <v>38</v>
      </c>
      <c r="C1735" t="s">
        <v>51</v>
      </c>
      <c r="D1735" t="s">
        <v>31</v>
      </c>
      <c r="E1735">
        <v>21</v>
      </c>
      <c r="F1735" t="str">
        <f t="shared" si="27"/>
        <v>Average Per Ton1-in-10May Monthly System Peak Day50% Cycling21</v>
      </c>
      <c r="G1735">
        <v>0.5924623</v>
      </c>
      <c r="H1735">
        <v>0.56230020000000003</v>
      </c>
      <c r="I1735">
        <v>74.223299999999995</v>
      </c>
      <c r="J1735">
        <v>0</v>
      </c>
      <c r="K1735">
        <v>0</v>
      </c>
      <c r="L1735">
        <v>0</v>
      </c>
      <c r="M1735">
        <v>0</v>
      </c>
      <c r="N1735">
        <v>0</v>
      </c>
      <c r="O1735">
        <v>12331</v>
      </c>
      <c r="P1735" t="s">
        <v>59</v>
      </c>
      <c r="Q1735" t="s">
        <v>61</v>
      </c>
    </row>
    <row r="1736" spans="1:17" x14ac:dyDescent="0.25">
      <c r="A1736" t="s">
        <v>28</v>
      </c>
      <c r="B1736" t="s">
        <v>38</v>
      </c>
      <c r="C1736" t="s">
        <v>51</v>
      </c>
      <c r="D1736" t="s">
        <v>31</v>
      </c>
      <c r="E1736">
        <v>21</v>
      </c>
      <c r="F1736" t="str">
        <f t="shared" si="27"/>
        <v>Average Per Premise1-in-10May Monthly System Peak Day50% Cycling21</v>
      </c>
      <c r="G1736">
        <v>2.4319449999999998</v>
      </c>
      <c r="H1736">
        <v>2.308135</v>
      </c>
      <c r="I1736">
        <v>74.223299999999995</v>
      </c>
      <c r="J1736">
        <v>0</v>
      </c>
      <c r="K1736">
        <v>0</v>
      </c>
      <c r="L1736">
        <v>0</v>
      </c>
      <c r="M1736">
        <v>0</v>
      </c>
      <c r="N1736">
        <v>0</v>
      </c>
      <c r="O1736">
        <v>12331</v>
      </c>
      <c r="P1736" t="s">
        <v>59</v>
      </c>
      <c r="Q1736" t="s">
        <v>61</v>
      </c>
    </row>
    <row r="1737" spans="1:17" x14ac:dyDescent="0.25">
      <c r="A1737" t="s">
        <v>29</v>
      </c>
      <c r="B1737" t="s">
        <v>38</v>
      </c>
      <c r="C1737" t="s">
        <v>51</v>
      </c>
      <c r="D1737" t="s">
        <v>31</v>
      </c>
      <c r="E1737">
        <v>21</v>
      </c>
      <c r="F1737" t="str">
        <f t="shared" si="27"/>
        <v>Average Per Device1-in-10May Monthly System Peak Day50% Cycling21</v>
      </c>
      <c r="G1737">
        <v>2.0792009999999999</v>
      </c>
      <c r="H1737">
        <v>1.973349</v>
      </c>
      <c r="I1737">
        <v>74.223299999999995</v>
      </c>
      <c r="J1737">
        <v>0</v>
      </c>
      <c r="K1737">
        <v>0</v>
      </c>
      <c r="L1737">
        <v>0</v>
      </c>
      <c r="M1737">
        <v>0</v>
      </c>
      <c r="N1737">
        <v>0</v>
      </c>
      <c r="O1737">
        <v>12331</v>
      </c>
      <c r="P1737" t="s">
        <v>59</v>
      </c>
      <c r="Q1737" t="s">
        <v>61</v>
      </c>
    </row>
    <row r="1738" spans="1:17" x14ac:dyDescent="0.25">
      <c r="A1738" t="s">
        <v>43</v>
      </c>
      <c r="B1738" t="s">
        <v>38</v>
      </c>
      <c r="C1738" t="s">
        <v>51</v>
      </c>
      <c r="D1738" t="s">
        <v>31</v>
      </c>
      <c r="E1738">
        <v>21</v>
      </c>
      <c r="F1738" t="str">
        <f t="shared" si="27"/>
        <v>Aggregate1-in-10May Monthly System Peak Day50% Cycling21</v>
      </c>
      <c r="G1738">
        <v>29.988309999999998</v>
      </c>
      <c r="H1738">
        <v>28.46161</v>
      </c>
      <c r="I1738">
        <v>74.223299999999995</v>
      </c>
      <c r="J1738">
        <v>0</v>
      </c>
      <c r="K1738">
        <v>0</v>
      </c>
      <c r="L1738">
        <v>0</v>
      </c>
      <c r="M1738">
        <v>0</v>
      </c>
      <c r="N1738">
        <v>0</v>
      </c>
      <c r="O1738">
        <v>12331</v>
      </c>
      <c r="P1738" t="s">
        <v>59</v>
      </c>
      <c r="Q1738" t="s">
        <v>61</v>
      </c>
    </row>
    <row r="1739" spans="1:17" x14ac:dyDescent="0.25">
      <c r="A1739" t="s">
        <v>30</v>
      </c>
      <c r="B1739" t="s">
        <v>38</v>
      </c>
      <c r="C1739" t="s">
        <v>51</v>
      </c>
      <c r="D1739" t="s">
        <v>26</v>
      </c>
      <c r="E1739">
        <v>21</v>
      </c>
      <c r="F1739" t="str">
        <f t="shared" si="27"/>
        <v>Average Per Ton1-in-10May Monthly System Peak DayAll21</v>
      </c>
      <c r="G1739">
        <v>0.53095460000000005</v>
      </c>
      <c r="H1739">
        <v>0.49547160000000001</v>
      </c>
      <c r="I1739">
        <v>74.209500000000006</v>
      </c>
      <c r="J1739">
        <v>0</v>
      </c>
      <c r="K1739">
        <v>0</v>
      </c>
      <c r="L1739">
        <v>0</v>
      </c>
      <c r="M1739">
        <v>0</v>
      </c>
      <c r="N1739">
        <v>0</v>
      </c>
      <c r="O1739">
        <v>23026</v>
      </c>
      <c r="P1739" t="s">
        <v>59</v>
      </c>
      <c r="Q1739" t="s">
        <v>61</v>
      </c>
    </row>
    <row r="1740" spans="1:17" x14ac:dyDescent="0.25">
      <c r="A1740" t="s">
        <v>28</v>
      </c>
      <c r="B1740" t="s">
        <v>38</v>
      </c>
      <c r="C1740" t="s">
        <v>51</v>
      </c>
      <c r="D1740" t="s">
        <v>26</v>
      </c>
      <c r="E1740">
        <v>21</v>
      </c>
      <c r="F1740" t="str">
        <f t="shared" si="27"/>
        <v>Average Per Premise1-in-10May Monthly System Peak DayAll21</v>
      </c>
      <c r="G1740">
        <v>2.2723979999999999</v>
      </c>
      <c r="H1740">
        <v>2.1205370000000001</v>
      </c>
      <c r="I1740">
        <v>74.209500000000006</v>
      </c>
      <c r="J1740">
        <v>0</v>
      </c>
      <c r="K1740">
        <v>0</v>
      </c>
      <c r="L1740">
        <v>0</v>
      </c>
      <c r="M1740">
        <v>0</v>
      </c>
      <c r="N1740">
        <v>0</v>
      </c>
      <c r="O1740">
        <v>23026</v>
      </c>
      <c r="P1740" t="s">
        <v>59</v>
      </c>
      <c r="Q1740" t="s">
        <v>61</v>
      </c>
    </row>
    <row r="1741" spans="1:17" x14ac:dyDescent="0.25">
      <c r="A1741" t="s">
        <v>29</v>
      </c>
      <c r="B1741" t="s">
        <v>38</v>
      </c>
      <c r="C1741" t="s">
        <v>51</v>
      </c>
      <c r="D1741" t="s">
        <v>26</v>
      </c>
      <c r="E1741">
        <v>21</v>
      </c>
      <c r="F1741" t="str">
        <f t="shared" si="27"/>
        <v>Average Per Device1-in-10May Monthly System Peak DayAll21</v>
      </c>
      <c r="G1741">
        <v>1.893885</v>
      </c>
      <c r="H1741">
        <v>1.7673190000000001</v>
      </c>
      <c r="I1741">
        <v>74.209500000000006</v>
      </c>
      <c r="J1741">
        <v>0</v>
      </c>
      <c r="K1741">
        <v>0</v>
      </c>
      <c r="L1741">
        <v>0</v>
      </c>
      <c r="M1741">
        <v>0</v>
      </c>
      <c r="N1741">
        <v>0</v>
      </c>
      <c r="O1741">
        <v>23026</v>
      </c>
      <c r="P1741" t="s">
        <v>59</v>
      </c>
      <c r="Q1741" t="s">
        <v>61</v>
      </c>
    </row>
    <row r="1742" spans="1:17" x14ac:dyDescent="0.25">
      <c r="A1742" t="s">
        <v>43</v>
      </c>
      <c r="B1742" t="s">
        <v>38</v>
      </c>
      <c r="C1742" t="s">
        <v>51</v>
      </c>
      <c r="D1742" t="s">
        <v>26</v>
      </c>
      <c r="E1742">
        <v>21</v>
      </c>
      <c r="F1742" t="str">
        <f t="shared" si="27"/>
        <v>Aggregate1-in-10May Monthly System Peak DayAll21</v>
      </c>
      <c r="G1742">
        <v>52.324240000000003</v>
      </c>
      <c r="H1742">
        <v>48.827489999999997</v>
      </c>
      <c r="I1742">
        <v>74.209500000000006</v>
      </c>
      <c r="J1742">
        <v>0</v>
      </c>
      <c r="K1742">
        <v>0</v>
      </c>
      <c r="L1742">
        <v>0</v>
      </c>
      <c r="M1742">
        <v>0</v>
      </c>
      <c r="N1742">
        <v>0</v>
      </c>
      <c r="O1742">
        <v>23026</v>
      </c>
      <c r="P1742" t="s">
        <v>59</v>
      </c>
      <c r="Q1742" t="s">
        <v>61</v>
      </c>
    </row>
    <row r="1743" spans="1:17" x14ac:dyDescent="0.25">
      <c r="A1743" t="s">
        <v>30</v>
      </c>
      <c r="B1743" t="s">
        <v>38</v>
      </c>
      <c r="C1743" t="s">
        <v>52</v>
      </c>
      <c r="D1743" t="s">
        <v>58</v>
      </c>
      <c r="E1743">
        <v>21</v>
      </c>
      <c r="F1743" t="str">
        <f t="shared" si="27"/>
        <v>Average Per Ton1-in-10October Monthly System Peak Day100% Cycling21</v>
      </c>
      <c r="G1743">
        <v>0.46656150000000002</v>
      </c>
      <c r="H1743">
        <v>0.42435489999999998</v>
      </c>
      <c r="I1743">
        <v>75.787099999999995</v>
      </c>
      <c r="J1743">
        <v>0</v>
      </c>
      <c r="K1743">
        <v>0</v>
      </c>
      <c r="L1743">
        <v>0</v>
      </c>
      <c r="M1743">
        <v>0</v>
      </c>
      <c r="N1743">
        <v>0</v>
      </c>
      <c r="O1743">
        <v>10695</v>
      </c>
      <c r="P1743" t="s">
        <v>59</v>
      </c>
      <c r="Q1743" t="s">
        <v>61</v>
      </c>
    </row>
    <row r="1744" spans="1:17" x14ac:dyDescent="0.25">
      <c r="A1744" t="s">
        <v>28</v>
      </c>
      <c r="B1744" t="s">
        <v>38</v>
      </c>
      <c r="C1744" t="s">
        <v>52</v>
      </c>
      <c r="D1744" t="s">
        <v>58</v>
      </c>
      <c r="E1744">
        <v>21</v>
      </c>
      <c r="F1744" t="str">
        <f t="shared" si="27"/>
        <v>Average Per Premise1-in-10October Monthly System Peak Day100% Cycling21</v>
      </c>
      <c r="G1744">
        <v>2.0909589999999998</v>
      </c>
      <c r="H1744">
        <v>1.901805</v>
      </c>
      <c r="I1744">
        <v>75.787099999999995</v>
      </c>
      <c r="J1744">
        <v>0</v>
      </c>
      <c r="K1744">
        <v>0</v>
      </c>
      <c r="L1744">
        <v>0</v>
      </c>
      <c r="M1744">
        <v>0</v>
      </c>
      <c r="N1744">
        <v>0</v>
      </c>
      <c r="O1744">
        <v>10695</v>
      </c>
      <c r="P1744" t="s">
        <v>59</v>
      </c>
      <c r="Q1744" t="s">
        <v>61</v>
      </c>
    </row>
    <row r="1745" spans="1:17" x14ac:dyDescent="0.25">
      <c r="A1745" t="s">
        <v>29</v>
      </c>
      <c r="B1745" t="s">
        <v>38</v>
      </c>
      <c r="C1745" t="s">
        <v>52</v>
      </c>
      <c r="D1745" t="s">
        <v>58</v>
      </c>
      <c r="E1745">
        <v>21</v>
      </c>
      <c r="F1745" t="str">
        <f t="shared" si="27"/>
        <v>Average Per Device1-in-10October Monthly System Peak Day100% Cycling21</v>
      </c>
      <c r="G1745">
        <v>1.6935100000000001</v>
      </c>
      <c r="H1745">
        <v>1.5403100000000001</v>
      </c>
      <c r="I1745">
        <v>75.787099999999995</v>
      </c>
      <c r="J1745">
        <v>0</v>
      </c>
      <c r="K1745">
        <v>0</v>
      </c>
      <c r="L1745">
        <v>0</v>
      </c>
      <c r="M1745">
        <v>0</v>
      </c>
      <c r="N1745">
        <v>0</v>
      </c>
      <c r="O1745">
        <v>10695</v>
      </c>
      <c r="P1745" t="s">
        <v>59</v>
      </c>
      <c r="Q1745" t="s">
        <v>61</v>
      </c>
    </row>
    <row r="1746" spans="1:17" x14ac:dyDescent="0.25">
      <c r="A1746" t="s">
        <v>43</v>
      </c>
      <c r="B1746" t="s">
        <v>38</v>
      </c>
      <c r="C1746" t="s">
        <v>52</v>
      </c>
      <c r="D1746" t="s">
        <v>58</v>
      </c>
      <c r="E1746">
        <v>21</v>
      </c>
      <c r="F1746" t="str">
        <f t="shared" si="27"/>
        <v>Aggregate1-in-10October Monthly System Peak Day100% Cycling21</v>
      </c>
      <c r="G1746">
        <v>22.36281</v>
      </c>
      <c r="H1746">
        <v>20.3398</v>
      </c>
      <c r="I1746">
        <v>75.787099999999995</v>
      </c>
      <c r="J1746">
        <v>0</v>
      </c>
      <c r="K1746">
        <v>0</v>
      </c>
      <c r="L1746">
        <v>0</v>
      </c>
      <c r="M1746">
        <v>0</v>
      </c>
      <c r="N1746">
        <v>0</v>
      </c>
      <c r="O1746">
        <v>10695</v>
      </c>
      <c r="P1746" t="s">
        <v>59</v>
      </c>
      <c r="Q1746" t="s">
        <v>61</v>
      </c>
    </row>
    <row r="1747" spans="1:17" x14ac:dyDescent="0.25">
      <c r="A1747" t="s">
        <v>30</v>
      </c>
      <c r="B1747" t="s">
        <v>38</v>
      </c>
      <c r="C1747" t="s">
        <v>52</v>
      </c>
      <c r="D1747" t="s">
        <v>31</v>
      </c>
      <c r="E1747">
        <v>21</v>
      </c>
      <c r="F1747" t="str">
        <f t="shared" si="27"/>
        <v>Average Per Ton1-in-10October Monthly System Peak Day50% Cycling21</v>
      </c>
      <c r="G1747">
        <v>0.60147530000000005</v>
      </c>
      <c r="H1747">
        <v>0.57085430000000004</v>
      </c>
      <c r="I1747">
        <v>75.635599999999997</v>
      </c>
      <c r="J1747">
        <v>0</v>
      </c>
      <c r="K1747">
        <v>0</v>
      </c>
      <c r="L1747">
        <v>0</v>
      </c>
      <c r="M1747">
        <v>0</v>
      </c>
      <c r="N1747">
        <v>0</v>
      </c>
      <c r="O1747">
        <v>12331</v>
      </c>
      <c r="P1747" t="s">
        <v>59</v>
      </c>
      <c r="Q1747" t="s">
        <v>61</v>
      </c>
    </row>
    <row r="1748" spans="1:17" x14ac:dyDescent="0.25">
      <c r="A1748" t="s">
        <v>28</v>
      </c>
      <c r="B1748" t="s">
        <v>38</v>
      </c>
      <c r="C1748" t="s">
        <v>52</v>
      </c>
      <c r="D1748" t="s">
        <v>31</v>
      </c>
      <c r="E1748">
        <v>21</v>
      </c>
      <c r="F1748" t="str">
        <f t="shared" si="27"/>
        <v>Average Per Premise1-in-10October Monthly System Peak Day50% Cycling21</v>
      </c>
      <c r="G1748">
        <v>2.4689410000000001</v>
      </c>
      <c r="H1748">
        <v>2.343248</v>
      </c>
      <c r="I1748">
        <v>75.635599999999997</v>
      </c>
      <c r="J1748">
        <v>0</v>
      </c>
      <c r="K1748">
        <v>0</v>
      </c>
      <c r="L1748">
        <v>0</v>
      </c>
      <c r="M1748">
        <v>0</v>
      </c>
      <c r="N1748">
        <v>0</v>
      </c>
      <c r="O1748">
        <v>12331</v>
      </c>
      <c r="P1748" t="s">
        <v>59</v>
      </c>
      <c r="Q1748" t="s">
        <v>61</v>
      </c>
    </row>
    <row r="1749" spans="1:17" x14ac:dyDescent="0.25">
      <c r="A1749" t="s">
        <v>29</v>
      </c>
      <c r="B1749" t="s">
        <v>38</v>
      </c>
      <c r="C1749" t="s">
        <v>52</v>
      </c>
      <c r="D1749" t="s">
        <v>31</v>
      </c>
      <c r="E1749">
        <v>21</v>
      </c>
      <c r="F1749" t="str">
        <f t="shared" si="27"/>
        <v>Average Per Device1-in-10October Monthly System Peak Day50% Cycling21</v>
      </c>
      <c r="G1749">
        <v>2.1108310000000001</v>
      </c>
      <c r="H1749">
        <v>2.0033690000000002</v>
      </c>
      <c r="I1749">
        <v>75.635599999999997</v>
      </c>
      <c r="J1749">
        <v>0</v>
      </c>
      <c r="K1749">
        <v>0</v>
      </c>
      <c r="L1749">
        <v>0</v>
      </c>
      <c r="M1749">
        <v>0</v>
      </c>
      <c r="N1749">
        <v>0</v>
      </c>
      <c r="O1749">
        <v>12331</v>
      </c>
      <c r="P1749" t="s">
        <v>59</v>
      </c>
      <c r="Q1749" t="s">
        <v>61</v>
      </c>
    </row>
    <row r="1750" spans="1:17" x14ac:dyDescent="0.25">
      <c r="A1750" t="s">
        <v>43</v>
      </c>
      <c r="B1750" t="s">
        <v>38</v>
      </c>
      <c r="C1750" t="s">
        <v>52</v>
      </c>
      <c r="D1750" t="s">
        <v>31</v>
      </c>
      <c r="E1750">
        <v>21</v>
      </c>
      <c r="F1750" t="str">
        <f t="shared" si="27"/>
        <v>Aggregate1-in-10October Monthly System Peak Day50% Cycling21</v>
      </c>
      <c r="G1750">
        <v>30.444520000000001</v>
      </c>
      <c r="H1750">
        <v>28.894590000000001</v>
      </c>
      <c r="I1750">
        <v>75.635599999999997</v>
      </c>
      <c r="J1750">
        <v>0</v>
      </c>
      <c r="K1750">
        <v>0</v>
      </c>
      <c r="L1750">
        <v>0</v>
      </c>
      <c r="M1750">
        <v>0</v>
      </c>
      <c r="N1750">
        <v>0</v>
      </c>
      <c r="O1750">
        <v>12331</v>
      </c>
      <c r="P1750" t="s">
        <v>59</v>
      </c>
      <c r="Q1750" t="s">
        <v>61</v>
      </c>
    </row>
    <row r="1751" spans="1:17" x14ac:dyDescent="0.25">
      <c r="A1751" t="s">
        <v>30</v>
      </c>
      <c r="B1751" t="s">
        <v>38</v>
      </c>
      <c r="C1751" t="s">
        <v>52</v>
      </c>
      <c r="D1751" t="s">
        <v>26</v>
      </c>
      <c r="E1751">
        <v>21</v>
      </c>
      <c r="F1751" t="str">
        <f t="shared" si="27"/>
        <v>Average Per Ton1-in-10October Monthly System Peak DayAll21</v>
      </c>
      <c r="G1751">
        <v>0.53880779999999995</v>
      </c>
      <c r="H1751">
        <v>0.50280530000000001</v>
      </c>
      <c r="I1751">
        <v>75.706000000000003</v>
      </c>
      <c r="J1751">
        <v>0</v>
      </c>
      <c r="K1751">
        <v>0</v>
      </c>
      <c r="L1751">
        <v>0</v>
      </c>
      <c r="M1751">
        <v>0</v>
      </c>
      <c r="N1751">
        <v>0</v>
      </c>
      <c r="O1751">
        <v>23026</v>
      </c>
      <c r="P1751" t="s">
        <v>59</v>
      </c>
      <c r="Q1751" t="s">
        <v>61</v>
      </c>
    </row>
    <row r="1752" spans="1:17" x14ac:dyDescent="0.25">
      <c r="A1752" t="s">
        <v>28</v>
      </c>
      <c r="B1752" t="s">
        <v>38</v>
      </c>
      <c r="C1752" t="s">
        <v>52</v>
      </c>
      <c r="D1752" t="s">
        <v>26</v>
      </c>
      <c r="E1752">
        <v>21</v>
      </c>
      <c r="F1752" t="str">
        <f t="shared" si="27"/>
        <v>Average Per Premise1-in-10October Monthly System Peak DayAll21</v>
      </c>
      <c r="G1752">
        <v>2.306009</v>
      </c>
      <c r="H1752">
        <v>2.1519240000000002</v>
      </c>
      <c r="I1752">
        <v>75.706000000000003</v>
      </c>
      <c r="J1752">
        <v>0</v>
      </c>
      <c r="K1752">
        <v>0</v>
      </c>
      <c r="L1752">
        <v>0</v>
      </c>
      <c r="M1752">
        <v>0</v>
      </c>
      <c r="N1752">
        <v>0</v>
      </c>
      <c r="O1752">
        <v>23026</v>
      </c>
      <c r="P1752" t="s">
        <v>59</v>
      </c>
      <c r="Q1752" t="s">
        <v>61</v>
      </c>
    </row>
    <row r="1753" spans="1:17" x14ac:dyDescent="0.25">
      <c r="A1753" t="s">
        <v>29</v>
      </c>
      <c r="B1753" t="s">
        <v>38</v>
      </c>
      <c r="C1753" t="s">
        <v>52</v>
      </c>
      <c r="D1753" t="s">
        <v>26</v>
      </c>
      <c r="E1753">
        <v>21</v>
      </c>
      <c r="F1753" t="str">
        <f t="shared" si="27"/>
        <v>Average Per Device1-in-10October Monthly System Peak DayAll21</v>
      </c>
      <c r="G1753">
        <v>1.921897</v>
      </c>
      <c r="H1753">
        <v>1.7934779999999999</v>
      </c>
      <c r="I1753">
        <v>75.706000000000003</v>
      </c>
      <c r="J1753">
        <v>0</v>
      </c>
      <c r="K1753">
        <v>0</v>
      </c>
      <c r="L1753">
        <v>0</v>
      </c>
      <c r="M1753">
        <v>0</v>
      </c>
      <c r="N1753">
        <v>0</v>
      </c>
      <c r="O1753">
        <v>23026</v>
      </c>
      <c r="P1753" t="s">
        <v>59</v>
      </c>
      <c r="Q1753" t="s">
        <v>61</v>
      </c>
    </row>
    <row r="1754" spans="1:17" x14ac:dyDescent="0.25">
      <c r="A1754" t="s">
        <v>43</v>
      </c>
      <c r="B1754" t="s">
        <v>38</v>
      </c>
      <c r="C1754" t="s">
        <v>52</v>
      </c>
      <c r="D1754" t="s">
        <v>26</v>
      </c>
      <c r="E1754">
        <v>21</v>
      </c>
      <c r="F1754" t="str">
        <f t="shared" si="27"/>
        <v>Aggregate1-in-10October Monthly System Peak DayAll21</v>
      </c>
      <c r="G1754">
        <v>53.098170000000003</v>
      </c>
      <c r="H1754">
        <v>49.55021</v>
      </c>
      <c r="I1754">
        <v>75.706000000000003</v>
      </c>
      <c r="J1754">
        <v>0</v>
      </c>
      <c r="K1754">
        <v>0</v>
      </c>
      <c r="L1754">
        <v>0</v>
      </c>
      <c r="M1754">
        <v>0</v>
      </c>
      <c r="N1754">
        <v>0</v>
      </c>
      <c r="O1754">
        <v>23026</v>
      </c>
      <c r="P1754" t="s">
        <v>59</v>
      </c>
      <c r="Q1754" t="s">
        <v>61</v>
      </c>
    </row>
    <row r="1755" spans="1:17" x14ac:dyDescent="0.25">
      <c r="A1755" t="s">
        <v>30</v>
      </c>
      <c r="B1755" t="s">
        <v>38</v>
      </c>
      <c r="C1755" t="s">
        <v>53</v>
      </c>
      <c r="D1755" t="s">
        <v>58</v>
      </c>
      <c r="E1755">
        <v>21</v>
      </c>
      <c r="F1755" t="str">
        <f t="shared" si="27"/>
        <v>Average Per Ton1-in-10September Monthly System Peak Day100% Cycling21</v>
      </c>
      <c r="G1755">
        <v>0.5644593</v>
      </c>
      <c r="H1755">
        <v>0.51339659999999998</v>
      </c>
      <c r="I1755">
        <v>79.669600000000003</v>
      </c>
      <c r="J1755">
        <v>0</v>
      </c>
      <c r="K1755">
        <v>0</v>
      </c>
      <c r="L1755">
        <v>0</v>
      </c>
      <c r="M1755">
        <v>0</v>
      </c>
      <c r="N1755">
        <v>0</v>
      </c>
      <c r="O1755">
        <v>10695</v>
      </c>
      <c r="P1755" t="s">
        <v>59</v>
      </c>
      <c r="Q1755" t="s">
        <v>61</v>
      </c>
    </row>
    <row r="1756" spans="1:17" x14ac:dyDescent="0.25">
      <c r="A1756" t="s">
        <v>28</v>
      </c>
      <c r="B1756" t="s">
        <v>38</v>
      </c>
      <c r="C1756" t="s">
        <v>53</v>
      </c>
      <c r="D1756" t="s">
        <v>58</v>
      </c>
      <c r="E1756">
        <v>21</v>
      </c>
      <c r="F1756" t="str">
        <f t="shared" si="27"/>
        <v>Average Per Premise1-in-10September Monthly System Peak Day100% Cycling21</v>
      </c>
      <c r="G1756">
        <v>2.5297010000000002</v>
      </c>
      <c r="H1756">
        <v>2.3008570000000002</v>
      </c>
      <c r="I1756">
        <v>79.669600000000003</v>
      </c>
      <c r="J1756">
        <v>0</v>
      </c>
      <c r="K1756">
        <v>0</v>
      </c>
      <c r="L1756">
        <v>0</v>
      </c>
      <c r="M1756">
        <v>0</v>
      </c>
      <c r="N1756">
        <v>0</v>
      </c>
      <c r="O1756">
        <v>10695</v>
      </c>
      <c r="P1756" t="s">
        <v>59</v>
      </c>
      <c r="Q1756" t="s">
        <v>61</v>
      </c>
    </row>
    <row r="1757" spans="1:17" x14ac:dyDescent="0.25">
      <c r="A1757" t="s">
        <v>29</v>
      </c>
      <c r="B1757" t="s">
        <v>38</v>
      </c>
      <c r="C1757" t="s">
        <v>53</v>
      </c>
      <c r="D1757" t="s">
        <v>58</v>
      </c>
      <c r="E1757">
        <v>21</v>
      </c>
      <c r="F1757" t="str">
        <f t="shared" si="27"/>
        <v>Average Per Device1-in-10September Monthly System Peak Day100% Cycling21</v>
      </c>
      <c r="G1757">
        <v>2.0488569999999999</v>
      </c>
      <c r="H1757">
        <v>1.8635109999999999</v>
      </c>
      <c r="I1757">
        <v>79.669600000000003</v>
      </c>
      <c r="J1757">
        <v>0</v>
      </c>
      <c r="K1757">
        <v>0</v>
      </c>
      <c r="L1757">
        <v>0</v>
      </c>
      <c r="M1757">
        <v>0</v>
      </c>
      <c r="N1757">
        <v>0</v>
      </c>
      <c r="O1757">
        <v>10695</v>
      </c>
      <c r="P1757" t="s">
        <v>59</v>
      </c>
      <c r="Q1757" t="s">
        <v>61</v>
      </c>
    </row>
    <row r="1758" spans="1:17" x14ac:dyDescent="0.25">
      <c r="A1758" t="s">
        <v>43</v>
      </c>
      <c r="B1758" t="s">
        <v>38</v>
      </c>
      <c r="C1758" t="s">
        <v>53</v>
      </c>
      <c r="D1758" t="s">
        <v>58</v>
      </c>
      <c r="E1758">
        <v>21</v>
      </c>
      <c r="F1758" t="str">
        <f t="shared" si="27"/>
        <v>Aggregate1-in-10September Monthly System Peak Day100% Cycling21</v>
      </c>
      <c r="G1758">
        <v>27.055150000000001</v>
      </c>
      <c r="H1758">
        <v>24.607659999999999</v>
      </c>
      <c r="I1758">
        <v>79.669600000000003</v>
      </c>
      <c r="J1758">
        <v>0</v>
      </c>
      <c r="K1758">
        <v>0</v>
      </c>
      <c r="L1758">
        <v>0</v>
      </c>
      <c r="M1758">
        <v>0</v>
      </c>
      <c r="N1758">
        <v>0</v>
      </c>
      <c r="O1758">
        <v>10695</v>
      </c>
      <c r="P1758" t="s">
        <v>59</v>
      </c>
      <c r="Q1758" t="s">
        <v>61</v>
      </c>
    </row>
    <row r="1759" spans="1:17" x14ac:dyDescent="0.25">
      <c r="A1759" t="s">
        <v>30</v>
      </c>
      <c r="B1759" t="s">
        <v>38</v>
      </c>
      <c r="C1759" t="s">
        <v>53</v>
      </c>
      <c r="D1759" t="s">
        <v>31</v>
      </c>
      <c r="E1759">
        <v>21</v>
      </c>
      <c r="F1759" t="str">
        <f t="shared" si="27"/>
        <v>Average Per Ton1-in-10September Monthly System Peak Day50% Cycling21</v>
      </c>
      <c r="G1759">
        <v>0.72266660000000005</v>
      </c>
      <c r="H1759">
        <v>0.68587580000000004</v>
      </c>
      <c r="I1759">
        <v>79.58</v>
      </c>
      <c r="J1759">
        <v>0</v>
      </c>
      <c r="K1759">
        <v>0</v>
      </c>
      <c r="L1759">
        <v>0</v>
      </c>
      <c r="M1759">
        <v>0</v>
      </c>
      <c r="N1759">
        <v>0</v>
      </c>
      <c r="O1759">
        <v>12331</v>
      </c>
      <c r="P1759" t="s">
        <v>59</v>
      </c>
      <c r="Q1759" t="s">
        <v>61</v>
      </c>
    </row>
    <row r="1760" spans="1:17" x14ac:dyDescent="0.25">
      <c r="A1760" t="s">
        <v>28</v>
      </c>
      <c r="B1760" t="s">
        <v>38</v>
      </c>
      <c r="C1760" t="s">
        <v>53</v>
      </c>
      <c r="D1760" t="s">
        <v>31</v>
      </c>
      <c r="E1760">
        <v>21</v>
      </c>
      <c r="F1760" t="str">
        <f t="shared" si="27"/>
        <v>Average Per Premise1-in-10September Monthly System Peak Day50% Cycling21</v>
      </c>
      <c r="G1760">
        <v>2.9664090000000001</v>
      </c>
      <c r="H1760">
        <v>2.8153899999999998</v>
      </c>
      <c r="I1760">
        <v>79.58</v>
      </c>
      <c r="J1760">
        <v>0</v>
      </c>
      <c r="K1760">
        <v>0</v>
      </c>
      <c r="L1760">
        <v>0</v>
      </c>
      <c r="M1760">
        <v>0</v>
      </c>
      <c r="N1760">
        <v>0</v>
      </c>
      <c r="O1760">
        <v>12331</v>
      </c>
      <c r="P1760" t="s">
        <v>59</v>
      </c>
      <c r="Q1760" t="s">
        <v>61</v>
      </c>
    </row>
    <row r="1761" spans="1:17" x14ac:dyDescent="0.25">
      <c r="A1761" t="s">
        <v>29</v>
      </c>
      <c r="B1761" t="s">
        <v>38</v>
      </c>
      <c r="C1761" t="s">
        <v>53</v>
      </c>
      <c r="D1761" t="s">
        <v>31</v>
      </c>
      <c r="E1761">
        <v>21</v>
      </c>
      <c r="F1761" t="str">
        <f t="shared" si="27"/>
        <v>Average Per Device1-in-10September Monthly System Peak Day50% Cycling21</v>
      </c>
      <c r="G1761">
        <v>2.536143</v>
      </c>
      <c r="H1761">
        <v>2.4070279999999999</v>
      </c>
      <c r="I1761">
        <v>79.58</v>
      </c>
      <c r="J1761">
        <v>0</v>
      </c>
      <c r="K1761">
        <v>0</v>
      </c>
      <c r="L1761">
        <v>0</v>
      </c>
      <c r="M1761">
        <v>0</v>
      </c>
      <c r="N1761">
        <v>0</v>
      </c>
      <c r="O1761">
        <v>12331</v>
      </c>
      <c r="P1761" t="s">
        <v>59</v>
      </c>
      <c r="Q1761" t="s">
        <v>61</v>
      </c>
    </row>
    <row r="1762" spans="1:17" x14ac:dyDescent="0.25">
      <c r="A1762" t="s">
        <v>43</v>
      </c>
      <c r="B1762" t="s">
        <v>38</v>
      </c>
      <c r="C1762" t="s">
        <v>53</v>
      </c>
      <c r="D1762" t="s">
        <v>31</v>
      </c>
      <c r="E1762">
        <v>21</v>
      </c>
      <c r="F1762" t="str">
        <f t="shared" si="27"/>
        <v>Aggregate1-in-10September Monthly System Peak Day50% Cycling21</v>
      </c>
      <c r="G1762">
        <v>36.578789999999998</v>
      </c>
      <c r="H1762">
        <v>34.716569999999997</v>
      </c>
      <c r="I1762">
        <v>79.58</v>
      </c>
      <c r="J1762">
        <v>0</v>
      </c>
      <c r="K1762">
        <v>0</v>
      </c>
      <c r="L1762">
        <v>0</v>
      </c>
      <c r="M1762">
        <v>0</v>
      </c>
      <c r="N1762">
        <v>0</v>
      </c>
      <c r="O1762">
        <v>12331</v>
      </c>
      <c r="P1762" t="s">
        <v>59</v>
      </c>
      <c r="Q1762" t="s">
        <v>61</v>
      </c>
    </row>
    <row r="1763" spans="1:17" x14ac:dyDescent="0.25">
      <c r="A1763" t="s">
        <v>30</v>
      </c>
      <c r="B1763" t="s">
        <v>38</v>
      </c>
      <c r="C1763" t="s">
        <v>53</v>
      </c>
      <c r="D1763" t="s">
        <v>26</v>
      </c>
      <c r="E1763">
        <v>21</v>
      </c>
      <c r="F1763" t="str">
        <f t="shared" si="27"/>
        <v>Average Per Ton1-in-10September Monthly System Peak DayAll21</v>
      </c>
      <c r="G1763">
        <v>0.64917930000000001</v>
      </c>
      <c r="H1763">
        <v>0.60575920000000005</v>
      </c>
      <c r="I1763">
        <v>79.621600000000001</v>
      </c>
      <c r="J1763">
        <v>0</v>
      </c>
      <c r="K1763">
        <v>0</v>
      </c>
      <c r="L1763">
        <v>0</v>
      </c>
      <c r="M1763">
        <v>0</v>
      </c>
      <c r="N1763">
        <v>0</v>
      </c>
      <c r="O1763">
        <v>23026</v>
      </c>
      <c r="P1763" t="s">
        <v>59</v>
      </c>
      <c r="Q1763" t="s">
        <v>61</v>
      </c>
    </row>
    <row r="1764" spans="1:17" x14ac:dyDescent="0.25">
      <c r="A1764" t="s">
        <v>28</v>
      </c>
      <c r="B1764" t="s">
        <v>38</v>
      </c>
      <c r="C1764" t="s">
        <v>53</v>
      </c>
      <c r="D1764" t="s">
        <v>26</v>
      </c>
      <c r="E1764">
        <v>21</v>
      </c>
      <c r="F1764" t="str">
        <f t="shared" si="27"/>
        <v>Average Per Premise1-in-10September Monthly System Peak DayAll21</v>
      </c>
      <c r="G1764">
        <v>2.778381</v>
      </c>
      <c r="H1764">
        <v>2.5925500000000001</v>
      </c>
      <c r="I1764">
        <v>79.621600000000001</v>
      </c>
      <c r="J1764">
        <v>0</v>
      </c>
      <c r="K1764">
        <v>0</v>
      </c>
      <c r="L1764">
        <v>0</v>
      </c>
      <c r="M1764">
        <v>0</v>
      </c>
      <c r="N1764">
        <v>0</v>
      </c>
      <c r="O1764">
        <v>23026</v>
      </c>
      <c r="P1764" t="s">
        <v>59</v>
      </c>
      <c r="Q1764" t="s">
        <v>61</v>
      </c>
    </row>
    <row r="1765" spans="1:17" x14ac:dyDescent="0.25">
      <c r="A1765" t="s">
        <v>29</v>
      </c>
      <c r="B1765" t="s">
        <v>38</v>
      </c>
      <c r="C1765" t="s">
        <v>53</v>
      </c>
      <c r="D1765" t="s">
        <v>26</v>
      </c>
      <c r="E1765">
        <v>21</v>
      </c>
      <c r="F1765" t="str">
        <f t="shared" si="27"/>
        <v>Average Per Device1-in-10September Monthly System Peak DayAll21</v>
      </c>
      <c r="G1765">
        <v>2.3155860000000001</v>
      </c>
      <c r="H1765">
        <v>2.1607090000000002</v>
      </c>
      <c r="I1765">
        <v>79.621600000000001</v>
      </c>
      <c r="J1765">
        <v>0</v>
      </c>
      <c r="K1765">
        <v>0</v>
      </c>
      <c r="L1765">
        <v>0</v>
      </c>
      <c r="M1765">
        <v>0</v>
      </c>
      <c r="N1765">
        <v>0</v>
      </c>
      <c r="O1765">
        <v>23026</v>
      </c>
      <c r="P1765" t="s">
        <v>59</v>
      </c>
      <c r="Q1765" t="s">
        <v>61</v>
      </c>
    </row>
    <row r="1766" spans="1:17" x14ac:dyDescent="0.25">
      <c r="A1766" t="s">
        <v>43</v>
      </c>
      <c r="B1766" t="s">
        <v>38</v>
      </c>
      <c r="C1766" t="s">
        <v>53</v>
      </c>
      <c r="D1766" t="s">
        <v>26</v>
      </c>
      <c r="E1766">
        <v>21</v>
      </c>
      <c r="F1766" t="str">
        <f t="shared" si="27"/>
        <v>Aggregate1-in-10September Monthly System Peak DayAll21</v>
      </c>
      <c r="G1766">
        <v>63.975000000000001</v>
      </c>
      <c r="H1766">
        <v>59.696060000000003</v>
      </c>
      <c r="I1766">
        <v>79.621600000000001</v>
      </c>
      <c r="J1766">
        <v>0</v>
      </c>
      <c r="K1766">
        <v>0</v>
      </c>
      <c r="L1766">
        <v>0</v>
      </c>
      <c r="M1766">
        <v>0</v>
      </c>
      <c r="N1766">
        <v>0</v>
      </c>
      <c r="O1766">
        <v>23026</v>
      </c>
      <c r="P1766" t="s">
        <v>59</v>
      </c>
      <c r="Q1766" t="s">
        <v>61</v>
      </c>
    </row>
    <row r="1767" spans="1:17" x14ac:dyDescent="0.25">
      <c r="A1767" t="s">
        <v>30</v>
      </c>
      <c r="B1767" t="s">
        <v>38</v>
      </c>
      <c r="C1767" t="s">
        <v>48</v>
      </c>
      <c r="D1767" t="s">
        <v>58</v>
      </c>
      <c r="E1767">
        <v>22</v>
      </c>
      <c r="F1767" t="str">
        <f t="shared" si="27"/>
        <v>Average Per Ton1-in-10August Monthly System Peak Day100% Cycling22</v>
      </c>
      <c r="G1767">
        <v>0.45988079999999998</v>
      </c>
      <c r="H1767">
        <v>0.42288229999999999</v>
      </c>
      <c r="I1767">
        <v>76.215500000000006</v>
      </c>
      <c r="J1767">
        <v>0</v>
      </c>
      <c r="K1767">
        <v>0</v>
      </c>
      <c r="L1767">
        <v>0</v>
      </c>
      <c r="M1767">
        <v>0</v>
      </c>
      <c r="N1767">
        <v>0</v>
      </c>
      <c r="O1767">
        <v>10695</v>
      </c>
      <c r="P1767" t="s">
        <v>59</v>
      </c>
      <c r="Q1767" t="s">
        <v>61</v>
      </c>
    </row>
    <row r="1768" spans="1:17" x14ac:dyDescent="0.25">
      <c r="A1768" t="s">
        <v>28</v>
      </c>
      <c r="B1768" t="s">
        <v>38</v>
      </c>
      <c r="C1768" t="s">
        <v>48</v>
      </c>
      <c r="D1768" t="s">
        <v>58</v>
      </c>
      <c r="E1768">
        <v>22</v>
      </c>
      <c r="F1768" t="str">
        <f t="shared" si="27"/>
        <v>Average Per Premise1-in-10August Monthly System Peak Day100% Cycling22</v>
      </c>
      <c r="G1768">
        <v>2.0610179999999998</v>
      </c>
      <c r="H1768">
        <v>1.895205</v>
      </c>
      <c r="I1768">
        <v>76.215500000000006</v>
      </c>
      <c r="J1768">
        <v>0</v>
      </c>
      <c r="K1768">
        <v>0</v>
      </c>
      <c r="L1768">
        <v>0</v>
      </c>
      <c r="M1768">
        <v>0</v>
      </c>
      <c r="N1768">
        <v>0</v>
      </c>
      <c r="O1768">
        <v>10695</v>
      </c>
      <c r="P1768" t="s">
        <v>59</v>
      </c>
      <c r="Q1768" t="s">
        <v>61</v>
      </c>
    </row>
    <row r="1769" spans="1:17" x14ac:dyDescent="0.25">
      <c r="A1769" t="s">
        <v>29</v>
      </c>
      <c r="B1769" t="s">
        <v>38</v>
      </c>
      <c r="C1769" t="s">
        <v>48</v>
      </c>
      <c r="D1769" t="s">
        <v>58</v>
      </c>
      <c r="E1769">
        <v>22</v>
      </c>
      <c r="F1769" t="str">
        <f t="shared" si="27"/>
        <v>Average Per Device1-in-10August Monthly System Peak Day100% Cycling22</v>
      </c>
      <c r="G1769">
        <v>1.6692610000000001</v>
      </c>
      <c r="H1769">
        <v>1.5349649999999999</v>
      </c>
      <c r="I1769">
        <v>76.215500000000006</v>
      </c>
      <c r="J1769">
        <v>0</v>
      </c>
      <c r="K1769">
        <v>0</v>
      </c>
      <c r="L1769">
        <v>0</v>
      </c>
      <c r="M1769">
        <v>0</v>
      </c>
      <c r="N1769">
        <v>0</v>
      </c>
      <c r="O1769">
        <v>10695</v>
      </c>
      <c r="P1769" t="s">
        <v>59</v>
      </c>
      <c r="Q1769" t="s">
        <v>61</v>
      </c>
    </row>
    <row r="1770" spans="1:17" x14ac:dyDescent="0.25">
      <c r="A1770" t="s">
        <v>43</v>
      </c>
      <c r="B1770" t="s">
        <v>38</v>
      </c>
      <c r="C1770" t="s">
        <v>48</v>
      </c>
      <c r="D1770" t="s">
        <v>58</v>
      </c>
      <c r="E1770">
        <v>22</v>
      </c>
      <c r="F1770" t="str">
        <f t="shared" si="27"/>
        <v>Aggregate1-in-10August Monthly System Peak Day100% Cycling22</v>
      </c>
      <c r="G1770">
        <v>22.042590000000001</v>
      </c>
      <c r="H1770">
        <v>20.269220000000001</v>
      </c>
      <c r="I1770">
        <v>76.215500000000006</v>
      </c>
      <c r="J1770">
        <v>0</v>
      </c>
      <c r="K1770">
        <v>0</v>
      </c>
      <c r="L1770">
        <v>0</v>
      </c>
      <c r="M1770">
        <v>0</v>
      </c>
      <c r="N1770">
        <v>0</v>
      </c>
      <c r="O1770">
        <v>10695</v>
      </c>
      <c r="P1770" t="s">
        <v>59</v>
      </c>
      <c r="Q1770" t="s">
        <v>61</v>
      </c>
    </row>
    <row r="1771" spans="1:17" x14ac:dyDescent="0.25">
      <c r="A1771" t="s">
        <v>30</v>
      </c>
      <c r="B1771" t="s">
        <v>38</v>
      </c>
      <c r="C1771" t="s">
        <v>48</v>
      </c>
      <c r="D1771" t="s">
        <v>31</v>
      </c>
      <c r="E1771">
        <v>22</v>
      </c>
      <c r="F1771" t="str">
        <f t="shared" si="27"/>
        <v>Average Per Ton1-in-10August Monthly System Peak Day50% Cycling22</v>
      </c>
      <c r="G1771">
        <v>0.5783952</v>
      </c>
      <c r="H1771">
        <v>0.55591460000000004</v>
      </c>
      <c r="I1771">
        <v>76.312899999999999</v>
      </c>
      <c r="J1771">
        <v>0</v>
      </c>
      <c r="K1771">
        <v>0</v>
      </c>
      <c r="L1771">
        <v>0</v>
      </c>
      <c r="M1771">
        <v>0</v>
      </c>
      <c r="N1771">
        <v>0</v>
      </c>
      <c r="O1771">
        <v>12331</v>
      </c>
      <c r="P1771" t="s">
        <v>59</v>
      </c>
      <c r="Q1771" t="s">
        <v>61</v>
      </c>
    </row>
    <row r="1772" spans="1:17" x14ac:dyDescent="0.25">
      <c r="A1772" t="s">
        <v>28</v>
      </c>
      <c r="B1772" t="s">
        <v>38</v>
      </c>
      <c r="C1772" t="s">
        <v>48</v>
      </c>
      <c r="D1772" t="s">
        <v>31</v>
      </c>
      <c r="E1772">
        <v>22</v>
      </c>
      <c r="F1772" t="str">
        <f t="shared" si="27"/>
        <v>Average Per Premise1-in-10August Monthly System Peak Day50% Cycling22</v>
      </c>
      <c r="G1772">
        <v>2.3742019999999999</v>
      </c>
      <c r="H1772">
        <v>2.2819229999999999</v>
      </c>
      <c r="I1772">
        <v>76.312899999999999</v>
      </c>
      <c r="J1772">
        <v>0</v>
      </c>
      <c r="K1772">
        <v>0</v>
      </c>
      <c r="L1772">
        <v>0</v>
      </c>
      <c r="M1772">
        <v>0</v>
      </c>
      <c r="N1772">
        <v>0</v>
      </c>
      <c r="O1772">
        <v>12331</v>
      </c>
      <c r="P1772" t="s">
        <v>59</v>
      </c>
      <c r="Q1772" t="s">
        <v>61</v>
      </c>
    </row>
    <row r="1773" spans="1:17" x14ac:dyDescent="0.25">
      <c r="A1773" t="s">
        <v>29</v>
      </c>
      <c r="B1773" t="s">
        <v>38</v>
      </c>
      <c r="C1773" t="s">
        <v>48</v>
      </c>
      <c r="D1773" t="s">
        <v>31</v>
      </c>
      <c r="E1773">
        <v>22</v>
      </c>
      <c r="F1773" t="str">
        <f t="shared" si="27"/>
        <v>Average Per Device1-in-10August Monthly System Peak Day50% Cycling22</v>
      </c>
      <c r="G1773">
        <v>2.029833</v>
      </c>
      <c r="H1773">
        <v>1.950939</v>
      </c>
      <c r="I1773">
        <v>76.312899999999999</v>
      </c>
      <c r="J1773">
        <v>0</v>
      </c>
      <c r="K1773">
        <v>0</v>
      </c>
      <c r="L1773">
        <v>0</v>
      </c>
      <c r="M1773">
        <v>0</v>
      </c>
      <c r="N1773">
        <v>0</v>
      </c>
      <c r="O1773">
        <v>12331</v>
      </c>
      <c r="P1773" t="s">
        <v>59</v>
      </c>
      <c r="Q1773" t="s">
        <v>61</v>
      </c>
    </row>
    <row r="1774" spans="1:17" x14ac:dyDescent="0.25">
      <c r="A1774" t="s">
        <v>43</v>
      </c>
      <c r="B1774" t="s">
        <v>38</v>
      </c>
      <c r="C1774" t="s">
        <v>48</v>
      </c>
      <c r="D1774" t="s">
        <v>31</v>
      </c>
      <c r="E1774">
        <v>22</v>
      </c>
      <c r="F1774" t="str">
        <f t="shared" si="27"/>
        <v>Aggregate1-in-10August Monthly System Peak Day50% Cycling22</v>
      </c>
      <c r="G1774">
        <v>29.27628</v>
      </c>
      <c r="H1774">
        <v>28.138400000000001</v>
      </c>
      <c r="I1774">
        <v>76.312899999999999</v>
      </c>
      <c r="J1774">
        <v>0</v>
      </c>
      <c r="K1774">
        <v>0</v>
      </c>
      <c r="L1774">
        <v>0</v>
      </c>
      <c r="M1774">
        <v>0</v>
      </c>
      <c r="N1774">
        <v>0</v>
      </c>
      <c r="O1774">
        <v>12331</v>
      </c>
      <c r="P1774" t="s">
        <v>59</v>
      </c>
      <c r="Q1774" t="s">
        <v>61</v>
      </c>
    </row>
    <row r="1775" spans="1:17" x14ac:dyDescent="0.25">
      <c r="A1775" t="s">
        <v>30</v>
      </c>
      <c r="B1775" t="s">
        <v>38</v>
      </c>
      <c r="C1775" t="s">
        <v>48</v>
      </c>
      <c r="D1775" t="s">
        <v>26</v>
      </c>
      <c r="E1775">
        <v>22</v>
      </c>
      <c r="F1775" t="str">
        <f t="shared" si="27"/>
        <v>Average Per Ton1-in-10August Monthly System Peak DayAll22</v>
      </c>
      <c r="G1775">
        <v>0.52334519999999995</v>
      </c>
      <c r="H1775">
        <v>0.49412109999999998</v>
      </c>
      <c r="I1775">
        <v>76.267700000000005</v>
      </c>
      <c r="J1775">
        <v>0</v>
      </c>
      <c r="K1775">
        <v>0</v>
      </c>
      <c r="L1775">
        <v>0</v>
      </c>
      <c r="M1775">
        <v>0</v>
      </c>
      <c r="N1775">
        <v>0</v>
      </c>
      <c r="O1775">
        <v>23026</v>
      </c>
      <c r="P1775" t="s">
        <v>59</v>
      </c>
      <c r="Q1775" t="s">
        <v>61</v>
      </c>
    </row>
    <row r="1776" spans="1:17" x14ac:dyDescent="0.25">
      <c r="A1776" t="s">
        <v>28</v>
      </c>
      <c r="B1776" t="s">
        <v>38</v>
      </c>
      <c r="C1776" t="s">
        <v>48</v>
      </c>
      <c r="D1776" t="s">
        <v>26</v>
      </c>
      <c r="E1776">
        <v>22</v>
      </c>
      <c r="F1776" t="str">
        <f t="shared" si="27"/>
        <v>Average Per Premise1-in-10August Monthly System Peak DayAll22</v>
      </c>
      <c r="G1776">
        <v>2.2398319999999998</v>
      </c>
      <c r="H1776">
        <v>2.114757</v>
      </c>
      <c r="I1776">
        <v>76.267700000000005</v>
      </c>
      <c r="J1776">
        <v>0</v>
      </c>
      <c r="K1776">
        <v>0</v>
      </c>
      <c r="L1776">
        <v>0</v>
      </c>
      <c r="M1776">
        <v>0</v>
      </c>
      <c r="N1776">
        <v>0</v>
      </c>
      <c r="O1776">
        <v>23026</v>
      </c>
      <c r="P1776" t="s">
        <v>59</v>
      </c>
      <c r="Q1776" t="s">
        <v>61</v>
      </c>
    </row>
    <row r="1777" spans="1:17" x14ac:dyDescent="0.25">
      <c r="A1777" t="s">
        <v>29</v>
      </c>
      <c r="B1777" t="s">
        <v>38</v>
      </c>
      <c r="C1777" t="s">
        <v>48</v>
      </c>
      <c r="D1777" t="s">
        <v>26</v>
      </c>
      <c r="E1777">
        <v>22</v>
      </c>
      <c r="F1777" t="str">
        <f t="shared" si="27"/>
        <v>Average Per Device1-in-10August Monthly System Peak DayAll22</v>
      </c>
      <c r="G1777">
        <v>1.866743</v>
      </c>
      <c r="H1777">
        <v>1.762502</v>
      </c>
      <c r="I1777">
        <v>76.267700000000005</v>
      </c>
      <c r="J1777">
        <v>0</v>
      </c>
      <c r="K1777">
        <v>0</v>
      </c>
      <c r="L1777">
        <v>0</v>
      </c>
      <c r="M1777">
        <v>0</v>
      </c>
      <c r="N1777">
        <v>0</v>
      </c>
      <c r="O1777">
        <v>23026</v>
      </c>
      <c r="P1777" t="s">
        <v>59</v>
      </c>
      <c r="Q1777" t="s">
        <v>61</v>
      </c>
    </row>
    <row r="1778" spans="1:17" x14ac:dyDescent="0.25">
      <c r="A1778" t="s">
        <v>43</v>
      </c>
      <c r="B1778" t="s">
        <v>38</v>
      </c>
      <c r="C1778" t="s">
        <v>48</v>
      </c>
      <c r="D1778" t="s">
        <v>26</v>
      </c>
      <c r="E1778">
        <v>22</v>
      </c>
      <c r="F1778" t="str">
        <f t="shared" si="27"/>
        <v>Aggregate1-in-10August Monthly System Peak DayAll22</v>
      </c>
      <c r="G1778">
        <v>51.574359999999999</v>
      </c>
      <c r="H1778">
        <v>48.694400000000002</v>
      </c>
      <c r="I1778">
        <v>76.267700000000005</v>
      </c>
      <c r="J1778">
        <v>0</v>
      </c>
      <c r="K1778">
        <v>0</v>
      </c>
      <c r="L1778">
        <v>0</v>
      </c>
      <c r="M1778">
        <v>0</v>
      </c>
      <c r="N1778">
        <v>0</v>
      </c>
      <c r="O1778">
        <v>23026</v>
      </c>
      <c r="P1778" t="s">
        <v>59</v>
      </c>
      <c r="Q1778" t="s">
        <v>61</v>
      </c>
    </row>
    <row r="1779" spans="1:17" x14ac:dyDescent="0.25">
      <c r="A1779" t="s">
        <v>30</v>
      </c>
      <c r="B1779" t="s">
        <v>38</v>
      </c>
      <c r="C1779" t="s">
        <v>37</v>
      </c>
      <c r="D1779" t="s">
        <v>58</v>
      </c>
      <c r="E1779">
        <v>22</v>
      </c>
      <c r="F1779" t="str">
        <f t="shared" si="27"/>
        <v>Average Per Ton1-in-10August Typical Event Day100% Cycling22</v>
      </c>
      <c r="G1779">
        <v>0.44438169999999999</v>
      </c>
      <c r="H1779">
        <v>0.4086302</v>
      </c>
      <c r="I1779">
        <v>75.249499999999998</v>
      </c>
      <c r="J1779">
        <v>0</v>
      </c>
      <c r="K1779">
        <v>0</v>
      </c>
      <c r="L1779">
        <v>0</v>
      </c>
      <c r="M1779">
        <v>0</v>
      </c>
      <c r="N1779">
        <v>0</v>
      </c>
      <c r="O1779">
        <v>10695</v>
      </c>
      <c r="P1779" t="s">
        <v>59</v>
      </c>
      <c r="Q1779" t="s">
        <v>61</v>
      </c>
    </row>
    <row r="1780" spans="1:17" x14ac:dyDescent="0.25">
      <c r="A1780" t="s">
        <v>28</v>
      </c>
      <c r="B1780" t="s">
        <v>38</v>
      </c>
      <c r="C1780" t="s">
        <v>37</v>
      </c>
      <c r="D1780" t="s">
        <v>58</v>
      </c>
      <c r="E1780">
        <v>22</v>
      </c>
      <c r="F1780" t="str">
        <f t="shared" si="27"/>
        <v>Average Per Premise1-in-10August Typical Event Day100% Cycling22</v>
      </c>
      <c r="G1780">
        <v>1.991557</v>
      </c>
      <c r="H1780">
        <v>1.831332</v>
      </c>
      <c r="I1780">
        <v>75.249499999999998</v>
      </c>
      <c r="J1780">
        <v>0</v>
      </c>
      <c r="K1780">
        <v>0</v>
      </c>
      <c r="L1780">
        <v>0</v>
      </c>
      <c r="M1780">
        <v>0</v>
      </c>
      <c r="N1780">
        <v>0</v>
      </c>
      <c r="O1780">
        <v>10695</v>
      </c>
      <c r="P1780" t="s">
        <v>59</v>
      </c>
      <c r="Q1780" t="s">
        <v>61</v>
      </c>
    </row>
    <row r="1781" spans="1:17" x14ac:dyDescent="0.25">
      <c r="A1781" t="s">
        <v>29</v>
      </c>
      <c r="B1781" t="s">
        <v>38</v>
      </c>
      <c r="C1781" t="s">
        <v>37</v>
      </c>
      <c r="D1781" t="s">
        <v>58</v>
      </c>
      <c r="E1781">
        <v>22</v>
      </c>
      <c r="F1781" t="str">
        <f t="shared" si="27"/>
        <v>Average Per Device1-in-10August Typical Event Day100% Cycling22</v>
      </c>
      <c r="G1781">
        <v>1.613003</v>
      </c>
      <c r="H1781">
        <v>1.483233</v>
      </c>
      <c r="I1781">
        <v>75.249499999999998</v>
      </c>
      <c r="J1781">
        <v>0</v>
      </c>
      <c r="K1781">
        <v>0</v>
      </c>
      <c r="L1781">
        <v>0</v>
      </c>
      <c r="M1781">
        <v>0</v>
      </c>
      <c r="N1781">
        <v>0</v>
      </c>
      <c r="O1781">
        <v>10695</v>
      </c>
      <c r="P1781" t="s">
        <v>59</v>
      </c>
      <c r="Q1781" t="s">
        <v>61</v>
      </c>
    </row>
    <row r="1782" spans="1:17" x14ac:dyDescent="0.25">
      <c r="A1782" t="s">
        <v>43</v>
      </c>
      <c r="B1782" t="s">
        <v>38</v>
      </c>
      <c r="C1782" t="s">
        <v>37</v>
      </c>
      <c r="D1782" t="s">
        <v>58</v>
      </c>
      <c r="E1782">
        <v>22</v>
      </c>
      <c r="F1782" t="str">
        <f t="shared" si="27"/>
        <v>Aggregate1-in-10August Typical Event Day100% Cycling22</v>
      </c>
      <c r="G1782">
        <v>21.299710000000001</v>
      </c>
      <c r="H1782">
        <v>19.586099999999998</v>
      </c>
      <c r="I1782">
        <v>75.249499999999998</v>
      </c>
      <c r="J1782">
        <v>0</v>
      </c>
      <c r="K1782">
        <v>0</v>
      </c>
      <c r="L1782">
        <v>0</v>
      </c>
      <c r="M1782">
        <v>0</v>
      </c>
      <c r="N1782">
        <v>0</v>
      </c>
      <c r="O1782">
        <v>10695</v>
      </c>
      <c r="P1782" t="s">
        <v>59</v>
      </c>
      <c r="Q1782" t="s">
        <v>61</v>
      </c>
    </row>
    <row r="1783" spans="1:17" x14ac:dyDescent="0.25">
      <c r="A1783" t="s">
        <v>30</v>
      </c>
      <c r="B1783" t="s">
        <v>38</v>
      </c>
      <c r="C1783" t="s">
        <v>37</v>
      </c>
      <c r="D1783" t="s">
        <v>31</v>
      </c>
      <c r="E1783">
        <v>22</v>
      </c>
      <c r="F1783" t="str">
        <f t="shared" si="27"/>
        <v>Average Per Ton1-in-10August Typical Event Day50% Cycling22</v>
      </c>
      <c r="G1783">
        <v>0.56200799999999995</v>
      </c>
      <c r="H1783">
        <v>0.54016430000000004</v>
      </c>
      <c r="I1783">
        <v>75.236599999999996</v>
      </c>
      <c r="J1783">
        <v>0</v>
      </c>
      <c r="K1783">
        <v>0</v>
      </c>
      <c r="L1783">
        <v>0</v>
      </c>
      <c r="M1783">
        <v>0</v>
      </c>
      <c r="N1783">
        <v>0</v>
      </c>
      <c r="O1783">
        <v>12331</v>
      </c>
      <c r="P1783" t="s">
        <v>59</v>
      </c>
      <c r="Q1783" t="s">
        <v>61</v>
      </c>
    </row>
    <row r="1784" spans="1:17" x14ac:dyDescent="0.25">
      <c r="A1784" t="s">
        <v>28</v>
      </c>
      <c r="B1784" t="s">
        <v>38</v>
      </c>
      <c r="C1784" t="s">
        <v>37</v>
      </c>
      <c r="D1784" t="s">
        <v>31</v>
      </c>
      <c r="E1784">
        <v>22</v>
      </c>
      <c r="F1784" t="str">
        <f t="shared" si="27"/>
        <v>Average Per Premise1-in-10August Typical Event Day50% Cycling22</v>
      </c>
      <c r="G1784">
        <v>2.3069359999999999</v>
      </c>
      <c r="H1784">
        <v>2.2172710000000002</v>
      </c>
      <c r="I1784">
        <v>75.236599999999996</v>
      </c>
      <c r="J1784">
        <v>0</v>
      </c>
      <c r="K1784">
        <v>0</v>
      </c>
      <c r="L1784">
        <v>0</v>
      </c>
      <c r="M1784">
        <v>0</v>
      </c>
      <c r="N1784">
        <v>0</v>
      </c>
      <c r="O1784">
        <v>12331</v>
      </c>
      <c r="P1784" t="s">
        <v>59</v>
      </c>
      <c r="Q1784" t="s">
        <v>61</v>
      </c>
    </row>
    <row r="1785" spans="1:17" x14ac:dyDescent="0.25">
      <c r="A1785" t="s">
        <v>29</v>
      </c>
      <c r="B1785" t="s">
        <v>38</v>
      </c>
      <c r="C1785" t="s">
        <v>37</v>
      </c>
      <c r="D1785" t="s">
        <v>31</v>
      </c>
      <c r="E1785">
        <v>22</v>
      </c>
      <c r="F1785" t="str">
        <f t="shared" si="27"/>
        <v>Average Per Device1-in-10August Typical Event Day50% Cycling22</v>
      </c>
      <c r="G1785">
        <v>1.972323</v>
      </c>
      <c r="H1785">
        <v>1.8956649999999999</v>
      </c>
      <c r="I1785">
        <v>75.236599999999996</v>
      </c>
      <c r="J1785">
        <v>0</v>
      </c>
      <c r="K1785">
        <v>0</v>
      </c>
      <c r="L1785">
        <v>0</v>
      </c>
      <c r="M1785">
        <v>0</v>
      </c>
      <c r="N1785">
        <v>0</v>
      </c>
      <c r="O1785">
        <v>12331</v>
      </c>
      <c r="P1785" t="s">
        <v>59</v>
      </c>
      <c r="Q1785" t="s">
        <v>61</v>
      </c>
    </row>
    <row r="1786" spans="1:17" x14ac:dyDescent="0.25">
      <c r="A1786" t="s">
        <v>43</v>
      </c>
      <c r="B1786" t="s">
        <v>38</v>
      </c>
      <c r="C1786" t="s">
        <v>37</v>
      </c>
      <c r="D1786" t="s">
        <v>31</v>
      </c>
      <c r="E1786">
        <v>22</v>
      </c>
      <c r="F1786" t="str">
        <f t="shared" si="27"/>
        <v>Aggregate1-in-10August Typical Event Day50% Cycling22</v>
      </c>
      <c r="G1786">
        <v>28.446819999999999</v>
      </c>
      <c r="H1786">
        <v>27.341170000000002</v>
      </c>
      <c r="I1786">
        <v>75.236599999999996</v>
      </c>
      <c r="J1786">
        <v>0</v>
      </c>
      <c r="K1786">
        <v>0</v>
      </c>
      <c r="L1786">
        <v>0</v>
      </c>
      <c r="M1786">
        <v>0</v>
      </c>
      <c r="N1786">
        <v>0</v>
      </c>
      <c r="O1786">
        <v>12331</v>
      </c>
      <c r="P1786" t="s">
        <v>59</v>
      </c>
      <c r="Q1786" t="s">
        <v>61</v>
      </c>
    </row>
    <row r="1787" spans="1:17" x14ac:dyDescent="0.25">
      <c r="A1787" t="s">
        <v>30</v>
      </c>
      <c r="B1787" t="s">
        <v>38</v>
      </c>
      <c r="C1787" t="s">
        <v>37</v>
      </c>
      <c r="D1787" t="s">
        <v>26</v>
      </c>
      <c r="E1787">
        <v>22</v>
      </c>
      <c r="F1787" t="str">
        <f t="shared" si="27"/>
        <v>Average Per Ton1-in-10August Typical Event DayAll22</v>
      </c>
      <c r="G1787">
        <v>0.5073706</v>
      </c>
      <c r="H1787">
        <v>0.47906670000000001</v>
      </c>
      <c r="I1787">
        <v>75.242599999999996</v>
      </c>
      <c r="J1787">
        <v>0</v>
      </c>
      <c r="K1787">
        <v>0</v>
      </c>
      <c r="L1787">
        <v>0</v>
      </c>
      <c r="M1787">
        <v>0</v>
      </c>
      <c r="N1787">
        <v>0</v>
      </c>
      <c r="O1787">
        <v>23026</v>
      </c>
      <c r="P1787" t="s">
        <v>59</v>
      </c>
      <c r="Q1787" t="s">
        <v>61</v>
      </c>
    </row>
    <row r="1788" spans="1:17" x14ac:dyDescent="0.25">
      <c r="A1788" t="s">
        <v>28</v>
      </c>
      <c r="B1788" t="s">
        <v>38</v>
      </c>
      <c r="C1788" t="s">
        <v>37</v>
      </c>
      <c r="D1788" t="s">
        <v>26</v>
      </c>
      <c r="E1788">
        <v>22</v>
      </c>
      <c r="F1788" t="str">
        <f t="shared" si="27"/>
        <v>Average Per Premise1-in-10August Typical Event DayAll22</v>
      </c>
      <c r="G1788">
        <v>2.1714630000000001</v>
      </c>
      <c r="H1788">
        <v>2.0503269999999998</v>
      </c>
      <c r="I1788">
        <v>75.242599999999996</v>
      </c>
      <c r="J1788">
        <v>0</v>
      </c>
      <c r="K1788">
        <v>0</v>
      </c>
      <c r="L1788">
        <v>0</v>
      </c>
      <c r="M1788">
        <v>0</v>
      </c>
      <c r="N1788">
        <v>0</v>
      </c>
      <c r="O1788">
        <v>23026</v>
      </c>
      <c r="P1788" t="s">
        <v>59</v>
      </c>
      <c r="Q1788" t="s">
        <v>61</v>
      </c>
    </row>
    <row r="1789" spans="1:17" x14ac:dyDescent="0.25">
      <c r="A1789" t="s">
        <v>29</v>
      </c>
      <c r="B1789" t="s">
        <v>38</v>
      </c>
      <c r="C1789" t="s">
        <v>37</v>
      </c>
      <c r="D1789" t="s">
        <v>26</v>
      </c>
      <c r="E1789">
        <v>22</v>
      </c>
      <c r="F1789" t="str">
        <f t="shared" si="27"/>
        <v>Average Per Device1-in-10August Typical Event DayAll22</v>
      </c>
      <c r="G1789">
        <v>1.8097620000000001</v>
      </c>
      <c r="H1789">
        <v>1.708804</v>
      </c>
      <c r="I1789">
        <v>75.242599999999996</v>
      </c>
      <c r="J1789">
        <v>0</v>
      </c>
      <c r="K1789">
        <v>0</v>
      </c>
      <c r="L1789">
        <v>0</v>
      </c>
      <c r="M1789">
        <v>0</v>
      </c>
      <c r="N1789">
        <v>0</v>
      </c>
      <c r="O1789">
        <v>23026</v>
      </c>
      <c r="P1789" t="s">
        <v>59</v>
      </c>
      <c r="Q1789" t="s">
        <v>61</v>
      </c>
    </row>
    <row r="1790" spans="1:17" x14ac:dyDescent="0.25">
      <c r="A1790" t="s">
        <v>43</v>
      </c>
      <c r="B1790" t="s">
        <v>38</v>
      </c>
      <c r="C1790" t="s">
        <v>37</v>
      </c>
      <c r="D1790" t="s">
        <v>26</v>
      </c>
      <c r="E1790">
        <v>22</v>
      </c>
      <c r="F1790" t="str">
        <f t="shared" si="27"/>
        <v>Aggregate1-in-10August Typical Event DayAll22</v>
      </c>
      <c r="G1790">
        <v>50.000100000000003</v>
      </c>
      <c r="H1790">
        <v>47.210830000000001</v>
      </c>
      <c r="I1790">
        <v>75.242599999999996</v>
      </c>
      <c r="J1790">
        <v>0</v>
      </c>
      <c r="K1790">
        <v>0</v>
      </c>
      <c r="L1790">
        <v>0</v>
      </c>
      <c r="M1790">
        <v>0</v>
      </c>
      <c r="N1790">
        <v>0</v>
      </c>
      <c r="O1790">
        <v>23026</v>
      </c>
      <c r="P1790" t="s">
        <v>59</v>
      </c>
      <c r="Q1790" t="s">
        <v>61</v>
      </c>
    </row>
    <row r="1791" spans="1:17" x14ac:dyDescent="0.25">
      <c r="A1791" t="s">
        <v>30</v>
      </c>
      <c r="B1791" t="s">
        <v>38</v>
      </c>
      <c r="C1791" t="s">
        <v>49</v>
      </c>
      <c r="D1791" t="s">
        <v>58</v>
      </c>
      <c r="E1791">
        <v>22</v>
      </c>
      <c r="F1791" t="str">
        <f t="shared" si="27"/>
        <v>Average Per Ton1-in-10July Monthly System Peak Day100% Cycling22</v>
      </c>
      <c r="G1791">
        <v>0.44745980000000002</v>
      </c>
      <c r="H1791">
        <v>0.41146070000000001</v>
      </c>
      <c r="I1791">
        <v>74.773899999999998</v>
      </c>
      <c r="J1791">
        <v>0</v>
      </c>
      <c r="K1791">
        <v>0</v>
      </c>
      <c r="L1791">
        <v>0</v>
      </c>
      <c r="M1791">
        <v>0</v>
      </c>
      <c r="N1791">
        <v>0</v>
      </c>
      <c r="O1791">
        <v>10695</v>
      </c>
      <c r="P1791" t="s">
        <v>59</v>
      </c>
      <c r="Q1791" t="s">
        <v>61</v>
      </c>
    </row>
    <row r="1792" spans="1:17" x14ac:dyDescent="0.25">
      <c r="A1792" t="s">
        <v>28</v>
      </c>
      <c r="B1792" t="s">
        <v>38</v>
      </c>
      <c r="C1792" t="s">
        <v>49</v>
      </c>
      <c r="D1792" t="s">
        <v>58</v>
      </c>
      <c r="E1792">
        <v>22</v>
      </c>
      <c r="F1792" t="str">
        <f t="shared" si="27"/>
        <v>Average Per Premise1-in-10July Monthly System Peak Day100% Cycling22</v>
      </c>
      <c r="G1792">
        <v>2.0053519999999998</v>
      </c>
      <c r="H1792">
        <v>1.844017</v>
      </c>
      <c r="I1792">
        <v>74.773899999999998</v>
      </c>
      <c r="J1792">
        <v>0</v>
      </c>
      <c r="K1792">
        <v>0</v>
      </c>
      <c r="L1792">
        <v>0</v>
      </c>
      <c r="M1792">
        <v>0</v>
      </c>
      <c r="N1792">
        <v>0</v>
      </c>
      <c r="O1792">
        <v>10695</v>
      </c>
      <c r="P1792" t="s">
        <v>59</v>
      </c>
      <c r="Q1792" t="s">
        <v>61</v>
      </c>
    </row>
    <row r="1793" spans="1:17" x14ac:dyDescent="0.25">
      <c r="A1793" t="s">
        <v>29</v>
      </c>
      <c r="B1793" t="s">
        <v>38</v>
      </c>
      <c r="C1793" t="s">
        <v>49</v>
      </c>
      <c r="D1793" t="s">
        <v>58</v>
      </c>
      <c r="E1793">
        <v>22</v>
      </c>
      <c r="F1793" t="str">
        <f t="shared" si="27"/>
        <v>Average Per Device1-in-10July Monthly System Peak Day100% Cycling22</v>
      </c>
      <c r="G1793">
        <v>1.6241760000000001</v>
      </c>
      <c r="H1793">
        <v>1.4935069999999999</v>
      </c>
      <c r="I1793">
        <v>74.773899999999998</v>
      </c>
      <c r="J1793">
        <v>0</v>
      </c>
      <c r="K1793">
        <v>0</v>
      </c>
      <c r="L1793">
        <v>0</v>
      </c>
      <c r="M1793">
        <v>0</v>
      </c>
      <c r="N1793">
        <v>0</v>
      </c>
      <c r="O1793">
        <v>10695</v>
      </c>
      <c r="P1793" t="s">
        <v>59</v>
      </c>
      <c r="Q1793" t="s">
        <v>61</v>
      </c>
    </row>
    <row r="1794" spans="1:17" x14ac:dyDescent="0.25">
      <c r="A1794" t="s">
        <v>43</v>
      </c>
      <c r="B1794" t="s">
        <v>38</v>
      </c>
      <c r="C1794" t="s">
        <v>49</v>
      </c>
      <c r="D1794" t="s">
        <v>58</v>
      </c>
      <c r="E1794">
        <v>22</v>
      </c>
      <c r="F1794" t="str">
        <f t="shared" si="27"/>
        <v>Aggregate1-in-10July Monthly System Peak Day100% Cycling22</v>
      </c>
      <c r="G1794">
        <v>21.447240000000001</v>
      </c>
      <c r="H1794">
        <v>19.72176</v>
      </c>
      <c r="I1794">
        <v>74.773899999999998</v>
      </c>
      <c r="J1794">
        <v>0</v>
      </c>
      <c r="K1794">
        <v>0</v>
      </c>
      <c r="L1794">
        <v>0</v>
      </c>
      <c r="M1794">
        <v>0</v>
      </c>
      <c r="N1794">
        <v>0</v>
      </c>
      <c r="O1794">
        <v>10695</v>
      </c>
      <c r="P1794" t="s">
        <v>59</v>
      </c>
      <c r="Q1794" t="s">
        <v>61</v>
      </c>
    </row>
    <row r="1795" spans="1:17" x14ac:dyDescent="0.25">
      <c r="A1795" t="s">
        <v>30</v>
      </c>
      <c r="B1795" t="s">
        <v>38</v>
      </c>
      <c r="C1795" t="s">
        <v>49</v>
      </c>
      <c r="D1795" t="s">
        <v>31</v>
      </c>
      <c r="E1795">
        <v>22</v>
      </c>
      <c r="F1795" t="str">
        <f t="shared" ref="F1795:F1858" si="28">CONCATENATE(A1795,B1795,C1795,D1795,E1795)</f>
        <v>Average Per Ton1-in-10July Monthly System Peak Day50% Cycling22</v>
      </c>
      <c r="G1795">
        <v>0.56403919999999996</v>
      </c>
      <c r="H1795">
        <v>0.54211659999999995</v>
      </c>
      <c r="I1795">
        <v>74.893299999999996</v>
      </c>
      <c r="J1795">
        <v>0</v>
      </c>
      <c r="K1795">
        <v>0</v>
      </c>
      <c r="L1795">
        <v>0</v>
      </c>
      <c r="M1795">
        <v>0</v>
      </c>
      <c r="N1795">
        <v>0</v>
      </c>
      <c r="O1795">
        <v>12331</v>
      </c>
      <c r="P1795" t="s">
        <v>59</v>
      </c>
      <c r="Q1795" t="s">
        <v>61</v>
      </c>
    </row>
    <row r="1796" spans="1:17" x14ac:dyDescent="0.25">
      <c r="A1796" t="s">
        <v>28</v>
      </c>
      <c r="B1796" t="s">
        <v>38</v>
      </c>
      <c r="C1796" t="s">
        <v>49</v>
      </c>
      <c r="D1796" t="s">
        <v>31</v>
      </c>
      <c r="E1796">
        <v>22</v>
      </c>
      <c r="F1796" t="str">
        <f t="shared" si="28"/>
        <v>Average Per Premise1-in-10July Monthly System Peak Day50% Cycling22</v>
      </c>
      <c r="G1796">
        <v>2.3152729999999999</v>
      </c>
      <c r="H1796">
        <v>2.225285</v>
      </c>
      <c r="I1796">
        <v>74.893299999999996</v>
      </c>
      <c r="J1796">
        <v>0</v>
      </c>
      <c r="K1796">
        <v>0</v>
      </c>
      <c r="L1796">
        <v>0</v>
      </c>
      <c r="M1796">
        <v>0</v>
      </c>
      <c r="N1796">
        <v>0</v>
      </c>
      <c r="O1796">
        <v>12331</v>
      </c>
      <c r="P1796" t="s">
        <v>59</v>
      </c>
      <c r="Q1796" t="s">
        <v>61</v>
      </c>
    </row>
    <row r="1797" spans="1:17" x14ac:dyDescent="0.25">
      <c r="A1797" t="s">
        <v>29</v>
      </c>
      <c r="B1797" t="s">
        <v>38</v>
      </c>
      <c r="C1797" t="s">
        <v>49</v>
      </c>
      <c r="D1797" t="s">
        <v>31</v>
      </c>
      <c r="E1797">
        <v>22</v>
      </c>
      <c r="F1797" t="str">
        <f t="shared" si="28"/>
        <v>Average Per Device1-in-10July Monthly System Peak Day50% Cycling22</v>
      </c>
      <c r="G1797">
        <v>1.979452</v>
      </c>
      <c r="H1797">
        <v>1.9025160000000001</v>
      </c>
      <c r="I1797">
        <v>74.893299999999996</v>
      </c>
      <c r="J1797">
        <v>0</v>
      </c>
      <c r="K1797">
        <v>0</v>
      </c>
      <c r="L1797">
        <v>0</v>
      </c>
      <c r="M1797">
        <v>0</v>
      </c>
      <c r="N1797">
        <v>0</v>
      </c>
      <c r="O1797">
        <v>12331</v>
      </c>
      <c r="P1797" t="s">
        <v>59</v>
      </c>
      <c r="Q1797" t="s">
        <v>61</v>
      </c>
    </row>
    <row r="1798" spans="1:17" x14ac:dyDescent="0.25">
      <c r="A1798" t="s">
        <v>43</v>
      </c>
      <c r="B1798" t="s">
        <v>38</v>
      </c>
      <c r="C1798" t="s">
        <v>49</v>
      </c>
      <c r="D1798" t="s">
        <v>31</v>
      </c>
      <c r="E1798">
        <v>22</v>
      </c>
      <c r="F1798" t="str">
        <f t="shared" si="28"/>
        <v>Aggregate1-in-10July Monthly System Peak Day50% Cycling22</v>
      </c>
      <c r="G1798">
        <v>28.54964</v>
      </c>
      <c r="H1798">
        <v>27.439990000000002</v>
      </c>
      <c r="I1798">
        <v>74.893299999999996</v>
      </c>
      <c r="J1798">
        <v>0</v>
      </c>
      <c r="K1798">
        <v>0</v>
      </c>
      <c r="L1798">
        <v>0</v>
      </c>
      <c r="M1798">
        <v>0</v>
      </c>
      <c r="N1798">
        <v>0</v>
      </c>
      <c r="O1798">
        <v>12331</v>
      </c>
      <c r="P1798" t="s">
        <v>59</v>
      </c>
      <c r="Q1798" t="s">
        <v>61</v>
      </c>
    </row>
    <row r="1799" spans="1:17" x14ac:dyDescent="0.25">
      <c r="A1799" t="s">
        <v>30</v>
      </c>
      <c r="B1799" t="s">
        <v>38</v>
      </c>
      <c r="C1799" t="s">
        <v>49</v>
      </c>
      <c r="D1799" t="s">
        <v>26</v>
      </c>
      <c r="E1799">
        <v>22</v>
      </c>
      <c r="F1799" t="str">
        <f t="shared" si="28"/>
        <v>Average Per Ton1-in-10July Monthly System Peak DayAll22</v>
      </c>
      <c r="G1799">
        <v>0.50988809999999996</v>
      </c>
      <c r="H1799">
        <v>0.48142689999999999</v>
      </c>
      <c r="I1799">
        <v>74.837800000000001</v>
      </c>
      <c r="J1799">
        <v>0</v>
      </c>
      <c r="K1799">
        <v>0</v>
      </c>
      <c r="L1799">
        <v>0</v>
      </c>
      <c r="M1799">
        <v>0</v>
      </c>
      <c r="N1799">
        <v>0</v>
      </c>
      <c r="O1799">
        <v>23026</v>
      </c>
      <c r="P1799" t="s">
        <v>59</v>
      </c>
      <c r="Q1799" t="s">
        <v>61</v>
      </c>
    </row>
    <row r="1800" spans="1:17" x14ac:dyDescent="0.25">
      <c r="A1800" t="s">
        <v>28</v>
      </c>
      <c r="B1800" t="s">
        <v>38</v>
      </c>
      <c r="C1800" t="s">
        <v>49</v>
      </c>
      <c r="D1800" t="s">
        <v>26</v>
      </c>
      <c r="E1800">
        <v>22</v>
      </c>
      <c r="F1800" t="str">
        <f t="shared" si="28"/>
        <v>Average Per Premise1-in-10July Monthly System Peak DayAll22</v>
      </c>
      <c r="G1800">
        <v>2.1822370000000002</v>
      </c>
      <c r="H1800">
        <v>2.0604279999999999</v>
      </c>
      <c r="I1800">
        <v>74.837800000000001</v>
      </c>
      <c r="J1800">
        <v>0</v>
      </c>
      <c r="K1800">
        <v>0</v>
      </c>
      <c r="L1800">
        <v>0</v>
      </c>
      <c r="M1800">
        <v>0</v>
      </c>
      <c r="N1800">
        <v>0</v>
      </c>
      <c r="O1800">
        <v>23026</v>
      </c>
      <c r="P1800" t="s">
        <v>59</v>
      </c>
      <c r="Q1800" t="s">
        <v>61</v>
      </c>
    </row>
    <row r="1801" spans="1:17" x14ac:dyDescent="0.25">
      <c r="A1801" t="s">
        <v>29</v>
      </c>
      <c r="B1801" t="s">
        <v>38</v>
      </c>
      <c r="C1801" t="s">
        <v>49</v>
      </c>
      <c r="D1801" t="s">
        <v>26</v>
      </c>
      <c r="E1801">
        <v>22</v>
      </c>
      <c r="F1801" t="str">
        <f t="shared" si="28"/>
        <v>Average Per Device1-in-10July Monthly System Peak DayAll22</v>
      </c>
      <c r="G1801">
        <v>1.8187420000000001</v>
      </c>
      <c r="H1801">
        <v>1.717222</v>
      </c>
      <c r="I1801">
        <v>74.837800000000001</v>
      </c>
      <c r="J1801">
        <v>0</v>
      </c>
      <c r="K1801">
        <v>0</v>
      </c>
      <c r="L1801">
        <v>0</v>
      </c>
      <c r="M1801">
        <v>0</v>
      </c>
      <c r="N1801">
        <v>0</v>
      </c>
      <c r="O1801">
        <v>23026</v>
      </c>
      <c r="P1801" t="s">
        <v>59</v>
      </c>
      <c r="Q1801" t="s">
        <v>61</v>
      </c>
    </row>
    <row r="1802" spans="1:17" x14ac:dyDescent="0.25">
      <c r="A1802" t="s">
        <v>43</v>
      </c>
      <c r="B1802" t="s">
        <v>38</v>
      </c>
      <c r="C1802" t="s">
        <v>49</v>
      </c>
      <c r="D1802" t="s">
        <v>26</v>
      </c>
      <c r="E1802">
        <v>22</v>
      </c>
      <c r="F1802" t="str">
        <f t="shared" si="28"/>
        <v>Aggregate1-in-10July Monthly System Peak DayAll22</v>
      </c>
      <c r="G1802">
        <v>50.248199999999997</v>
      </c>
      <c r="H1802">
        <v>47.443420000000003</v>
      </c>
      <c r="I1802">
        <v>74.837800000000001</v>
      </c>
      <c r="J1802">
        <v>0</v>
      </c>
      <c r="K1802">
        <v>0</v>
      </c>
      <c r="L1802">
        <v>0</v>
      </c>
      <c r="M1802">
        <v>0</v>
      </c>
      <c r="N1802">
        <v>0</v>
      </c>
      <c r="O1802">
        <v>23026</v>
      </c>
      <c r="P1802" t="s">
        <v>59</v>
      </c>
      <c r="Q1802" t="s">
        <v>61</v>
      </c>
    </row>
    <row r="1803" spans="1:17" x14ac:dyDescent="0.25">
      <c r="A1803" t="s">
        <v>30</v>
      </c>
      <c r="B1803" t="s">
        <v>38</v>
      </c>
      <c r="C1803" t="s">
        <v>50</v>
      </c>
      <c r="D1803" t="s">
        <v>58</v>
      </c>
      <c r="E1803">
        <v>22</v>
      </c>
      <c r="F1803" t="str">
        <f t="shared" si="28"/>
        <v>Average Per Ton1-in-10June Monthly System Peak Day100% Cycling22</v>
      </c>
      <c r="G1803">
        <v>0.36666579999999999</v>
      </c>
      <c r="H1803">
        <v>0.33716679999999999</v>
      </c>
      <c r="I1803">
        <v>72.363</v>
      </c>
      <c r="J1803">
        <v>0</v>
      </c>
      <c r="K1803">
        <v>0</v>
      </c>
      <c r="L1803">
        <v>0</v>
      </c>
      <c r="M1803">
        <v>0</v>
      </c>
      <c r="N1803">
        <v>0</v>
      </c>
      <c r="O1803">
        <v>10695</v>
      </c>
      <c r="P1803" t="s">
        <v>59</v>
      </c>
      <c r="Q1803" t="s">
        <v>61</v>
      </c>
    </row>
    <row r="1804" spans="1:17" x14ac:dyDescent="0.25">
      <c r="A1804" t="s">
        <v>28</v>
      </c>
      <c r="B1804" t="s">
        <v>38</v>
      </c>
      <c r="C1804" t="s">
        <v>50</v>
      </c>
      <c r="D1804" t="s">
        <v>58</v>
      </c>
      <c r="E1804">
        <v>22</v>
      </c>
      <c r="F1804" t="str">
        <f t="shared" si="28"/>
        <v>Average Per Premise1-in-10June Monthly System Peak Day100% Cycling22</v>
      </c>
      <c r="G1804">
        <v>1.6432629999999999</v>
      </c>
      <c r="H1804">
        <v>1.5110589999999999</v>
      </c>
      <c r="I1804">
        <v>72.363</v>
      </c>
      <c r="J1804">
        <v>0</v>
      </c>
      <c r="K1804">
        <v>0</v>
      </c>
      <c r="L1804">
        <v>0</v>
      </c>
      <c r="M1804">
        <v>0</v>
      </c>
      <c r="N1804">
        <v>0</v>
      </c>
      <c r="O1804">
        <v>10695</v>
      </c>
      <c r="P1804" t="s">
        <v>59</v>
      </c>
      <c r="Q1804" t="s">
        <v>61</v>
      </c>
    </row>
    <row r="1805" spans="1:17" x14ac:dyDescent="0.25">
      <c r="A1805" t="s">
        <v>29</v>
      </c>
      <c r="B1805" t="s">
        <v>38</v>
      </c>
      <c r="C1805" t="s">
        <v>50</v>
      </c>
      <c r="D1805" t="s">
        <v>58</v>
      </c>
      <c r="E1805">
        <v>22</v>
      </c>
      <c r="F1805" t="str">
        <f t="shared" si="28"/>
        <v>Average Per Device1-in-10June Monthly System Peak Day100% Cycling22</v>
      </c>
      <c r="G1805">
        <v>1.3309120000000001</v>
      </c>
      <c r="H1805">
        <v>1.2238370000000001</v>
      </c>
      <c r="I1805">
        <v>72.363</v>
      </c>
      <c r="J1805">
        <v>0</v>
      </c>
      <c r="K1805">
        <v>0</v>
      </c>
      <c r="L1805">
        <v>0</v>
      </c>
      <c r="M1805">
        <v>0</v>
      </c>
      <c r="N1805">
        <v>0</v>
      </c>
      <c r="O1805">
        <v>10695</v>
      </c>
      <c r="P1805" t="s">
        <v>59</v>
      </c>
      <c r="Q1805" t="s">
        <v>61</v>
      </c>
    </row>
    <row r="1806" spans="1:17" x14ac:dyDescent="0.25">
      <c r="A1806" t="s">
        <v>43</v>
      </c>
      <c r="B1806" t="s">
        <v>38</v>
      </c>
      <c r="C1806" t="s">
        <v>50</v>
      </c>
      <c r="D1806" t="s">
        <v>58</v>
      </c>
      <c r="E1806">
        <v>22</v>
      </c>
      <c r="F1806" t="str">
        <f t="shared" si="28"/>
        <v>Aggregate1-in-10June Monthly System Peak Day100% Cycling22</v>
      </c>
      <c r="G1806">
        <v>17.5747</v>
      </c>
      <c r="H1806">
        <v>16.160769999999999</v>
      </c>
      <c r="I1806">
        <v>72.363</v>
      </c>
      <c r="J1806">
        <v>0</v>
      </c>
      <c r="K1806">
        <v>0</v>
      </c>
      <c r="L1806">
        <v>0</v>
      </c>
      <c r="M1806">
        <v>0</v>
      </c>
      <c r="N1806">
        <v>0</v>
      </c>
      <c r="O1806">
        <v>10695</v>
      </c>
      <c r="P1806" t="s">
        <v>59</v>
      </c>
      <c r="Q1806" t="s">
        <v>61</v>
      </c>
    </row>
    <row r="1807" spans="1:17" x14ac:dyDescent="0.25">
      <c r="A1807" t="s">
        <v>30</v>
      </c>
      <c r="B1807" t="s">
        <v>38</v>
      </c>
      <c r="C1807" t="s">
        <v>50</v>
      </c>
      <c r="D1807" t="s">
        <v>31</v>
      </c>
      <c r="E1807">
        <v>22</v>
      </c>
      <c r="F1807" t="str">
        <f t="shared" si="28"/>
        <v>Average Per Ton1-in-10June Monthly System Peak Day50% Cycling22</v>
      </c>
      <c r="G1807">
        <v>0.47081329999999999</v>
      </c>
      <c r="H1807">
        <v>0.45251409999999997</v>
      </c>
      <c r="I1807">
        <v>72.303399999999996</v>
      </c>
      <c r="J1807">
        <v>0</v>
      </c>
      <c r="K1807">
        <v>0</v>
      </c>
      <c r="L1807">
        <v>0</v>
      </c>
      <c r="M1807">
        <v>0</v>
      </c>
      <c r="N1807">
        <v>0</v>
      </c>
      <c r="O1807">
        <v>12331</v>
      </c>
      <c r="P1807" t="s">
        <v>59</v>
      </c>
      <c r="Q1807" t="s">
        <v>61</v>
      </c>
    </row>
    <row r="1808" spans="1:17" x14ac:dyDescent="0.25">
      <c r="A1808" t="s">
        <v>28</v>
      </c>
      <c r="B1808" t="s">
        <v>38</v>
      </c>
      <c r="C1808" t="s">
        <v>50</v>
      </c>
      <c r="D1808" t="s">
        <v>31</v>
      </c>
      <c r="E1808">
        <v>22</v>
      </c>
      <c r="F1808" t="str">
        <f t="shared" si="28"/>
        <v>Average Per Premise1-in-10June Monthly System Peak Day50% Cycling22</v>
      </c>
      <c r="G1808">
        <v>1.932599</v>
      </c>
      <c r="H1808">
        <v>1.8574839999999999</v>
      </c>
      <c r="I1808">
        <v>72.303399999999996</v>
      </c>
      <c r="J1808">
        <v>0</v>
      </c>
      <c r="K1808">
        <v>0</v>
      </c>
      <c r="L1808">
        <v>0</v>
      </c>
      <c r="M1808">
        <v>0</v>
      </c>
      <c r="N1808">
        <v>0</v>
      </c>
      <c r="O1808">
        <v>12331</v>
      </c>
      <c r="P1808" t="s">
        <v>59</v>
      </c>
      <c r="Q1808" t="s">
        <v>61</v>
      </c>
    </row>
    <row r="1809" spans="1:17" x14ac:dyDescent="0.25">
      <c r="A1809" t="s">
        <v>29</v>
      </c>
      <c r="B1809" t="s">
        <v>38</v>
      </c>
      <c r="C1809" t="s">
        <v>50</v>
      </c>
      <c r="D1809" t="s">
        <v>31</v>
      </c>
      <c r="E1809">
        <v>22</v>
      </c>
      <c r="F1809" t="str">
        <f t="shared" si="28"/>
        <v>Average Per Device1-in-10June Monthly System Peak Day50% Cycling22</v>
      </c>
      <c r="G1809">
        <v>1.6522829999999999</v>
      </c>
      <c r="H1809">
        <v>1.588063</v>
      </c>
      <c r="I1809">
        <v>72.303399999999996</v>
      </c>
      <c r="J1809">
        <v>0</v>
      </c>
      <c r="K1809">
        <v>0</v>
      </c>
      <c r="L1809">
        <v>0</v>
      </c>
      <c r="M1809">
        <v>0</v>
      </c>
      <c r="N1809">
        <v>0</v>
      </c>
      <c r="O1809">
        <v>12331</v>
      </c>
      <c r="P1809" t="s">
        <v>59</v>
      </c>
      <c r="Q1809" t="s">
        <v>61</v>
      </c>
    </row>
    <row r="1810" spans="1:17" x14ac:dyDescent="0.25">
      <c r="A1810" t="s">
        <v>43</v>
      </c>
      <c r="B1810" t="s">
        <v>38</v>
      </c>
      <c r="C1810" t="s">
        <v>50</v>
      </c>
      <c r="D1810" t="s">
        <v>31</v>
      </c>
      <c r="E1810">
        <v>22</v>
      </c>
      <c r="F1810" t="str">
        <f t="shared" si="28"/>
        <v>Aggregate1-in-10June Monthly System Peak Day50% Cycling22</v>
      </c>
      <c r="G1810">
        <v>23.830870000000001</v>
      </c>
      <c r="H1810">
        <v>22.904640000000001</v>
      </c>
      <c r="I1810">
        <v>72.303399999999996</v>
      </c>
      <c r="J1810">
        <v>0</v>
      </c>
      <c r="K1810">
        <v>0</v>
      </c>
      <c r="L1810">
        <v>0</v>
      </c>
      <c r="M1810">
        <v>0</v>
      </c>
      <c r="N1810">
        <v>0</v>
      </c>
      <c r="O1810">
        <v>12331</v>
      </c>
      <c r="P1810" t="s">
        <v>59</v>
      </c>
      <c r="Q1810" t="s">
        <v>61</v>
      </c>
    </row>
    <row r="1811" spans="1:17" x14ac:dyDescent="0.25">
      <c r="A1811" t="s">
        <v>30</v>
      </c>
      <c r="B1811" t="s">
        <v>38</v>
      </c>
      <c r="C1811" t="s">
        <v>50</v>
      </c>
      <c r="D1811" t="s">
        <v>26</v>
      </c>
      <c r="E1811">
        <v>22</v>
      </c>
      <c r="F1811" t="str">
        <f t="shared" si="28"/>
        <v>Average Per Ton1-in-10June Monthly System Peak DayAll22</v>
      </c>
      <c r="G1811">
        <v>0.4224368</v>
      </c>
      <c r="H1811">
        <v>0.39893519999999999</v>
      </c>
      <c r="I1811">
        <v>72.331100000000006</v>
      </c>
      <c r="J1811">
        <v>0</v>
      </c>
      <c r="K1811">
        <v>0</v>
      </c>
      <c r="L1811">
        <v>0</v>
      </c>
      <c r="M1811">
        <v>0</v>
      </c>
      <c r="N1811">
        <v>0</v>
      </c>
      <c r="O1811">
        <v>23026</v>
      </c>
      <c r="P1811" t="s">
        <v>59</v>
      </c>
      <c r="Q1811" t="s">
        <v>61</v>
      </c>
    </row>
    <row r="1812" spans="1:17" x14ac:dyDescent="0.25">
      <c r="A1812" t="s">
        <v>28</v>
      </c>
      <c r="B1812" t="s">
        <v>38</v>
      </c>
      <c r="C1812" t="s">
        <v>50</v>
      </c>
      <c r="D1812" t="s">
        <v>26</v>
      </c>
      <c r="E1812">
        <v>22</v>
      </c>
      <c r="F1812" t="str">
        <f t="shared" si="28"/>
        <v>Average Per Premise1-in-10June Monthly System Peak DayAll22</v>
      </c>
      <c r="G1812">
        <v>1.80796</v>
      </c>
      <c r="H1812">
        <v>1.7073769999999999</v>
      </c>
      <c r="I1812">
        <v>72.331100000000006</v>
      </c>
      <c r="J1812">
        <v>0</v>
      </c>
      <c r="K1812">
        <v>0</v>
      </c>
      <c r="L1812">
        <v>0</v>
      </c>
      <c r="M1812">
        <v>0</v>
      </c>
      <c r="N1812">
        <v>0</v>
      </c>
      <c r="O1812">
        <v>23026</v>
      </c>
      <c r="P1812" t="s">
        <v>59</v>
      </c>
      <c r="Q1812" t="s">
        <v>61</v>
      </c>
    </row>
    <row r="1813" spans="1:17" x14ac:dyDescent="0.25">
      <c r="A1813" t="s">
        <v>29</v>
      </c>
      <c r="B1813" t="s">
        <v>38</v>
      </c>
      <c r="C1813" t="s">
        <v>50</v>
      </c>
      <c r="D1813" t="s">
        <v>26</v>
      </c>
      <c r="E1813">
        <v>22</v>
      </c>
      <c r="F1813" t="str">
        <f t="shared" si="28"/>
        <v>Average Per Device1-in-10June Monthly System Peak DayAll22</v>
      </c>
      <c r="G1813">
        <v>1.5068079999999999</v>
      </c>
      <c r="H1813">
        <v>1.422979</v>
      </c>
      <c r="I1813">
        <v>72.331100000000006</v>
      </c>
      <c r="J1813">
        <v>0</v>
      </c>
      <c r="K1813">
        <v>0</v>
      </c>
      <c r="L1813">
        <v>0</v>
      </c>
      <c r="M1813">
        <v>0</v>
      </c>
      <c r="N1813">
        <v>0</v>
      </c>
      <c r="O1813">
        <v>23026</v>
      </c>
      <c r="P1813" t="s">
        <v>59</v>
      </c>
      <c r="Q1813" t="s">
        <v>61</v>
      </c>
    </row>
    <row r="1814" spans="1:17" x14ac:dyDescent="0.25">
      <c r="A1814" t="s">
        <v>43</v>
      </c>
      <c r="B1814" t="s">
        <v>38</v>
      </c>
      <c r="C1814" t="s">
        <v>50</v>
      </c>
      <c r="D1814" t="s">
        <v>26</v>
      </c>
      <c r="E1814">
        <v>22</v>
      </c>
      <c r="F1814" t="str">
        <f t="shared" si="28"/>
        <v>Aggregate1-in-10June Monthly System Peak DayAll22</v>
      </c>
      <c r="G1814">
        <v>41.630090000000003</v>
      </c>
      <c r="H1814">
        <v>39.314070000000001</v>
      </c>
      <c r="I1814">
        <v>72.331100000000006</v>
      </c>
      <c r="J1814">
        <v>0</v>
      </c>
      <c r="K1814">
        <v>0</v>
      </c>
      <c r="L1814">
        <v>0</v>
      </c>
      <c r="M1814">
        <v>0</v>
      </c>
      <c r="N1814">
        <v>0</v>
      </c>
      <c r="O1814">
        <v>23026</v>
      </c>
      <c r="P1814" t="s">
        <v>59</v>
      </c>
      <c r="Q1814" t="s">
        <v>61</v>
      </c>
    </row>
    <row r="1815" spans="1:17" x14ac:dyDescent="0.25">
      <c r="A1815" t="s">
        <v>30</v>
      </c>
      <c r="B1815" t="s">
        <v>38</v>
      </c>
      <c r="C1815" t="s">
        <v>51</v>
      </c>
      <c r="D1815" t="s">
        <v>58</v>
      </c>
      <c r="E1815">
        <v>22</v>
      </c>
      <c r="F1815" t="str">
        <f t="shared" si="28"/>
        <v>Average Per Ton1-in-10May Monthly System Peak Day100% Cycling22</v>
      </c>
      <c r="G1815">
        <v>0.41037879999999999</v>
      </c>
      <c r="H1815">
        <v>0.3773629</v>
      </c>
      <c r="I1815">
        <v>70.202200000000005</v>
      </c>
      <c r="J1815">
        <v>0</v>
      </c>
      <c r="K1815">
        <v>0</v>
      </c>
      <c r="L1815">
        <v>0</v>
      </c>
      <c r="M1815">
        <v>0</v>
      </c>
      <c r="N1815">
        <v>0</v>
      </c>
      <c r="O1815">
        <v>10695</v>
      </c>
      <c r="P1815" t="s">
        <v>59</v>
      </c>
      <c r="Q1815" t="s">
        <v>61</v>
      </c>
    </row>
    <row r="1816" spans="1:17" x14ac:dyDescent="0.25">
      <c r="A1816" t="s">
        <v>28</v>
      </c>
      <c r="B1816" t="s">
        <v>38</v>
      </c>
      <c r="C1816" t="s">
        <v>51</v>
      </c>
      <c r="D1816" t="s">
        <v>58</v>
      </c>
      <c r="E1816">
        <v>22</v>
      </c>
      <c r="F1816" t="str">
        <f t="shared" si="28"/>
        <v>Average Per Premise1-in-10May Monthly System Peak Day100% Cycling22</v>
      </c>
      <c r="G1816">
        <v>1.8391690000000001</v>
      </c>
      <c r="H1816">
        <v>1.691203</v>
      </c>
      <c r="I1816">
        <v>70.202200000000005</v>
      </c>
      <c r="J1816">
        <v>0</v>
      </c>
      <c r="K1816">
        <v>0</v>
      </c>
      <c r="L1816">
        <v>0</v>
      </c>
      <c r="M1816">
        <v>0</v>
      </c>
      <c r="N1816">
        <v>0</v>
      </c>
      <c r="O1816">
        <v>10695</v>
      </c>
      <c r="P1816" t="s">
        <v>59</v>
      </c>
      <c r="Q1816" t="s">
        <v>61</v>
      </c>
    </row>
    <row r="1817" spans="1:17" x14ac:dyDescent="0.25">
      <c r="A1817" t="s">
        <v>29</v>
      </c>
      <c r="B1817" t="s">
        <v>38</v>
      </c>
      <c r="C1817" t="s">
        <v>51</v>
      </c>
      <c r="D1817" t="s">
        <v>58</v>
      </c>
      <c r="E1817">
        <v>22</v>
      </c>
      <c r="F1817" t="str">
        <f t="shared" si="28"/>
        <v>Average Per Device1-in-10May Monthly System Peak Day100% Cycling22</v>
      </c>
      <c r="G1817">
        <v>1.4895799999999999</v>
      </c>
      <c r="H1817">
        <v>1.36974</v>
      </c>
      <c r="I1817">
        <v>70.202200000000005</v>
      </c>
      <c r="J1817">
        <v>0</v>
      </c>
      <c r="K1817">
        <v>0</v>
      </c>
      <c r="L1817">
        <v>0</v>
      </c>
      <c r="M1817">
        <v>0</v>
      </c>
      <c r="N1817">
        <v>0</v>
      </c>
      <c r="O1817">
        <v>10695</v>
      </c>
      <c r="P1817" t="s">
        <v>59</v>
      </c>
      <c r="Q1817" t="s">
        <v>61</v>
      </c>
    </row>
    <row r="1818" spans="1:17" x14ac:dyDescent="0.25">
      <c r="A1818" t="s">
        <v>43</v>
      </c>
      <c r="B1818" t="s">
        <v>38</v>
      </c>
      <c r="C1818" t="s">
        <v>51</v>
      </c>
      <c r="D1818" t="s">
        <v>58</v>
      </c>
      <c r="E1818">
        <v>22</v>
      </c>
      <c r="F1818" t="str">
        <f t="shared" si="28"/>
        <v>Aggregate1-in-10May Monthly System Peak Day100% Cycling22</v>
      </c>
      <c r="G1818">
        <v>19.669910000000002</v>
      </c>
      <c r="H1818">
        <v>18.087420000000002</v>
      </c>
      <c r="I1818">
        <v>70.202200000000005</v>
      </c>
      <c r="J1818">
        <v>0</v>
      </c>
      <c r="K1818">
        <v>0</v>
      </c>
      <c r="L1818">
        <v>0</v>
      </c>
      <c r="M1818">
        <v>0</v>
      </c>
      <c r="N1818">
        <v>0</v>
      </c>
      <c r="O1818">
        <v>10695</v>
      </c>
      <c r="P1818" t="s">
        <v>59</v>
      </c>
      <c r="Q1818" t="s">
        <v>61</v>
      </c>
    </row>
    <row r="1819" spans="1:17" x14ac:dyDescent="0.25">
      <c r="A1819" t="s">
        <v>30</v>
      </c>
      <c r="B1819" t="s">
        <v>38</v>
      </c>
      <c r="C1819" t="s">
        <v>51</v>
      </c>
      <c r="D1819" t="s">
        <v>31</v>
      </c>
      <c r="E1819">
        <v>22</v>
      </c>
      <c r="F1819" t="str">
        <f t="shared" si="28"/>
        <v>Average Per Ton1-in-10May Monthly System Peak Day50% Cycling22</v>
      </c>
      <c r="G1819">
        <v>0.52041369999999998</v>
      </c>
      <c r="H1819">
        <v>0.50018669999999998</v>
      </c>
      <c r="I1819">
        <v>69.963499999999996</v>
      </c>
      <c r="J1819">
        <v>0</v>
      </c>
      <c r="K1819">
        <v>0</v>
      </c>
      <c r="L1819">
        <v>0</v>
      </c>
      <c r="M1819">
        <v>0</v>
      </c>
      <c r="N1819">
        <v>0</v>
      </c>
      <c r="O1819">
        <v>12331</v>
      </c>
      <c r="P1819" t="s">
        <v>59</v>
      </c>
      <c r="Q1819" t="s">
        <v>61</v>
      </c>
    </row>
    <row r="1820" spans="1:17" x14ac:dyDescent="0.25">
      <c r="A1820" t="s">
        <v>28</v>
      </c>
      <c r="B1820" t="s">
        <v>38</v>
      </c>
      <c r="C1820" t="s">
        <v>51</v>
      </c>
      <c r="D1820" t="s">
        <v>31</v>
      </c>
      <c r="E1820">
        <v>22</v>
      </c>
      <c r="F1820" t="str">
        <f t="shared" si="28"/>
        <v>Average Per Premise1-in-10May Monthly System Peak Day50% Cycling22</v>
      </c>
      <c r="G1820">
        <v>2.136199</v>
      </c>
      <c r="H1820">
        <v>2.0531709999999999</v>
      </c>
      <c r="I1820">
        <v>69.963499999999996</v>
      </c>
      <c r="J1820">
        <v>0</v>
      </c>
      <c r="K1820">
        <v>0</v>
      </c>
      <c r="L1820">
        <v>0</v>
      </c>
      <c r="M1820">
        <v>0</v>
      </c>
      <c r="N1820">
        <v>0</v>
      </c>
      <c r="O1820">
        <v>12331</v>
      </c>
      <c r="P1820" t="s">
        <v>59</v>
      </c>
      <c r="Q1820" t="s">
        <v>61</v>
      </c>
    </row>
    <row r="1821" spans="1:17" x14ac:dyDescent="0.25">
      <c r="A1821" t="s">
        <v>29</v>
      </c>
      <c r="B1821" t="s">
        <v>38</v>
      </c>
      <c r="C1821" t="s">
        <v>51</v>
      </c>
      <c r="D1821" t="s">
        <v>31</v>
      </c>
      <c r="E1821">
        <v>22</v>
      </c>
      <c r="F1821" t="str">
        <f t="shared" si="28"/>
        <v>Average Per Device1-in-10May Monthly System Peak Day50% Cycling22</v>
      </c>
      <c r="G1821">
        <v>1.826352</v>
      </c>
      <c r="H1821">
        <v>1.755366</v>
      </c>
      <c r="I1821">
        <v>69.963499999999996</v>
      </c>
      <c r="J1821">
        <v>0</v>
      </c>
      <c r="K1821">
        <v>0</v>
      </c>
      <c r="L1821">
        <v>0</v>
      </c>
      <c r="M1821">
        <v>0</v>
      </c>
      <c r="N1821">
        <v>0</v>
      </c>
      <c r="O1821">
        <v>12331</v>
      </c>
      <c r="P1821" t="s">
        <v>59</v>
      </c>
      <c r="Q1821" t="s">
        <v>61</v>
      </c>
    </row>
    <row r="1822" spans="1:17" x14ac:dyDescent="0.25">
      <c r="A1822" t="s">
        <v>43</v>
      </c>
      <c r="B1822" t="s">
        <v>38</v>
      </c>
      <c r="C1822" t="s">
        <v>51</v>
      </c>
      <c r="D1822" t="s">
        <v>31</v>
      </c>
      <c r="E1822">
        <v>22</v>
      </c>
      <c r="F1822" t="str">
        <f t="shared" si="28"/>
        <v>Aggregate1-in-10May Monthly System Peak Day50% Cycling22</v>
      </c>
      <c r="G1822">
        <v>26.341470000000001</v>
      </c>
      <c r="H1822">
        <v>25.31765</v>
      </c>
      <c r="I1822">
        <v>69.963499999999996</v>
      </c>
      <c r="J1822">
        <v>0</v>
      </c>
      <c r="K1822">
        <v>0</v>
      </c>
      <c r="L1822">
        <v>0</v>
      </c>
      <c r="M1822">
        <v>0</v>
      </c>
      <c r="N1822">
        <v>0</v>
      </c>
      <c r="O1822">
        <v>12331</v>
      </c>
      <c r="P1822" t="s">
        <v>59</v>
      </c>
      <c r="Q1822" t="s">
        <v>61</v>
      </c>
    </row>
    <row r="1823" spans="1:17" x14ac:dyDescent="0.25">
      <c r="A1823" t="s">
        <v>30</v>
      </c>
      <c r="B1823" t="s">
        <v>38</v>
      </c>
      <c r="C1823" t="s">
        <v>51</v>
      </c>
      <c r="D1823" t="s">
        <v>26</v>
      </c>
      <c r="E1823">
        <v>22</v>
      </c>
      <c r="F1823" t="str">
        <f t="shared" si="28"/>
        <v>Average Per Ton1-in-10May Monthly System Peak DayAll22</v>
      </c>
      <c r="G1823">
        <v>0.46930250000000001</v>
      </c>
      <c r="H1823">
        <v>0.443135</v>
      </c>
      <c r="I1823">
        <v>70.074299999999994</v>
      </c>
      <c r="J1823">
        <v>0</v>
      </c>
      <c r="K1823">
        <v>0</v>
      </c>
      <c r="L1823">
        <v>0</v>
      </c>
      <c r="M1823">
        <v>0</v>
      </c>
      <c r="N1823">
        <v>0</v>
      </c>
      <c r="O1823">
        <v>23026</v>
      </c>
      <c r="P1823" t="s">
        <v>59</v>
      </c>
      <c r="Q1823" t="s">
        <v>61</v>
      </c>
    </row>
    <row r="1824" spans="1:17" x14ac:dyDescent="0.25">
      <c r="A1824" t="s">
        <v>28</v>
      </c>
      <c r="B1824" t="s">
        <v>38</v>
      </c>
      <c r="C1824" t="s">
        <v>51</v>
      </c>
      <c r="D1824" t="s">
        <v>26</v>
      </c>
      <c r="E1824">
        <v>22</v>
      </c>
      <c r="F1824" t="str">
        <f t="shared" si="28"/>
        <v>Average Per Premise1-in-10May Monthly System Peak DayAll22</v>
      </c>
      <c r="G1824">
        <v>2.0085380000000002</v>
      </c>
      <c r="H1824">
        <v>1.8965449999999999</v>
      </c>
      <c r="I1824">
        <v>70.074299999999994</v>
      </c>
      <c r="J1824">
        <v>0</v>
      </c>
      <c r="K1824">
        <v>0</v>
      </c>
      <c r="L1824">
        <v>0</v>
      </c>
      <c r="M1824">
        <v>0</v>
      </c>
      <c r="N1824">
        <v>0</v>
      </c>
      <c r="O1824">
        <v>23026</v>
      </c>
      <c r="P1824" t="s">
        <v>59</v>
      </c>
      <c r="Q1824" t="s">
        <v>61</v>
      </c>
    </row>
    <row r="1825" spans="1:17" x14ac:dyDescent="0.25">
      <c r="A1825" t="s">
        <v>29</v>
      </c>
      <c r="B1825" t="s">
        <v>38</v>
      </c>
      <c r="C1825" t="s">
        <v>51</v>
      </c>
      <c r="D1825" t="s">
        <v>26</v>
      </c>
      <c r="E1825">
        <v>22</v>
      </c>
      <c r="F1825" t="str">
        <f t="shared" si="28"/>
        <v>Average Per Device1-in-10May Monthly System Peak DayAll22</v>
      </c>
      <c r="G1825">
        <v>1.673975</v>
      </c>
      <c r="H1825">
        <v>1.5806370000000001</v>
      </c>
      <c r="I1825">
        <v>70.074299999999994</v>
      </c>
      <c r="J1825">
        <v>0</v>
      </c>
      <c r="K1825">
        <v>0</v>
      </c>
      <c r="L1825">
        <v>0</v>
      </c>
      <c r="M1825">
        <v>0</v>
      </c>
      <c r="N1825">
        <v>0</v>
      </c>
      <c r="O1825">
        <v>23026</v>
      </c>
      <c r="P1825" t="s">
        <v>59</v>
      </c>
      <c r="Q1825" t="s">
        <v>61</v>
      </c>
    </row>
    <row r="1826" spans="1:17" x14ac:dyDescent="0.25">
      <c r="A1826" t="s">
        <v>43</v>
      </c>
      <c r="B1826" t="s">
        <v>38</v>
      </c>
      <c r="C1826" t="s">
        <v>51</v>
      </c>
      <c r="D1826" t="s">
        <v>26</v>
      </c>
      <c r="E1826">
        <v>22</v>
      </c>
      <c r="F1826" t="str">
        <f t="shared" si="28"/>
        <v>Aggregate1-in-10May Monthly System Peak DayAll22</v>
      </c>
      <c r="G1826">
        <v>46.24859</v>
      </c>
      <c r="H1826">
        <v>43.669849999999997</v>
      </c>
      <c r="I1826">
        <v>70.074299999999994</v>
      </c>
      <c r="J1826">
        <v>0</v>
      </c>
      <c r="K1826">
        <v>0</v>
      </c>
      <c r="L1826">
        <v>0</v>
      </c>
      <c r="M1826">
        <v>0</v>
      </c>
      <c r="N1826">
        <v>0</v>
      </c>
      <c r="O1826">
        <v>23026</v>
      </c>
      <c r="P1826" t="s">
        <v>59</v>
      </c>
      <c r="Q1826" t="s">
        <v>61</v>
      </c>
    </row>
    <row r="1827" spans="1:17" x14ac:dyDescent="0.25">
      <c r="A1827" t="s">
        <v>30</v>
      </c>
      <c r="B1827" t="s">
        <v>38</v>
      </c>
      <c r="C1827" t="s">
        <v>52</v>
      </c>
      <c r="D1827" t="s">
        <v>58</v>
      </c>
      <c r="E1827">
        <v>22</v>
      </c>
      <c r="F1827" t="str">
        <f t="shared" si="28"/>
        <v>Average Per Ton1-in-10October Monthly System Peak Day100% Cycling22</v>
      </c>
      <c r="G1827">
        <v>0.4161917</v>
      </c>
      <c r="H1827">
        <v>0.3827081</v>
      </c>
      <c r="I1827">
        <v>72.698800000000006</v>
      </c>
      <c r="J1827">
        <v>0</v>
      </c>
      <c r="K1827">
        <v>0</v>
      </c>
      <c r="L1827">
        <v>0</v>
      </c>
      <c r="M1827">
        <v>0</v>
      </c>
      <c r="N1827">
        <v>0</v>
      </c>
      <c r="O1827">
        <v>10695</v>
      </c>
      <c r="P1827" t="s">
        <v>59</v>
      </c>
      <c r="Q1827" t="s">
        <v>61</v>
      </c>
    </row>
    <row r="1828" spans="1:17" x14ac:dyDescent="0.25">
      <c r="A1828" t="s">
        <v>28</v>
      </c>
      <c r="B1828" t="s">
        <v>38</v>
      </c>
      <c r="C1828" t="s">
        <v>52</v>
      </c>
      <c r="D1828" t="s">
        <v>58</v>
      </c>
      <c r="E1828">
        <v>22</v>
      </c>
      <c r="F1828" t="str">
        <f t="shared" si="28"/>
        <v>Average Per Premise1-in-10October Monthly System Peak Day100% Cycling22</v>
      </c>
      <c r="G1828">
        <v>1.8652200000000001</v>
      </c>
      <c r="H1828">
        <v>1.7151590000000001</v>
      </c>
      <c r="I1828">
        <v>72.698800000000006</v>
      </c>
      <c r="J1828">
        <v>0</v>
      </c>
      <c r="K1828">
        <v>0</v>
      </c>
      <c r="L1828">
        <v>0</v>
      </c>
      <c r="M1828">
        <v>0</v>
      </c>
      <c r="N1828">
        <v>0</v>
      </c>
      <c r="O1828">
        <v>10695</v>
      </c>
      <c r="P1828" t="s">
        <v>59</v>
      </c>
      <c r="Q1828" t="s">
        <v>61</v>
      </c>
    </row>
    <row r="1829" spans="1:17" x14ac:dyDescent="0.25">
      <c r="A1829" t="s">
        <v>29</v>
      </c>
      <c r="B1829" t="s">
        <v>38</v>
      </c>
      <c r="C1829" t="s">
        <v>52</v>
      </c>
      <c r="D1829" t="s">
        <v>58</v>
      </c>
      <c r="E1829">
        <v>22</v>
      </c>
      <c r="F1829" t="str">
        <f t="shared" si="28"/>
        <v>Average Per Device1-in-10October Monthly System Peak Day100% Cycling22</v>
      </c>
      <c r="G1829">
        <v>1.51068</v>
      </c>
      <c r="H1829">
        <v>1.3891420000000001</v>
      </c>
      <c r="I1829">
        <v>72.698800000000006</v>
      </c>
      <c r="J1829">
        <v>0</v>
      </c>
      <c r="K1829">
        <v>0</v>
      </c>
      <c r="L1829">
        <v>0</v>
      </c>
      <c r="M1829">
        <v>0</v>
      </c>
      <c r="N1829">
        <v>0</v>
      </c>
      <c r="O1829">
        <v>10695</v>
      </c>
      <c r="P1829" t="s">
        <v>59</v>
      </c>
      <c r="Q1829" t="s">
        <v>61</v>
      </c>
    </row>
    <row r="1830" spans="1:17" x14ac:dyDescent="0.25">
      <c r="A1830" t="s">
        <v>43</v>
      </c>
      <c r="B1830" t="s">
        <v>38</v>
      </c>
      <c r="C1830" t="s">
        <v>52</v>
      </c>
      <c r="D1830" t="s">
        <v>58</v>
      </c>
      <c r="E1830">
        <v>22</v>
      </c>
      <c r="F1830" t="str">
        <f t="shared" si="28"/>
        <v>Aggregate1-in-10October Monthly System Peak Day100% Cycling22</v>
      </c>
      <c r="G1830">
        <v>19.948519999999998</v>
      </c>
      <c r="H1830">
        <v>18.343620000000001</v>
      </c>
      <c r="I1830">
        <v>72.698800000000006</v>
      </c>
      <c r="J1830">
        <v>0</v>
      </c>
      <c r="K1830">
        <v>0</v>
      </c>
      <c r="L1830">
        <v>0</v>
      </c>
      <c r="M1830">
        <v>0</v>
      </c>
      <c r="N1830">
        <v>0</v>
      </c>
      <c r="O1830">
        <v>10695</v>
      </c>
      <c r="P1830" t="s">
        <v>59</v>
      </c>
      <c r="Q1830" t="s">
        <v>61</v>
      </c>
    </row>
    <row r="1831" spans="1:17" x14ac:dyDescent="0.25">
      <c r="A1831" t="s">
        <v>30</v>
      </c>
      <c r="B1831" t="s">
        <v>38</v>
      </c>
      <c r="C1831" t="s">
        <v>52</v>
      </c>
      <c r="D1831" t="s">
        <v>31</v>
      </c>
      <c r="E1831">
        <v>22</v>
      </c>
      <c r="F1831" t="str">
        <f t="shared" si="28"/>
        <v>Average Per Ton1-in-10October Monthly System Peak Day50% Cycling22</v>
      </c>
      <c r="G1831">
        <v>0.52833059999999998</v>
      </c>
      <c r="H1831">
        <v>0.50779589999999997</v>
      </c>
      <c r="I1831">
        <v>72.4619</v>
      </c>
      <c r="J1831">
        <v>0</v>
      </c>
      <c r="K1831">
        <v>0</v>
      </c>
      <c r="L1831">
        <v>0</v>
      </c>
      <c r="M1831">
        <v>0</v>
      </c>
      <c r="N1831">
        <v>0</v>
      </c>
      <c r="O1831">
        <v>12331</v>
      </c>
      <c r="P1831" t="s">
        <v>59</v>
      </c>
      <c r="Q1831" t="s">
        <v>61</v>
      </c>
    </row>
    <row r="1832" spans="1:17" x14ac:dyDescent="0.25">
      <c r="A1832" t="s">
        <v>28</v>
      </c>
      <c r="B1832" t="s">
        <v>38</v>
      </c>
      <c r="C1832" t="s">
        <v>52</v>
      </c>
      <c r="D1832" t="s">
        <v>31</v>
      </c>
      <c r="E1832">
        <v>22</v>
      </c>
      <c r="F1832" t="str">
        <f t="shared" si="28"/>
        <v>Average Per Premise1-in-10October Monthly System Peak Day50% Cycling22</v>
      </c>
      <c r="G1832">
        <v>2.1686960000000002</v>
      </c>
      <c r="H1832">
        <v>2.0844049999999998</v>
      </c>
      <c r="I1832">
        <v>72.4619</v>
      </c>
      <c r="J1832">
        <v>0</v>
      </c>
      <c r="K1832">
        <v>0</v>
      </c>
      <c r="L1832">
        <v>0</v>
      </c>
      <c r="M1832">
        <v>0</v>
      </c>
      <c r="N1832">
        <v>0</v>
      </c>
      <c r="O1832">
        <v>12331</v>
      </c>
      <c r="P1832" t="s">
        <v>59</v>
      </c>
      <c r="Q1832" t="s">
        <v>61</v>
      </c>
    </row>
    <row r="1833" spans="1:17" x14ac:dyDescent="0.25">
      <c r="A1833" t="s">
        <v>29</v>
      </c>
      <c r="B1833" t="s">
        <v>38</v>
      </c>
      <c r="C1833" t="s">
        <v>52</v>
      </c>
      <c r="D1833" t="s">
        <v>31</v>
      </c>
      <c r="E1833">
        <v>22</v>
      </c>
      <c r="F1833" t="str">
        <f t="shared" si="28"/>
        <v>Average Per Device1-in-10October Monthly System Peak Day50% Cycling22</v>
      </c>
      <c r="G1833">
        <v>1.8541350000000001</v>
      </c>
      <c r="H1833">
        <v>1.78207</v>
      </c>
      <c r="I1833">
        <v>72.4619</v>
      </c>
      <c r="J1833">
        <v>0</v>
      </c>
      <c r="K1833">
        <v>0</v>
      </c>
      <c r="L1833">
        <v>0</v>
      </c>
      <c r="M1833">
        <v>0</v>
      </c>
      <c r="N1833">
        <v>0</v>
      </c>
      <c r="O1833">
        <v>12331</v>
      </c>
      <c r="P1833" t="s">
        <v>59</v>
      </c>
      <c r="Q1833" t="s">
        <v>61</v>
      </c>
    </row>
    <row r="1834" spans="1:17" x14ac:dyDescent="0.25">
      <c r="A1834" t="s">
        <v>43</v>
      </c>
      <c r="B1834" t="s">
        <v>38</v>
      </c>
      <c r="C1834" t="s">
        <v>52</v>
      </c>
      <c r="D1834" t="s">
        <v>31</v>
      </c>
      <c r="E1834">
        <v>22</v>
      </c>
      <c r="F1834" t="str">
        <f t="shared" si="28"/>
        <v>Aggregate1-in-10October Monthly System Peak Day50% Cycling22</v>
      </c>
      <c r="G1834">
        <v>26.7422</v>
      </c>
      <c r="H1834">
        <v>25.7028</v>
      </c>
      <c r="I1834">
        <v>72.4619</v>
      </c>
      <c r="J1834">
        <v>0</v>
      </c>
      <c r="K1834">
        <v>0</v>
      </c>
      <c r="L1834">
        <v>0</v>
      </c>
      <c r="M1834">
        <v>0</v>
      </c>
      <c r="N1834">
        <v>0</v>
      </c>
      <c r="O1834">
        <v>12331</v>
      </c>
      <c r="P1834" t="s">
        <v>59</v>
      </c>
      <c r="Q1834" t="s">
        <v>61</v>
      </c>
    </row>
    <row r="1835" spans="1:17" x14ac:dyDescent="0.25">
      <c r="A1835" t="s">
        <v>30</v>
      </c>
      <c r="B1835" t="s">
        <v>38</v>
      </c>
      <c r="C1835" t="s">
        <v>52</v>
      </c>
      <c r="D1835" t="s">
        <v>26</v>
      </c>
      <c r="E1835">
        <v>22</v>
      </c>
      <c r="F1835" t="str">
        <f t="shared" si="28"/>
        <v>Average Per Ton1-in-10October Monthly System Peak DayAll22</v>
      </c>
      <c r="G1835">
        <v>0.4762421</v>
      </c>
      <c r="H1835">
        <v>0.4496926</v>
      </c>
      <c r="I1835">
        <v>72.571899999999999</v>
      </c>
      <c r="J1835">
        <v>0</v>
      </c>
      <c r="K1835">
        <v>0</v>
      </c>
      <c r="L1835">
        <v>0</v>
      </c>
      <c r="M1835">
        <v>0</v>
      </c>
      <c r="N1835">
        <v>0</v>
      </c>
      <c r="O1835">
        <v>23026</v>
      </c>
      <c r="P1835" t="s">
        <v>59</v>
      </c>
      <c r="Q1835" t="s">
        <v>61</v>
      </c>
    </row>
    <row r="1836" spans="1:17" x14ac:dyDescent="0.25">
      <c r="A1836" t="s">
        <v>28</v>
      </c>
      <c r="B1836" t="s">
        <v>38</v>
      </c>
      <c r="C1836" t="s">
        <v>52</v>
      </c>
      <c r="D1836" t="s">
        <v>26</v>
      </c>
      <c r="E1836">
        <v>22</v>
      </c>
      <c r="F1836" t="str">
        <f t="shared" si="28"/>
        <v>Average Per Premise1-in-10October Monthly System Peak DayAll22</v>
      </c>
      <c r="G1836">
        <v>2.0382380000000002</v>
      </c>
      <c r="H1836">
        <v>1.9246110000000001</v>
      </c>
      <c r="I1836">
        <v>72.571899999999999</v>
      </c>
      <c r="J1836">
        <v>0</v>
      </c>
      <c r="K1836">
        <v>0</v>
      </c>
      <c r="L1836">
        <v>0</v>
      </c>
      <c r="M1836">
        <v>0</v>
      </c>
      <c r="N1836">
        <v>0</v>
      </c>
      <c r="O1836">
        <v>23026</v>
      </c>
      <c r="P1836" t="s">
        <v>59</v>
      </c>
      <c r="Q1836" t="s">
        <v>61</v>
      </c>
    </row>
    <row r="1837" spans="1:17" x14ac:dyDescent="0.25">
      <c r="A1837" t="s">
        <v>29</v>
      </c>
      <c r="B1837" t="s">
        <v>38</v>
      </c>
      <c r="C1837" t="s">
        <v>52</v>
      </c>
      <c r="D1837" t="s">
        <v>26</v>
      </c>
      <c r="E1837">
        <v>22</v>
      </c>
      <c r="F1837" t="str">
        <f t="shared" si="28"/>
        <v>Average Per Device1-in-10October Monthly System Peak DayAll22</v>
      </c>
      <c r="G1837">
        <v>1.698728</v>
      </c>
      <c r="H1837">
        <v>1.604028</v>
      </c>
      <c r="I1837">
        <v>72.571899999999999</v>
      </c>
      <c r="J1837">
        <v>0</v>
      </c>
      <c r="K1837">
        <v>0</v>
      </c>
      <c r="L1837">
        <v>0</v>
      </c>
      <c r="M1837">
        <v>0</v>
      </c>
      <c r="N1837">
        <v>0</v>
      </c>
      <c r="O1837">
        <v>23026</v>
      </c>
      <c r="P1837" t="s">
        <v>59</v>
      </c>
      <c r="Q1837" t="s">
        <v>61</v>
      </c>
    </row>
    <row r="1838" spans="1:17" x14ac:dyDescent="0.25">
      <c r="A1838" t="s">
        <v>43</v>
      </c>
      <c r="B1838" t="s">
        <v>38</v>
      </c>
      <c r="C1838" t="s">
        <v>52</v>
      </c>
      <c r="D1838" t="s">
        <v>26</v>
      </c>
      <c r="E1838">
        <v>22</v>
      </c>
      <c r="F1838" t="str">
        <f t="shared" si="28"/>
        <v>Aggregate1-in-10October Monthly System Peak DayAll22</v>
      </c>
      <c r="G1838">
        <v>46.932470000000002</v>
      </c>
      <c r="H1838">
        <v>44.316079999999999</v>
      </c>
      <c r="I1838">
        <v>72.571899999999999</v>
      </c>
      <c r="J1838">
        <v>0</v>
      </c>
      <c r="K1838">
        <v>0</v>
      </c>
      <c r="L1838">
        <v>0</v>
      </c>
      <c r="M1838">
        <v>0</v>
      </c>
      <c r="N1838">
        <v>0</v>
      </c>
      <c r="O1838">
        <v>23026</v>
      </c>
      <c r="P1838" t="s">
        <v>59</v>
      </c>
      <c r="Q1838" t="s">
        <v>61</v>
      </c>
    </row>
    <row r="1839" spans="1:17" x14ac:dyDescent="0.25">
      <c r="A1839" t="s">
        <v>30</v>
      </c>
      <c r="B1839" t="s">
        <v>38</v>
      </c>
      <c r="C1839" t="s">
        <v>53</v>
      </c>
      <c r="D1839" t="s">
        <v>58</v>
      </c>
      <c r="E1839">
        <v>22</v>
      </c>
      <c r="F1839" t="str">
        <f t="shared" si="28"/>
        <v>Average Per Ton1-in-10September Monthly System Peak Day100% Cycling22</v>
      </c>
      <c r="G1839">
        <v>0.50352039999999998</v>
      </c>
      <c r="H1839">
        <v>0.46301110000000001</v>
      </c>
      <c r="I1839">
        <v>77.645700000000005</v>
      </c>
      <c r="J1839">
        <v>0</v>
      </c>
      <c r="K1839">
        <v>0</v>
      </c>
      <c r="L1839">
        <v>0</v>
      </c>
      <c r="M1839">
        <v>0</v>
      </c>
      <c r="N1839">
        <v>0</v>
      </c>
      <c r="O1839">
        <v>10695</v>
      </c>
      <c r="P1839" t="s">
        <v>59</v>
      </c>
      <c r="Q1839" t="s">
        <v>61</v>
      </c>
    </row>
    <row r="1840" spans="1:17" x14ac:dyDescent="0.25">
      <c r="A1840" t="s">
        <v>28</v>
      </c>
      <c r="B1840" t="s">
        <v>38</v>
      </c>
      <c r="C1840" t="s">
        <v>53</v>
      </c>
      <c r="D1840" t="s">
        <v>58</v>
      </c>
      <c r="E1840">
        <v>22</v>
      </c>
      <c r="F1840" t="str">
        <f t="shared" si="28"/>
        <v>Average Per Premise1-in-10September Monthly System Peak Day100% Cycling22</v>
      </c>
      <c r="G1840">
        <v>2.2565949999999999</v>
      </c>
      <c r="H1840">
        <v>2.0750470000000001</v>
      </c>
      <c r="I1840">
        <v>77.645700000000005</v>
      </c>
      <c r="J1840">
        <v>0</v>
      </c>
      <c r="K1840">
        <v>0</v>
      </c>
      <c r="L1840">
        <v>0</v>
      </c>
      <c r="M1840">
        <v>0</v>
      </c>
      <c r="N1840">
        <v>0</v>
      </c>
      <c r="O1840">
        <v>10695</v>
      </c>
      <c r="P1840" t="s">
        <v>59</v>
      </c>
      <c r="Q1840" t="s">
        <v>61</v>
      </c>
    </row>
    <row r="1841" spans="1:17" x14ac:dyDescent="0.25">
      <c r="A1841" t="s">
        <v>29</v>
      </c>
      <c r="B1841" t="s">
        <v>38</v>
      </c>
      <c r="C1841" t="s">
        <v>53</v>
      </c>
      <c r="D1841" t="s">
        <v>58</v>
      </c>
      <c r="E1841">
        <v>22</v>
      </c>
      <c r="F1841" t="str">
        <f t="shared" si="28"/>
        <v>Average Per Device1-in-10September Monthly System Peak Day100% Cycling22</v>
      </c>
      <c r="G1841">
        <v>1.827663</v>
      </c>
      <c r="H1841">
        <v>1.680623</v>
      </c>
      <c r="I1841">
        <v>77.645700000000005</v>
      </c>
      <c r="J1841">
        <v>0</v>
      </c>
      <c r="K1841">
        <v>0</v>
      </c>
      <c r="L1841">
        <v>0</v>
      </c>
      <c r="M1841">
        <v>0</v>
      </c>
      <c r="N1841">
        <v>0</v>
      </c>
      <c r="O1841">
        <v>10695</v>
      </c>
      <c r="P1841" t="s">
        <v>59</v>
      </c>
      <c r="Q1841" t="s">
        <v>61</v>
      </c>
    </row>
    <row r="1842" spans="1:17" x14ac:dyDescent="0.25">
      <c r="A1842" t="s">
        <v>43</v>
      </c>
      <c r="B1842" t="s">
        <v>38</v>
      </c>
      <c r="C1842" t="s">
        <v>53</v>
      </c>
      <c r="D1842" t="s">
        <v>58</v>
      </c>
      <c r="E1842">
        <v>22</v>
      </c>
      <c r="F1842" t="str">
        <f t="shared" si="28"/>
        <v>Aggregate1-in-10September Monthly System Peak Day100% Cycling22</v>
      </c>
      <c r="G1842">
        <v>24.13429</v>
      </c>
      <c r="H1842">
        <v>22.192630000000001</v>
      </c>
      <c r="I1842">
        <v>77.645700000000005</v>
      </c>
      <c r="J1842">
        <v>0</v>
      </c>
      <c r="K1842">
        <v>0</v>
      </c>
      <c r="L1842">
        <v>0</v>
      </c>
      <c r="M1842">
        <v>0</v>
      </c>
      <c r="N1842">
        <v>0</v>
      </c>
      <c r="O1842">
        <v>10695</v>
      </c>
      <c r="P1842" t="s">
        <v>59</v>
      </c>
      <c r="Q1842" t="s">
        <v>61</v>
      </c>
    </row>
    <row r="1843" spans="1:17" x14ac:dyDescent="0.25">
      <c r="A1843" t="s">
        <v>30</v>
      </c>
      <c r="B1843" t="s">
        <v>38</v>
      </c>
      <c r="C1843" t="s">
        <v>53</v>
      </c>
      <c r="D1843" t="s">
        <v>31</v>
      </c>
      <c r="E1843">
        <v>22</v>
      </c>
      <c r="F1843" t="str">
        <f t="shared" si="28"/>
        <v>Average Per Ton1-in-10September Monthly System Peak Day50% Cycling22</v>
      </c>
      <c r="G1843">
        <v>0.63478400000000001</v>
      </c>
      <c r="H1843">
        <v>0.61011179999999998</v>
      </c>
      <c r="I1843">
        <v>77.436800000000005</v>
      </c>
      <c r="J1843">
        <v>0</v>
      </c>
      <c r="K1843">
        <v>0</v>
      </c>
      <c r="L1843">
        <v>0</v>
      </c>
      <c r="M1843">
        <v>0</v>
      </c>
      <c r="N1843">
        <v>0</v>
      </c>
      <c r="O1843">
        <v>12331</v>
      </c>
      <c r="P1843" t="s">
        <v>59</v>
      </c>
      <c r="Q1843" t="s">
        <v>61</v>
      </c>
    </row>
    <row r="1844" spans="1:17" x14ac:dyDescent="0.25">
      <c r="A1844" t="s">
        <v>28</v>
      </c>
      <c r="B1844" t="s">
        <v>38</v>
      </c>
      <c r="C1844" t="s">
        <v>53</v>
      </c>
      <c r="D1844" t="s">
        <v>31</v>
      </c>
      <c r="E1844">
        <v>22</v>
      </c>
      <c r="F1844" t="str">
        <f t="shared" si="28"/>
        <v>Average Per Premise1-in-10September Monthly System Peak Day50% Cycling22</v>
      </c>
      <c r="G1844">
        <v>2.605667</v>
      </c>
      <c r="H1844">
        <v>2.5043920000000002</v>
      </c>
      <c r="I1844">
        <v>77.436800000000005</v>
      </c>
      <c r="J1844">
        <v>0</v>
      </c>
      <c r="K1844">
        <v>0</v>
      </c>
      <c r="L1844">
        <v>0</v>
      </c>
      <c r="M1844">
        <v>0</v>
      </c>
      <c r="N1844">
        <v>0</v>
      </c>
      <c r="O1844">
        <v>12331</v>
      </c>
      <c r="P1844" t="s">
        <v>59</v>
      </c>
      <c r="Q1844" t="s">
        <v>61</v>
      </c>
    </row>
    <row r="1845" spans="1:17" x14ac:dyDescent="0.25">
      <c r="A1845" t="s">
        <v>29</v>
      </c>
      <c r="B1845" t="s">
        <v>38</v>
      </c>
      <c r="C1845" t="s">
        <v>53</v>
      </c>
      <c r="D1845" t="s">
        <v>31</v>
      </c>
      <c r="E1845">
        <v>22</v>
      </c>
      <c r="F1845" t="str">
        <f t="shared" si="28"/>
        <v>Average Per Device1-in-10September Monthly System Peak Day50% Cycling22</v>
      </c>
      <c r="G1845">
        <v>2.227725</v>
      </c>
      <c r="H1845">
        <v>2.14114</v>
      </c>
      <c r="I1845">
        <v>77.436800000000005</v>
      </c>
      <c r="J1845">
        <v>0</v>
      </c>
      <c r="K1845">
        <v>0</v>
      </c>
      <c r="L1845">
        <v>0</v>
      </c>
      <c r="M1845">
        <v>0</v>
      </c>
      <c r="N1845">
        <v>0</v>
      </c>
      <c r="O1845">
        <v>12331</v>
      </c>
      <c r="P1845" t="s">
        <v>59</v>
      </c>
      <c r="Q1845" t="s">
        <v>61</v>
      </c>
    </row>
    <row r="1846" spans="1:17" x14ac:dyDescent="0.25">
      <c r="A1846" t="s">
        <v>43</v>
      </c>
      <c r="B1846" t="s">
        <v>38</v>
      </c>
      <c r="C1846" t="s">
        <v>53</v>
      </c>
      <c r="D1846" t="s">
        <v>31</v>
      </c>
      <c r="E1846">
        <v>22</v>
      </c>
      <c r="F1846" t="str">
        <f t="shared" si="28"/>
        <v>Aggregate1-in-10September Monthly System Peak Day50% Cycling22</v>
      </c>
      <c r="G1846">
        <v>32.130490000000002</v>
      </c>
      <c r="H1846">
        <v>30.88166</v>
      </c>
      <c r="I1846">
        <v>77.436800000000005</v>
      </c>
      <c r="J1846">
        <v>0</v>
      </c>
      <c r="K1846">
        <v>0</v>
      </c>
      <c r="L1846">
        <v>0</v>
      </c>
      <c r="M1846">
        <v>0</v>
      </c>
      <c r="N1846">
        <v>0</v>
      </c>
      <c r="O1846">
        <v>12331</v>
      </c>
      <c r="P1846" t="s">
        <v>59</v>
      </c>
      <c r="Q1846" t="s">
        <v>61</v>
      </c>
    </row>
    <row r="1847" spans="1:17" x14ac:dyDescent="0.25">
      <c r="A1847" t="s">
        <v>30</v>
      </c>
      <c r="B1847" t="s">
        <v>38</v>
      </c>
      <c r="C1847" t="s">
        <v>53</v>
      </c>
      <c r="D1847" t="s">
        <v>26</v>
      </c>
      <c r="E1847">
        <v>22</v>
      </c>
      <c r="F1847" t="str">
        <f t="shared" si="28"/>
        <v>Average Per Ton1-in-10September Monthly System Peak DayAll22</v>
      </c>
      <c r="G1847">
        <v>0.57381210000000005</v>
      </c>
      <c r="H1847">
        <v>0.54178349999999997</v>
      </c>
      <c r="I1847">
        <v>77.533799999999999</v>
      </c>
      <c r="J1847">
        <v>0</v>
      </c>
      <c r="K1847">
        <v>0</v>
      </c>
      <c r="L1847">
        <v>0</v>
      </c>
      <c r="M1847">
        <v>0</v>
      </c>
      <c r="N1847">
        <v>0</v>
      </c>
      <c r="O1847">
        <v>23026</v>
      </c>
      <c r="P1847" t="s">
        <v>59</v>
      </c>
      <c r="Q1847" t="s">
        <v>61</v>
      </c>
    </row>
    <row r="1848" spans="1:17" x14ac:dyDescent="0.25">
      <c r="A1848" t="s">
        <v>28</v>
      </c>
      <c r="B1848" t="s">
        <v>38</v>
      </c>
      <c r="C1848" t="s">
        <v>53</v>
      </c>
      <c r="D1848" t="s">
        <v>26</v>
      </c>
      <c r="E1848">
        <v>22</v>
      </c>
      <c r="F1848" t="str">
        <f t="shared" si="28"/>
        <v>Average Per Premise1-in-10September Monthly System Peak DayAll22</v>
      </c>
      <c r="G1848">
        <v>2.4558219999999999</v>
      </c>
      <c r="H1848">
        <v>2.3187440000000001</v>
      </c>
      <c r="I1848">
        <v>77.533799999999999</v>
      </c>
      <c r="J1848">
        <v>0</v>
      </c>
      <c r="K1848">
        <v>0</v>
      </c>
      <c r="L1848">
        <v>0</v>
      </c>
      <c r="M1848">
        <v>0</v>
      </c>
      <c r="N1848">
        <v>0</v>
      </c>
      <c r="O1848">
        <v>23026</v>
      </c>
      <c r="P1848" t="s">
        <v>59</v>
      </c>
      <c r="Q1848" t="s">
        <v>61</v>
      </c>
    </row>
    <row r="1849" spans="1:17" x14ac:dyDescent="0.25">
      <c r="A1849" t="s">
        <v>29</v>
      </c>
      <c r="B1849" t="s">
        <v>38</v>
      </c>
      <c r="C1849" t="s">
        <v>53</v>
      </c>
      <c r="D1849" t="s">
        <v>26</v>
      </c>
      <c r="E1849">
        <v>22</v>
      </c>
      <c r="F1849" t="str">
        <f t="shared" si="28"/>
        <v>Average Per Device1-in-10September Monthly System Peak DayAll22</v>
      </c>
      <c r="G1849">
        <v>2.0467550000000001</v>
      </c>
      <c r="H1849">
        <v>1.9325110000000001</v>
      </c>
      <c r="I1849">
        <v>77.533799999999999</v>
      </c>
      <c r="J1849">
        <v>0</v>
      </c>
      <c r="K1849">
        <v>0</v>
      </c>
      <c r="L1849">
        <v>0</v>
      </c>
      <c r="M1849">
        <v>0</v>
      </c>
      <c r="N1849">
        <v>0</v>
      </c>
      <c r="O1849">
        <v>23026</v>
      </c>
      <c r="P1849" t="s">
        <v>59</v>
      </c>
      <c r="Q1849" t="s">
        <v>61</v>
      </c>
    </row>
    <row r="1850" spans="1:17" x14ac:dyDescent="0.25">
      <c r="A1850" t="s">
        <v>43</v>
      </c>
      <c r="B1850" t="s">
        <v>38</v>
      </c>
      <c r="C1850" t="s">
        <v>53</v>
      </c>
      <c r="D1850" t="s">
        <v>26</v>
      </c>
      <c r="E1850">
        <v>22</v>
      </c>
      <c r="F1850" t="str">
        <f t="shared" si="28"/>
        <v>Aggregate1-in-10September Monthly System Peak DayAll22</v>
      </c>
      <c r="G1850">
        <v>56.547750000000001</v>
      </c>
      <c r="H1850">
        <v>53.39141</v>
      </c>
      <c r="I1850">
        <v>77.533799999999999</v>
      </c>
      <c r="J1850">
        <v>0</v>
      </c>
      <c r="K1850">
        <v>0</v>
      </c>
      <c r="L1850">
        <v>0</v>
      </c>
      <c r="M1850">
        <v>0</v>
      </c>
      <c r="N1850">
        <v>0</v>
      </c>
      <c r="O1850">
        <v>23026</v>
      </c>
      <c r="P1850" t="s">
        <v>59</v>
      </c>
      <c r="Q1850" t="s">
        <v>61</v>
      </c>
    </row>
    <row r="1851" spans="1:17" x14ac:dyDescent="0.25">
      <c r="A1851" t="s">
        <v>30</v>
      </c>
      <c r="B1851" t="s">
        <v>38</v>
      </c>
      <c r="C1851" t="s">
        <v>48</v>
      </c>
      <c r="D1851" t="s">
        <v>58</v>
      </c>
      <c r="E1851">
        <v>23</v>
      </c>
      <c r="F1851" t="str">
        <f t="shared" si="28"/>
        <v>Average Per Ton1-in-10August Monthly System Peak Day100% Cycling23</v>
      </c>
      <c r="G1851">
        <v>0.37666300000000003</v>
      </c>
      <c r="H1851">
        <v>0.3521282</v>
      </c>
      <c r="I1851">
        <v>75.241600000000005</v>
      </c>
      <c r="J1851">
        <v>0</v>
      </c>
      <c r="K1851">
        <v>0</v>
      </c>
      <c r="L1851">
        <v>0</v>
      </c>
      <c r="M1851">
        <v>0</v>
      </c>
      <c r="N1851">
        <v>0</v>
      </c>
      <c r="O1851">
        <v>10695</v>
      </c>
      <c r="P1851" t="s">
        <v>59</v>
      </c>
      <c r="Q1851" t="s">
        <v>61</v>
      </c>
    </row>
    <row r="1852" spans="1:17" x14ac:dyDescent="0.25">
      <c r="A1852" t="s">
        <v>28</v>
      </c>
      <c r="B1852" t="s">
        <v>38</v>
      </c>
      <c r="C1852" t="s">
        <v>48</v>
      </c>
      <c r="D1852" t="s">
        <v>58</v>
      </c>
      <c r="E1852">
        <v>23</v>
      </c>
      <c r="F1852" t="str">
        <f t="shared" si="28"/>
        <v>Average Per Premise1-in-10August Monthly System Peak Day100% Cycling23</v>
      </c>
      <c r="G1852">
        <v>1.688067</v>
      </c>
      <c r="H1852">
        <v>1.5781099999999999</v>
      </c>
      <c r="I1852">
        <v>75.241600000000005</v>
      </c>
      <c r="J1852">
        <v>0</v>
      </c>
      <c r="K1852">
        <v>0</v>
      </c>
      <c r="L1852">
        <v>0</v>
      </c>
      <c r="M1852">
        <v>0</v>
      </c>
      <c r="N1852">
        <v>0</v>
      </c>
      <c r="O1852">
        <v>10695</v>
      </c>
      <c r="P1852" t="s">
        <v>59</v>
      </c>
      <c r="Q1852" t="s">
        <v>61</v>
      </c>
    </row>
    <row r="1853" spans="1:17" x14ac:dyDescent="0.25">
      <c r="A1853" t="s">
        <v>29</v>
      </c>
      <c r="B1853" t="s">
        <v>38</v>
      </c>
      <c r="C1853" t="s">
        <v>48</v>
      </c>
      <c r="D1853" t="s">
        <v>58</v>
      </c>
      <c r="E1853">
        <v>23</v>
      </c>
      <c r="F1853" t="str">
        <f t="shared" si="28"/>
        <v>Average Per Device1-in-10August Monthly System Peak Day100% Cycling23</v>
      </c>
      <c r="G1853">
        <v>1.3672</v>
      </c>
      <c r="H1853">
        <v>1.2781439999999999</v>
      </c>
      <c r="I1853">
        <v>75.241600000000005</v>
      </c>
      <c r="J1853">
        <v>0</v>
      </c>
      <c r="K1853">
        <v>0</v>
      </c>
      <c r="L1853">
        <v>0</v>
      </c>
      <c r="M1853">
        <v>0</v>
      </c>
      <c r="N1853">
        <v>0</v>
      </c>
      <c r="O1853">
        <v>10695</v>
      </c>
      <c r="P1853" t="s">
        <v>59</v>
      </c>
      <c r="Q1853" t="s">
        <v>61</v>
      </c>
    </row>
    <row r="1854" spans="1:17" x14ac:dyDescent="0.25">
      <c r="A1854" t="s">
        <v>43</v>
      </c>
      <c r="B1854" t="s">
        <v>38</v>
      </c>
      <c r="C1854" t="s">
        <v>48</v>
      </c>
      <c r="D1854" t="s">
        <v>58</v>
      </c>
      <c r="E1854">
        <v>23</v>
      </c>
      <c r="F1854" t="str">
        <f t="shared" si="28"/>
        <v>Aggregate1-in-10August Monthly System Peak Day100% Cycling23</v>
      </c>
      <c r="G1854">
        <v>18.05387</v>
      </c>
      <c r="H1854">
        <v>16.877890000000001</v>
      </c>
      <c r="I1854">
        <v>75.241600000000005</v>
      </c>
      <c r="J1854">
        <v>0</v>
      </c>
      <c r="K1854">
        <v>0</v>
      </c>
      <c r="L1854">
        <v>0</v>
      </c>
      <c r="M1854">
        <v>0</v>
      </c>
      <c r="N1854">
        <v>0</v>
      </c>
      <c r="O1854">
        <v>10695</v>
      </c>
      <c r="P1854" t="s">
        <v>59</v>
      </c>
      <c r="Q1854" t="s">
        <v>61</v>
      </c>
    </row>
    <row r="1855" spans="1:17" x14ac:dyDescent="0.25">
      <c r="A1855" t="s">
        <v>30</v>
      </c>
      <c r="B1855" t="s">
        <v>38</v>
      </c>
      <c r="C1855" t="s">
        <v>48</v>
      </c>
      <c r="D1855" t="s">
        <v>31</v>
      </c>
      <c r="E1855">
        <v>23</v>
      </c>
      <c r="F1855" t="str">
        <f t="shared" si="28"/>
        <v>Average Per Ton1-in-10August Monthly System Peak Day50% Cycling23</v>
      </c>
      <c r="G1855">
        <v>0.4738058</v>
      </c>
      <c r="H1855">
        <v>0.4597194</v>
      </c>
      <c r="I1855">
        <v>75.2196</v>
      </c>
      <c r="J1855">
        <v>0</v>
      </c>
      <c r="K1855">
        <v>0</v>
      </c>
      <c r="L1855">
        <v>0</v>
      </c>
      <c r="M1855">
        <v>0</v>
      </c>
      <c r="N1855">
        <v>0</v>
      </c>
      <c r="O1855">
        <v>12331</v>
      </c>
      <c r="P1855" t="s">
        <v>59</v>
      </c>
      <c r="Q1855" t="s">
        <v>61</v>
      </c>
    </row>
    <row r="1856" spans="1:17" x14ac:dyDescent="0.25">
      <c r="A1856" t="s">
        <v>28</v>
      </c>
      <c r="B1856" t="s">
        <v>38</v>
      </c>
      <c r="C1856" t="s">
        <v>48</v>
      </c>
      <c r="D1856" t="s">
        <v>31</v>
      </c>
      <c r="E1856">
        <v>23</v>
      </c>
      <c r="F1856" t="str">
        <f t="shared" si="28"/>
        <v>Average Per Premise1-in-10August Monthly System Peak Day50% Cycling23</v>
      </c>
      <c r="G1856">
        <v>1.9448829999999999</v>
      </c>
      <c r="H1856">
        <v>1.88706</v>
      </c>
      <c r="I1856">
        <v>75.2196</v>
      </c>
      <c r="J1856">
        <v>0</v>
      </c>
      <c r="K1856">
        <v>0</v>
      </c>
      <c r="L1856">
        <v>0</v>
      </c>
      <c r="M1856">
        <v>0</v>
      </c>
      <c r="N1856">
        <v>0</v>
      </c>
      <c r="O1856">
        <v>12331</v>
      </c>
      <c r="P1856" t="s">
        <v>59</v>
      </c>
      <c r="Q1856" t="s">
        <v>61</v>
      </c>
    </row>
    <row r="1857" spans="1:17" x14ac:dyDescent="0.25">
      <c r="A1857" t="s">
        <v>29</v>
      </c>
      <c r="B1857" t="s">
        <v>38</v>
      </c>
      <c r="C1857" t="s">
        <v>48</v>
      </c>
      <c r="D1857" t="s">
        <v>31</v>
      </c>
      <c r="E1857">
        <v>23</v>
      </c>
      <c r="F1857" t="str">
        <f t="shared" si="28"/>
        <v>Average Per Device1-in-10August Monthly System Peak Day50% Cycling23</v>
      </c>
      <c r="G1857">
        <v>1.662785</v>
      </c>
      <c r="H1857">
        <v>1.6133489999999999</v>
      </c>
      <c r="I1857">
        <v>75.2196</v>
      </c>
      <c r="J1857">
        <v>0</v>
      </c>
      <c r="K1857">
        <v>0</v>
      </c>
      <c r="L1857">
        <v>0</v>
      </c>
      <c r="M1857">
        <v>0</v>
      </c>
      <c r="N1857">
        <v>0</v>
      </c>
      <c r="O1857">
        <v>12331</v>
      </c>
      <c r="P1857" t="s">
        <v>59</v>
      </c>
      <c r="Q1857" t="s">
        <v>61</v>
      </c>
    </row>
    <row r="1858" spans="1:17" x14ac:dyDescent="0.25">
      <c r="A1858" t="s">
        <v>43</v>
      </c>
      <c r="B1858" t="s">
        <v>38</v>
      </c>
      <c r="C1858" t="s">
        <v>48</v>
      </c>
      <c r="D1858" t="s">
        <v>31</v>
      </c>
      <c r="E1858">
        <v>23</v>
      </c>
      <c r="F1858" t="str">
        <f t="shared" si="28"/>
        <v>Aggregate1-in-10August Monthly System Peak Day50% Cycling23</v>
      </c>
      <c r="G1858">
        <v>23.98235</v>
      </c>
      <c r="H1858">
        <v>23.26934</v>
      </c>
      <c r="I1858">
        <v>75.2196</v>
      </c>
      <c r="J1858">
        <v>0</v>
      </c>
      <c r="K1858">
        <v>0</v>
      </c>
      <c r="L1858">
        <v>0</v>
      </c>
      <c r="M1858">
        <v>0</v>
      </c>
      <c r="N1858">
        <v>0</v>
      </c>
      <c r="O1858">
        <v>12331</v>
      </c>
      <c r="P1858" t="s">
        <v>59</v>
      </c>
      <c r="Q1858" t="s">
        <v>61</v>
      </c>
    </row>
    <row r="1859" spans="1:17" x14ac:dyDescent="0.25">
      <c r="A1859" t="s">
        <v>30</v>
      </c>
      <c r="B1859" t="s">
        <v>38</v>
      </c>
      <c r="C1859" t="s">
        <v>48</v>
      </c>
      <c r="D1859" t="s">
        <v>26</v>
      </c>
      <c r="E1859">
        <v>23</v>
      </c>
      <c r="F1859" t="str">
        <f t="shared" ref="F1859:F1922" si="29">CONCATENATE(A1859,B1859,C1859,D1859,E1859)</f>
        <v>Average Per Ton1-in-10August Monthly System Peak DayAll23</v>
      </c>
      <c r="G1859">
        <v>0.42868299999999998</v>
      </c>
      <c r="H1859">
        <v>0.40974329999999998</v>
      </c>
      <c r="I1859">
        <v>75.229799999999997</v>
      </c>
      <c r="J1859">
        <v>0</v>
      </c>
      <c r="K1859">
        <v>0</v>
      </c>
      <c r="L1859">
        <v>0</v>
      </c>
      <c r="M1859">
        <v>0</v>
      </c>
      <c r="N1859">
        <v>0</v>
      </c>
      <c r="O1859">
        <v>23026</v>
      </c>
      <c r="P1859" t="s">
        <v>59</v>
      </c>
      <c r="Q1859" t="s">
        <v>61</v>
      </c>
    </row>
    <row r="1860" spans="1:17" x14ac:dyDescent="0.25">
      <c r="A1860" t="s">
        <v>28</v>
      </c>
      <c r="B1860" t="s">
        <v>38</v>
      </c>
      <c r="C1860" t="s">
        <v>48</v>
      </c>
      <c r="D1860" t="s">
        <v>26</v>
      </c>
      <c r="E1860">
        <v>23</v>
      </c>
      <c r="F1860" t="str">
        <f t="shared" si="29"/>
        <v>Average Per Premise1-in-10August Monthly System Peak DayAll23</v>
      </c>
      <c r="G1860">
        <v>1.8346929999999999</v>
      </c>
      <c r="H1860">
        <v>1.7536339999999999</v>
      </c>
      <c r="I1860">
        <v>75.229799999999997</v>
      </c>
      <c r="J1860">
        <v>0</v>
      </c>
      <c r="K1860">
        <v>0</v>
      </c>
      <c r="L1860">
        <v>0</v>
      </c>
      <c r="M1860">
        <v>0</v>
      </c>
      <c r="N1860">
        <v>0</v>
      </c>
      <c r="O1860">
        <v>23026</v>
      </c>
      <c r="P1860" t="s">
        <v>59</v>
      </c>
      <c r="Q1860" t="s">
        <v>61</v>
      </c>
    </row>
    <row r="1861" spans="1:17" x14ac:dyDescent="0.25">
      <c r="A1861" t="s">
        <v>29</v>
      </c>
      <c r="B1861" t="s">
        <v>38</v>
      </c>
      <c r="C1861" t="s">
        <v>48</v>
      </c>
      <c r="D1861" t="s">
        <v>26</v>
      </c>
      <c r="E1861">
        <v>23</v>
      </c>
      <c r="F1861" t="str">
        <f t="shared" si="29"/>
        <v>Average Per Device1-in-10August Monthly System Peak DayAll23</v>
      </c>
      <c r="G1861">
        <v>1.529088</v>
      </c>
      <c r="H1861">
        <v>1.4615309999999999</v>
      </c>
      <c r="I1861">
        <v>75.229799999999997</v>
      </c>
      <c r="J1861">
        <v>0</v>
      </c>
      <c r="K1861">
        <v>0</v>
      </c>
      <c r="L1861">
        <v>0</v>
      </c>
      <c r="M1861">
        <v>0</v>
      </c>
      <c r="N1861">
        <v>0</v>
      </c>
      <c r="O1861">
        <v>23026</v>
      </c>
      <c r="P1861" t="s">
        <v>59</v>
      </c>
      <c r="Q1861" t="s">
        <v>61</v>
      </c>
    </row>
    <row r="1862" spans="1:17" x14ac:dyDescent="0.25">
      <c r="A1862" t="s">
        <v>43</v>
      </c>
      <c r="B1862" t="s">
        <v>38</v>
      </c>
      <c r="C1862" t="s">
        <v>48</v>
      </c>
      <c r="D1862" t="s">
        <v>26</v>
      </c>
      <c r="E1862">
        <v>23</v>
      </c>
      <c r="F1862" t="str">
        <f t="shared" si="29"/>
        <v>Aggregate1-in-10August Monthly System Peak DayAll23</v>
      </c>
      <c r="G1862">
        <v>42.245640000000002</v>
      </c>
      <c r="H1862">
        <v>40.379170000000002</v>
      </c>
      <c r="I1862">
        <v>75.229799999999997</v>
      </c>
      <c r="J1862">
        <v>0</v>
      </c>
      <c r="K1862">
        <v>0</v>
      </c>
      <c r="L1862">
        <v>0</v>
      </c>
      <c r="M1862">
        <v>0</v>
      </c>
      <c r="N1862">
        <v>0</v>
      </c>
      <c r="O1862">
        <v>23026</v>
      </c>
      <c r="P1862" t="s">
        <v>59</v>
      </c>
      <c r="Q1862" t="s">
        <v>61</v>
      </c>
    </row>
    <row r="1863" spans="1:17" x14ac:dyDescent="0.25">
      <c r="A1863" t="s">
        <v>30</v>
      </c>
      <c r="B1863" t="s">
        <v>38</v>
      </c>
      <c r="C1863" t="s">
        <v>37</v>
      </c>
      <c r="D1863" t="s">
        <v>58</v>
      </c>
      <c r="E1863">
        <v>23</v>
      </c>
      <c r="F1863" t="str">
        <f t="shared" si="29"/>
        <v>Average Per Ton1-in-10August Typical Event Day100% Cycling23</v>
      </c>
      <c r="G1863">
        <v>0.36396859999999998</v>
      </c>
      <c r="H1863">
        <v>0.34026070000000003</v>
      </c>
      <c r="I1863">
        <v>73.977800000000002</v>
      </c>
      <c r="J1863">
        <v>0</v>
      </c>
      <c r="K1863">
        <v>0</v>
      </c>
      <c r="L1863">
        <v>0</v>
      </c>
      <c r="M1863">
        <v>0</v>
      </c>
      <c r="N1863">
        <v>0</v>
      </c>
      <c r="O1863">
        <v>10695</v>
      </c>
      <c r="P1863" t="s">
        <v>59</v>
      </c>
      <c r="Q1863" t="s">
        <v>61</v>
      </c>
    </row>
    <row r="1864" spans="1:17" x14ac:dyDescent="0.25">
      <c r="A1864" t="s">
        <v>28</v>
      </c>
      <c r="B1864" t="s">
        <v>38</v>
      </c>
      <c r="C1864" t="s">
        <v>37</v>
      </c>
      <c r="D1864" t="s">
        <v>58</v>
      </c>
      <c r="E1864">
        <v>23</v>
      </c>
      <c r="F1864" t="str">
        <f t="shared" si="29"/>
        <v>Average Per Premise1-in-10August Typical Event Day100% Cycling23</v>
      </c>
      <c r="G1864">
        <v>1.631175</v>
      </c>
      <c r="H1864">
        <v>1.5249250000000001</v>
      </c>
      <c r="I1864">
        <v>73.977800000000002</v>
      </c>
      <c r="J1864">
        <v>0</v>
      </c>
      <c r="K1864">
        <v>0</v>
      </c>
      <c r="L1864">
        <v>0</v>
      </c>
      <c r="M1864">
        <v>0</v>
      </c>
      <c r="N1864">
        <v>0</v>
      </c>
      <c r="O1864">
        <v>10695</v>
      </c>
      <c r="P1864" t="s">
        <v>59</v>
      </c>
      <c r="Q1864" t="s">
        <v>61</v>
      </c>
    </row>
    <row r="1865" spans="1:17" x14ac:dyDescent="0.25">
      <c r="A1865" t="s">
        <v>29</v>
      </c>
      <c r="B1865" t="s">
        <v>38</v>
      </c>
      <c r="C1865" t="s">
        <v>37</v>
      </c>
      <c r="D1865" t="s">
        <v>58</v>
      </c>
      <c r="E1865">
        <v>23</v>
      </c>
      <c r="F1865" t="str">
        <f t="shared" si="29"/>
        <v>Average Per Device1-in-10August Typical Event Day100% Cycling23</v>
      </c>
      <c r="G1865">
        <v>1.3211219999999999</v>
      </c>
      <c r="H1865">
        <v>1.2350680000000001</v>
      </c>
      <c r="I1865">
        <v>73.977800000000002</v>
      </c>
      <c r="J1865">
        <v>0</v>
      </c>
      <c r="K1865">
        <v>0</v>
      </c>
      <c r="L1865">
        <v>0</v>
      </c>
      <c r="M1865">
        <v>0</v>
      </c>
      <c r="N1865">
        <v>0</v>
      </c>
      <c r="O1865">
        <v>10695</v>
      </c>
      <c r="P1865" t="s">
        <v>59</v>
      </c>
      <c r="Q1865" t="s">
        <v>61</v>
      </c>
    </row>
    <row r="1866" spans="1:17" x14ac:dyDescent="0.25">
      <c r="A1866" t="s">
        <v>43</v>
      </c>
      <c r="B1866" t="s">
        <v>38</v>
      </c>
      <c r="C1866" t="s">
        <v>37</v>
      </c>
      <c r="D1866" t="s">
        <v>58</v>
      </c>
      <c r="E1866">
        <v>23</v>
      </c>
      <c r="F1866" t="str">
        <f t="shared" si="29"/>
        <v>Aggregate1-in-10August Typical Event Day100% Cycling23</v>
      </c>
      <c r="G1866">
        <v>17.445419999999999</v>
      </c>
      <c r="H1866">
        <v>16.309069999999998</v>
      </c>
      <c r="I1866">
        <v>73.977800000000002</v>
      </c>
      <c r="J1866">
        <v>0</v>
      </c>
      <c r="K1866">
        <v>0</v>
      </c>
      <c r="L1866">
        <v>0</v>
      </c>
      <c r="M1866">
        <v>0</v>
      </c>
      <c r="N1866">
        <v>0</v>
      </c>
      <c r="O1866">
        <v>10695</v>
      </c>
      <c r="P1866" t="s">
        <v>59</v>
      </c>
      <c r="Q1866" t="s">
        <v>61</v>
      </c>
    </row>
    <row r="1867" spans="1:17" x14ac:dyDescent="0.25">
      <c r="A1867" t="s">
        <v>30</v>
      </c>
      <c r="B1867" t="s">
        <v>38</v>
      </c>
      <c r="C1867" t="s">
        <v>37</v>
      </c>
      <c r="D1867" t="s">
        <v>31</v>
      </c>
      <c r="E1867">
        <v>23</v>
      </c>
      <c r="F1867" t="str">
        <f t="shared" si="29"/>
        <v>Average Per Ton1-in-10August Typical Event Day50% Cycling23</v>
      </c>
      <c r="G1867">
        <v>0.46038180000000001</v>
      </c>
      <c r="H1867">
        <v>0.44669449999999999</v>
      </c>
      <c r="I1867">
        <v>73.9499</v>
      </c>
      <c r="J1867">
        <v>0</v>
      </c>
      <c r="K1867">
        <v>0</v>
      </c>
      <c r="L1867">
        <v>0</v>
      </c>
      <c r="M1867">
        <v>0</v>
      </c>
      <c r="N1867">
        <v>0</v>
      </c>
      <c r="O1867">
        <v>12331</v>
      </c>
      <c r="P1867" t="s">
        <v>59</v>
      </c>
      <c r="Q1867" t="s">
        <v>61</v>
      </c>
    </row>
    <row r="1868" spans="1:17" x14ac:dyDescent="0.25">
      <c r="A1868" t="s">
        <v>28</v>
      </c>
      <c r="B1868" t="s">
        <v>38</v>
      </c>
      <c r="C1868" t="s">
        <v>37</v>
      </c>
      <c r="D1868" t="s">
        <v>31</v>
      </c>
      <c r="E1868">
        <v>23</v>
      </c>
      <c r="F1868" t="str">
        <f t="shared" si="29"/>
        <v>Average Per Premise1-in-10August Typical Event Day50% Cycling23</v>
      </c>
      <c r="G1868">
        <v>1.88978</v>
      </c>
      <c r="H1868">
        <v>1.833596</v>
      </c>
      <c r="I1868">
        <v>73.9499</v>
      </c>
      <c r="J1868">
        <v>0</v>
      </c>
      <c r="K1868">
        <v>0</v>
      </c>
      <c r="L1868">
        <v>0</v>
      </c>
      <c r="M1868">
        <v>0</v>
      </c>
      <c r="N1868">
        <v>0</v>
      </c>
      <c r="O1868">
        <v>12331</v>
      </c>
      <c r="P1868" t="s">
        <v>59</v>
      </c>
      <c r="Q1868" t="s">
        <v>61</v>
      </c>
    </row>
    <row r="1869" spans="1:17" x14ac:dyDescent="0.25">
      <c r="A1869" t="s">
        <v>29</v>
      </c>
      <c r="B1869" t="s">
        <v>38</v>
      </c>
      <c r="C1869" t="s">
        <v>37</v>
      </c>
      <c r="D1869" t="s">
        <v>31</v>
      </c>
      <c r="E1869">
        <v>23</v>
      </c>
      <c r="F1869" t="str">
        <f t="shared" si="29"/>
        <v>Average Per Device1-in-10August Typical Event Day50% Cycling23</v>
      </c>
      <c r="G1869">
        <v>1.6156740000000001</v>
      </c>
      <c r="H1869">
        <v>1.5676399999999999</v>
      </c>
      <c r="I1869">
        <v>73.9499</v>
      </c>
      <c r="J1869">
        <v>0</v>
      </c>
      <c r="K1869">
        <v>0</v>
      </c>
      <c r="L1869">
        <v>0</v>
      </c>
      <c r="M1869">
        <v>0</v>
      </c>
      <c r="N1869">
        <v>0</v>
      </c>
      <c r="O1869">
        <v>12331</v>
      </c>
      <c r="P1869" t="s">
        <v>59</v>
      </c>
      <c r="Q1869" t="s">
        <v>61</v>
      </c>
    </row>
    <row r="1870" spans="1:17" x14ac:dyDescent="0.25">
      <c r="A1870" t="s">
        <v>43</v>
      </c>
      <c r="B1870" t="s">
        <v>38</v>
      </c>
      <c r="C1870" t="s">
        <v>37</v>
      </c>
      <c r="D1870" t="s">
        <v>31</v>
      </c>
      <c r="E1870">
        <v>23</v>
      </c>
      <c r="F1870" t="str">
        <f t="shared" si="29"/>
        <v>Aggregate1-in-10August Typical Event Day50% Cycling23</v>
      </c>
      <c r="G1870">
        <v>23.302869999999999</v>
      </c>
      <c r="H1870">
        <v>22.61007</v>
      </c>
      <c r="I1870">
        <v>73.9499</v>
      </c>
      <c r="J1870">
        <v>0</v>
      </c>
      <c r="K1870">
        <v>0</v>
      </c>
      <c r="L1870">
        <v>0</v>
      </c>
      <c r="M1870">
        <v>0</v>
      </c>
      <c r="N1870">
        <v>0</v>
      </c>
      <c r="O1870">
        <v>12331</v>
      </c>
      <c r="P1870" t="s">
        <v>59</v>
      </c>
      <c r="Q1870" t="s">
        <v>61</v>
      </c>
    </row>
    <row r="1871" spans="1:17" x14ac:dyDescent="0.25">
      <c r="A1871" t="s">
        <v>30</v>
      </c>
      <c r="B1871" t="s">
        <v>38</v>
      </c>
      <c r="C1871" t="s">
        <v>37</v>
      </c>
      <c r="D1871" t="s">
        <v>26</v>
      </c>
      <c r="E1871">
        <v>23</v>
      </c>
      <c r="F1871" t="str">
        <f t="shared" si="29"/>
        <v>Average Per Ton1-in-10August Typical Event DayAll23</v>
      </c>
      <c r="G1871">
        <v>0.41559790000000002</v>
      </c>
      <c r="H1871">
        <v>0.397256</v>
      </c>
      <c r="I1871">
        <v>73.962900000000005</v>
      </c>
      <c r="J1871">
        <v>0</v>
      </c>
      <c r="K1871">
        <v>0</v>
      </c>
      <c r="L1871">
        <v>0</v>
      </c>
      <c r="M1871">
        <v>0</v>
      </c>
      <c r="N1871">
        <v>0</v>
      </c>
      <c r="O1871">
        <v>23026</v>
      </c>
      <c r="P1871" t="s">
        <v>59</v>
      </c>
      <c r="Q1871" t="s">
        <v>61</v>
      </c>
    </row>
    <row r="1872" spans="1:17" x14ac:dyDescent="0.25">
      <c r="A1872" t="s">
        <v>28</v>
      </c>
      <c r="B1872" t="s">
        <v>38</v>
      </c>
      <c r="C1872" t="s">
        <v>37</v>
      </c>
      <c r="D1872" t="s">
        <v>26</v>
      </c>
      <c r="E1872">
        <v>23</v>
      </c>
      <c r="F1872" t="str">
        <f t="shared" si="29"/>
        <v>Average Per Premise1-in-10August Typical Event DayAll23</v>
      </c>
      <c r="G1872">
        <v>1.778691</v>
      </c>
      <c r="H1872">
        <v>1.7001900000000001</v>
      </c>
      <c r="I1872">
        <v>73.962900000000005</v>
      </c>
      <c r="J1872">
        <v>0</v>
      </c>
      <c r="K1872">
        <v>0</v>
      </c>
      <c r="L1872">
        <v>0</v>
      </c>
      <c r="M1872">
        <v>0</v>
      </c>
      <c r="N1872">
        <v>0</v>
      </c>
      <c r="O1872">
        <v>23026</v>
      </c>
      <c r="P1872" t="s">
        <v>59</v>
      </c>
      <c r="Q1872" t="s">
        <v>61</v>
      </c>
    </row>
    <row r="1873" spans="1:17" x14ac:dyDescent="0.25">
      <c r="A1873" t="s">
        <v>29</v>
      </c>
      <c r="B1873" t="s">
        <v>38</v>
      </c>
      <c r="C1873" t="s">
        <v>37</v>
      </c>
      <c r="D1873" t="s">
        <v>26</v>
      </c>
      <c r="E1873">
        <v>23</v>
      </c>
      <c r="F1873" t="str">
        <f t="shared" si="29"/>
        <v>Average Per Device1-in-10August Typical Event DayAll23</v>
      </c>
      <c r="G1873">
        <v>1.4824139999999999</v>
      </c>
      <c r="H1873">
        <v>1.4169890000000001</v>
      </c>
      <c r="I1873">
        <v>73.962900000000005</v>
      </c>
      <c r="J1873">
        <v>0</v>
      </c>
      <c r="K1873">
        <v>0</v>
      </c>
      <c r="L1873">
        <v>0</v>
      </c>
      <c r="M1873">
        <v>0</v>
      </c>
      <c r="N1873">
        <v>0</v>
      </c>
      <c r="O1873">
        <v>23026</v>
      </c>
      <c r="P1873" t="s">
        <v>59</v>
      </c>
      <c r="Q1873" t="s">
        <v>61</v>
      </c>
    </row>
    <row r="1874" spans="1:17" x14ac:dyDescent="0.25">
      <c r="A1874" t="s">
        <v>43</v>
      </c>
      <c r="B1874" t="s">
        <v>38</v>
      </c>
      <c r="C1874" t="s">
        <v>37</v>
      </c>
      <c r="D1874" t="s">
        <v>26</v>
      </c>
      <c r="E1874">
        <v>23</v>
      </c>
      <c r="F1874" t="str">
        <f t="shared" si="29"/>
        <v>Aggregate1-in-10August Typical Event DayAll23</v>
      </c>
      <c r="G1874">
        <v>40.956130000000002</v>
      </c>
      <c r="H1874">
        <v>39.148580000000003</v>
      </c>
      <c r="I1874">
        <v>73.962900000000005</v>
      </c>
      <c r="J1874">
        <v>0</v>
      </c>
      <c r="K1874">
        <v>0</v>
      </c>
      <c r="L1874">
        <v>0</v>
      </c>
      <c r="M1874">
        <v>0</v>
      </c>
      <c r="N1874">
        <v>0</v>
      </c>
      <c r="O1874">
        <v>23026</v>
      </c>
      <c r="P1874" t="s">
        <v>59</v>
      </c>
      <c r="Q1874" t="s">
        <v>61</v>
      </c>
    </row>
    <row r="1875" spans="1:17" x14ac:dyDescent="0.25">
      <c r="A1875" t="s">
        <v>30</v>
      </c>
      <c r="B1875" t="s">
        <v>38</v>
      </c>
      <c r="C1875" t="s">
        <v>49</v>
      </c>
      <c r="D1875" t="s">
        <v>58</v>
      </c>
      <c r="E1875">
        <v>23</v>
      </c>
      <c r="F1875" t="str">
        <f t="shared" si="29"/>
        <v>Average Per Ton1-in-10July Monthly System Peak Day100% Cycling23</v>
      </c>
      <c r="G1875">
        <v>0.36648969999999997</v>
      </c>
      <c r="H1875">
        <v>0.34261760000000002</v>
      </c>
      <c r="I1875">
        <v>73.580399999999997</v>
      </c>
      <c r="J1875">
        <v>0</v>
      </c>
      <c r="K1875">
        <v>0</v>
      </c>
      <c r="L1875">
        <v>0</v>
      </c>
      <c r="M1875">
        <v>0</v>
      </c>
      <c r="N1875">
        <v>0</v>
      </c>
      <c r="O1875">
        <v>10695</v>
      </c>
      <c r="P1875" t="s">
        <v>59</v>
      </c>
      <c r="Q1875" t="s">
        <v>61</v>
      </c>
    </row>
    <row r="1876" spans="1:17" x14ac:dyDescent="0.25">
      <c r="A1876" t="s">
        <v>28</v>
      </c>
      <c r="B1876" t="s">
        <v>38</v>
      </c>
      <c r="C1876" t="s">
        <v>49</v>
      </c>
      <c r="D1876" t="s">
        <v>58</v>
      </c>
      <c r="E1876">
        <v>23</v>
      </c>
      <c r="F1876" t="str">
        <f t="shared" si="29"/>
        <v>Average Per Premise1-in-10July Monthly System Peak Day100% Cycling23</v>
      </c>
      <c r="G1876">
        <v>1.642474</v>
      </c>
      <c r="H1876">
        <v>1.535487</v>
      </c>
      <c r="I1876">
        <v>73.580399999999997</v>
      </c>
      <c r="J1876">
        <v>0</v>
      </c>
      <c r="K1876">
        <v>0</v>
      </c>
      <c r="L1876">
        <v>0</v>
      </c>
      <c r="M1876">
        <v>0</v>
      </c>
      <c r="N1876">
        <v>0</v>
      </c>
      <c r="O1876">
        <v>10695</v>
      </c>
      <c r="P1876" t="s">
        <v>59</v>
      </c>
      <c r="Q1876" t="s">
        <v>61</v>
      </c>
    </row>
    <row r="1877" spans="1:17" x14ac:dyDescent="0.25">
      <c r="A1877" t="s">
        <v>29</v>
      </c>
      <c r="B1877" t="s">
        <v>38</v>
      </c>
      <c r="C1877" t="s">
        <v>49</v>
      </c>
      <c r="D1877" t="s">
        <v>58</v>
      </c>
      <c r="E1877">
        <v>23</v>
      </c>
      <c r="F1877" t="str">
        <f t="shared" si="29"/>
        <v>Average Per Device1-in-10July Monthly System Peak Day100% Cycling23</v>
      </c>
      <c r="G1877">
        <v>1.330273</v>
      </c>
      <c r="H1877">
        <v>1.2436229999999999</v>
      </c>
      <c r="I1877">
        <v>73.580399999999997</v>
      </c>
      <c r="J1877">
        <v>0</v>
      </c>
      <c r="K1877">
        <v>0</v>
      </c>
      <c r="L1877">
        <v>0</v>
      </c>
      <c r="M1877">
        <v>0</v>
      </c>
      <c r="N1877">
        <v>0</v>
      </c>
      <c r="O1877">
        <v>10695</v>
      </c>
      <c r="P1877" t="s">
        <v>59</v>
      </c>
      <c r="Q1877" t="s">
        <v>61</v>
      </c>
    </row>
    <row r="1878" spans="1:17" x14ac:dyDescent="0.25">
      <c r="A1878" t="s">
        <v>43</v>
      </c>
      <c r="B1878" t="s">
        <v>38</v>
      </c>
      <c r="C1878" t="s">
        <v>49</v>
      </c>
      <c r="D1878" t="s">
        <v>58</v>
      </c>
      <c r="E1878">
        <v>23</v>
      </c>
      <c r="F1878" t="str">
        <f t="shared" si="29"/>
        <v>Aggregate1-in-10July Monthly System Peak Day100% Cycling23</v>
      </c>
      <c r="G1878">
        <v>17.56626</v>
      </c>
      <c r="H1878">
        <v>16.422039999999999</v>
      </c>
      <c r="I1878">
        <v>73.580399999999997</v>
      </c>
      <c r="J1878">
        <v>0</v>
      </c>
      <c r="K1878">
        <v>0</v>
      </c>
      <c r="L1878">
        <v>0</v>
      </c>
      <c r="M1878">
        <v>0</v>
      </c>
      <c r="N1878">
        <v>0</v>
      </c>
      <c r="O1878">
        <v>10695</v>
      </c>
      <c r="P1878" t="s">
        <v>59</v>
      </c>
      <c r="Q1878" t="s">
        <v>61</v>
      </c>
    </row>
    <row r="1879" spans="1:17" x14ac:dyDescent="0.25">
      <c r="A1879" t="s">
        <v>30</v>
      </c>
      <c r="B1879" t="s">
        <v>38</v>
      </c>
      <c r="C1879" t="s">
        <v>49</v>
      </c>
      <c r="D1879" t="s">
        <v>31</v>
      </c>
      <c r="E1879">
        <v>23</v>
      </c>
      <c r="F1879" t="str">
        <f t="shared" si="29"/>
        <v>Average Per Ton1-in-10July Monthly System Peak Day50% Cycling23</v>
      </c>
      <c r="G1879">
        <v>0.46204580000000001</v>
      </c>
      <c r="H1879">
        <v>0.44830900000000001</v>
      </c>
      <c r="I1879">
        <v>73.67</v>
      </c>
      <c r="J1879">
        <v>0</v>
      </c>
      <c r="K1879">
        <v>0</v>
      </c>
      <c r="L1879">
        <v>0</v>
      </c>
      <c r="M1879">
        <v>0</v>
      </c>
      <c r="N1879">
        <v>0</v>
      </c>
      <c r="O1879">
        <v>12331</v>
      </c>
      <c r="P1879" t="s">
        <v>59</v>
      </c>
      <c r="Q1879" t="s">
        <v>61</v>
      </c>
    </row>
    <row r="1880" spans="1:17" x14ac:dyDescent="0.25">
      <c r="A1880" t="s">
        <v>28</v>
      </c>
      <c r="B1880" t="s">
        <v>38</v>
      </c>
      <c r="C1880" t="s">
        <v>49</v>
      </c>
      <c r="D1880" t="s">
        <v>31</v>
      </c>
      <c r="E1880">
        <v>23</v>
      </c>
      <c r="F1880" t="str">
        <f t="shared" si="29"/>
        <v>Average Per Premise1-in-10July Monthly System Peak Day50% Cycling23</v>
      </c>
      <c r="G1880">
        <v>1.8966099999999999</v>
      </c>
      <c r="H1880">
        <v>1.8402229999999999</v>
      </c>
      <c r="I1880">
        <v>73.67</v>
      </c>
      <c r="J1880">
        <v>0</v>
      </c>
      <c r="K1880">
        <v>0</v>
      </c>
      <c r="L1880">
        <v>0</v>
      </c>
      <c r="M1880">
        <v>0</v>
      </c>
      <c r="N1880">
        <v>0</v>
      </c>
      <c r="O1880">
        <v>12331</v>
      </c>
      <c r="P1880" t="s">
        <v>59</v>
      </c>
      <c r="Q1880" t="s">
        <v>61</v>
      </c>
    </row>
    <row r="1881" spans="1:17" x14ac:dyDescent="0.25">
      <c r="A1881" t="s">
        <v>29</v>
      </c>
      <c r="B1881" t="s">
        <v>38</v>
      </c>
      <c r="C1881" t="s">
        <v>49</v>
      </c>
      <c r="D1881" t="s">
        <v>31</v>
      </c>
      <c r="E1881">
        <v>23</v>
      </c>
      <c r="F1881" t="str">
        <f t="shared" si="29"/>
        <v>Average Per Device1-in-10July Monthly System Peak Day50% Cycling23</v>
      </c>
      <c r="G1881">
        <v>1.6215139999999999</v>
      </c>
      <c r="H1881">
        <v>1.5733060000000001</v>
      </c>
      <c r="I1881">
        <v>73.67</v>
      </c>
      <c r="J1881">
        <v>0</v>
      </c>
      <c r="K1881">
        <v>0</v>
      </c>
      <c r="L1881">
        <v>0</v>
      </c>
      <c r="M1881">
        <v>0</v>
      </c>
      <c r="N1881">
        <v>0</v>
      </c>
      <c r="O1881">
        <v>12331</v>
      </c>
      <c r="P1881" t="s">
        <v>59</v>
      </c>
      <c r="Q1881" t="s">
        <v>61</v>
      </c>
    </row>
    <row r="1882" spans="1:17" x14ac:dyDescent="0.25">
      <c r="A1882" t="s">
        <v>43</v>
      </c>
      <c r="B1882" t="s">
        <v>38</v>
      </c>
      <c r="C1882" t="s">
        <v>49</v>
      </c>
      <c r="D1882" t="s">
        <v>31</v>
      </c>
      <c r="E1882">
        <v>23</v>
      </c>
      <c r="F1882" t="str">
        <f t="shared" si="29"/>
        <v>Aggregate1-in-10July Monthly System Peak Day50% Cycling23</v>
      </c>
      <c r="G1882">
        <v>23.3871</v>
      </c>
      <c r="H1882">
        <v>22.691790000000001</v>
      </c>
      <c r="I1882">
        <v>73.67</v>
      </c>
      <c r="J1882">
        <v>0</v>
      </c>
      <c r="K1882">
        <v>0</v>
      </c>
      <c r="L1882">
        <v>0</v>
      </c>
      <c r="M1882">
        <v>0</v>
      </c>
      <c r="N1882">
        <v>0</v>
      </c>
      <c r="O1882">
        <v>12331</v>
      </c>
      <c r="P1882" t="s">
        <v>59</v>
      </c>
      <c r="Q1882" t="s">
        <v>61</v>
      </c>
    </row>
    <row r="1883" spans="1:17" x14ac:dyDescent="0.25">
      <c r="A1883" t="s">
        <v>30</v>
      </c>
      <c r="B1883" t="s">
        <v>38</v>
      </c>
      <c r="C1883" t="s">
        <v>49</v>
      </c>
      <c r="D1883" t="s">
        <v>26</v>
      </c>
      <c r="E1883">
        <v>23</v>
      </c>
      <c r="F1883" t="str">
        <f t="shared" si="29"/>
        <v>Average Per Ton1-in-10July Monthly System Peak DayAll23</v>
      </c>
      <c r="G1883">
        <v>0.41765999999999998</v>
      </c>
      <c r="H1883">
        <v>0.3992153</v>
      </c>
      <c r="I1883">
        <v>73.628399999999999</v>
      </c>
      <c r="J1883">
        <v>0</v>
      </c>
      <c r="K1883">
        <v>0</v>
      </c>
      <c r="L1883">
        <v>0</v>
      </c>
      <c r="M1883">
        <v>0</v>
      </c>
      <c r="N1883">
        <v>0</v>
      </c>
      <c r="O1883">
        <v>23026</v>
      </c>
      <c r="P1883" t="s">
        <v>59</v>
      </c>
      <c r="Q1883" t="s">
        <v>61</v>
      </c>
    </row>
    <row r="1884" spans="1:17" x14ac:dyDescent="0.25">
      <c r="A1884" t="s">
        <v>28</v>
      </c>
      <c r="B1884" t="s">
        <v>38</v>
      </c>
      <c r="C1884" t="s">
        <v>49</v>
      </c>
      <c r="D1884" t="s">
        <v>26</v>
      </c>
      <c r="E1884">
        <v>23</v>
      </c>
      <c r="F1884" t="str">
        <f t="shared" si="29"/>
        <v>Average Per Premise1-in-10July Monthly System Peak DayAll23</v>
      </c>
      <c r="G1884">
        <v>1.7875160000000001</v>
      </c>
      <c r="H1884">
        <v>1.7085760000000001</v>
      </c>
      <c r="I1884">
        <v>73.628399999999999</v>
      </c>
      <c r="J1884">
        <v>0</v>
      </c>
      <c r="K1884">
        <v>0</v>
      </c>
      <c r="L1884">
        <v>0</v>
      </c>
      <c r="M1884">
        <v>0</v>
      </c>
      <c r="N1884">
        <v>0</v>
      </c>
      <c r="O1884">
        <v>23026</v>
      </c>
      <c r="P1884" t="s">
        <v>59</v>
      </c>
      <c r="Q1884" t="s">
        <v>61</v>
      </c>
    </row>
    <row r="1885" spans="1:17" x14ac:dyDescent="0.25">
      <c r="A1885" t="s">
        <v>29</v>
      </c>
      <c r="B1885" t="s">
        <v>38</v>
      </c>
      <c r="C1885" t="s">
        <v>49</v>
      </c>
      <c r="D1885" t="s">
        <v>26</v>
      </c>
      <c r="E1885">
        <v>23</v>
      </c>
      <c r="F1885" t="str">
        <f t="shared" si="29"/>
        <v>Average Per Device1-in-10July Monthly System Peak DayAll23</v>
      </c>
      <c r="G1885">
        <v>1.4897689999999999</v>
      </c>
      <c r="H1885">
        <v>1.423978</v>
      </c>
      <c r="I1885">
        <v>73.628399999999999</v>
      </c>
      <c r="J1885">
        <v>0</v>
      </c>
      <c r="K1885">
        <v>0</v>
      </c>
      <c r="L1885">
        <v>0</v>
      </c>
      <c r="M1885">
        <v>0</v>
      </c>
      <c r="N1885">
        <v>0</v>
      </c>
      <c r="O1885">
        <v>23026</v>
      </c>
      <c r="P1885" t="s">
        <v>59</v>
      </c>
      <c r="Q1885" t="s">
        <v>61</v>
      </c>
    </row>
    <row r="1886" spans="1:17" x14ac:dyDescent="0.25">
      <c r="A1886" t="s">
        <v>43</v>
      </c>
      <c r="B1886" t="s">
        <v>38</v>
      </c>
      <c r="C1886" t="s">
        <v>49</v>
      </c>
      <c r="D1886" t="s">
        <v>26</v>
      </c>
      <c r="E1886">
        <v>23</v>
      </c>
      <c r="F1886" t="str">
        <f t="shared" si="29"/>
        <v>Aggregate1-in-10July Monthly System Peak DayAll23</v>
      </c>
      <c r="G1886">
        <v>41.159350000000003</v>
      </c>
      <c r="H1886">
        <v>39.341670000000001</v>
      </c>
      <c r="I1886">
        <v>73.628399999999999</v>
      </c>
      <c r="J1886">
        <v>0</v>
      </c>
      <c r="K1886">
        <v>0</v>
      </c>
      <c r="L1886">
        <v>0</v>
      </c>
      <c r="M1886">
        <v>0</v>
      </c>
      <c r="N1886">
        <v>0</v>
      </c>
      <c r="O1886">
        <v>23026</v>
      </c>
      <c r="P1886" t="s">
        <v>59</v>
      </c>
      <c r="Q1886" t="s">
        <v>61</v>
      </c>
    </row>
    <row r="1887" spans="1:17" x14ac:dyDescent="0.25">
      <c r="A1887" t="s">
        <v>30</v>
      </c>
      <c r="B1887" t="s">
        <v>38</v>
      </c>
      <c r="C1887" t="s">
        <v>50</v>
      </c>
      <c r="D1887" t="s">
        <v>58</v>
      </c>
      <c r="E1887">
        <v>23</v>
      </c>
      <c r="F1887" t="str">
        <f t="shared" si="29"/>
        <v>Average Per Ton1-in-10June Monthly System Peak Day100% Cycling23</v>
      </c>
      <c r="G1887">
        <v>0.30031580000000002</v>
      </c>
      <c r="H1887">
        <v>0.280754</v>
      </c>
      <c r="I1887">
        <v>70.669600000000003</v>
      </c>
      <c r="J1887">
        <v>0</v>
      </c>
      <c r="K1887">
        <v>0</v>
      </c>
      <c r="L1887">
        <v>0</v>
      </c>
      <c r="M1887">
        <v>0</v>
      </c>
      <c r="N1887">
        <v>0</v>
      </c>
      <c r="O1887">
        <v>10695</v>
      </c>
      <c r="P1887" t="s">
        <v>59</v>
      </c>
      <c r="Q1887" t="s">
        <v>61</v>
      </c>
    </row>
    <row r="1888" spans="1:17" x14ac:dyDescent="0.25">
      <c r="A1888" t="s">
        <v>28</v>
      </c>
      <c r="B1888" t="s">
        <v>38</v>
      </c>
      <c r="C1888" t="s">
        <v>50</v>
      </c>
      <c r="D1888" t="s">
        <v>58</v>
      </c>
      <c r="E1888">
        <v>23</v>
      </c>
      <c r="F1888" t="str">
        <f t="shared" si="29"/>
        <v>Average Per Premise1-in-10June Monthly System Peak Day100% Cycling23</v>
      </c>
      <c r="G1888">
        <v>1.345906</v>
      </c>
      <c r="H1888">
        <v>1.258237</v>
      </c>
      <c r="I1888">
        <v>70.669600000000003</v>
      </c>
      <c r="J1888">
        <v>0</v>
      </c>
      <c r="K1888">
        <v>0</v>
      </c>
      <c r="L1888">
        <v>0</v>
      </c>
      <c r="M1888">
        <v>0</v>
      </c>
      <c r="N1888">
        <v>0</v>
      </c>
      <c r="O1888">
        <v>10695</v>
      </c>
      <c r="P1888" t="s">
        <v>59</v>
      </c>
      <c r="Q1888" t="s">
        <v>61</v>
      </c>
    </row>
    <row r="1889" spans="1:17" x14ac:dyDescent="0.25">
      <c r="A1889" t="s">
        <v>29</v>
      </c>
      <c r="B1889" t="s">
        <v>38</v>
      </c>
      <c r="C1889" t="s">
        <v>50</v>
      </c>
      <c r="D1889" t="s">
        <v>58</v>
      </c>
      <c r="E1889">
        <v>23</v>
      </c>
      <c r="F1889" t="str">
        <f t="shared" si="29"/>
        <v>Average Per Device1-in-10June Monthly System Peak Day100% Cycling23</v>
      </c>
      <c r="G1889">
        <v>1.090077</v>
      </c>
      <c r="H1889">
        <v>1.019072</v>
      </c>
      <c r="I1889">
        <v>70.669600000000003</v>
      </c>
      <c r="J1889">
        <v>0</v>
      </c>
      <c r="K1889">
        <v>0</v>
      </c>
      <c r="L1889">
        <v>0</v>
      </c>
      <c r="M1889">
        <v>0</v>
      </c>
      <c r="N1889">
        <v>0</v>
      </c>
      <c r="O1889">
        <v>10695</v>
      </c>
      <c r="P1889" t="s">
        <v>59</v>
      </c>
      <c r="Q1889" t="s">
        <v>61</v>
      </c>
    </row>
    <row r="1890" spans="1:17" x14ac:dyDescent="0.25">
      <c r="A1890" t="s">
        <v>43</v>
      </c>
      <c r="B1890" t="s">
        <v>38</v>
      </c>
      <c r="C1890" t="s">
        <v>50</v>
      </c>
      <c r="D1890" t="s">
        <v>58</v>
      </c>
      <c r="E1890">
        <v>23</v>
      </c>
      <c r="F1890" t="str">
        <f t="shared" si="29"/>
        <v>Aggregate1-in-10June Monthly System Peak Day100% Cycling23</v>
      </c>
      <c r="G1890">
        <v>14.39447</v>
      </c>
      <c r="H1890">
        <v>13.456849999999999</v>
      </c>
      <c r="I1890">
        <v>70.669600000000003</v>
      </c>
      <c r="J1890">
        <v>0</v>
      </c>
      <c r="K1890">
        <v>0</v>
      </c>
      <c r="L1890">
        <v>0</v>
      </c>
      <c r="M1890">
        <v>0</v>
      </c>
      <c r="N1890">
        <v>0</v>
      </c>
      <c r="O1890">
        <v>10695</v>
      </c>
      <c r="P1890" t="s">
        <v>59</v>
      </c>
      <c r="Q1890" t="s">
        <v>61</v>
      </c>
    </row>
    <row r="1891" spans="1:17" x14ac:dyDescent="0.25">
      <c r="A1891" t="s">
        <v>30</v>
      </c>
      <c r="B1891" t="s">
        <v>38</v>
      </c>
      <c r="C1891" t="s">
        <v>50</v>
      </c>
      <c r="D1891" t="s">
        <v>31</v>
      </c>
      <c r="E1891">
        <v>23</v>
      </c>
      <c r="F1891" t="str">
        <f t="shared" si="29"/>
        <v>Average Per Ton1-in-10June Monthly System Peak Day50% Cycling23</v>
      </c>
      <c r="G1891">
        <v>0.38567760000000001</v>
      </c>
      <c r="H1891">
        <v>0.37421120000000002</v>
      </c>
      <c r="I1891">
        <v>70.58</v>
      </c>
      <c r="J1891">
        <v>0</v>
      </c>
      <c r="K1891">
        <v>0</v>
      </c>
      <c r="L1891">
        <v>0</v>
      </c>
      <c r="M1891">
        <v>0</v>
      </c>
      <c r="N1891">
        <v>0</v>
      </c>
      <c r="O1891">
        <v>12331</v>
      </c>
      <c r="P1891" t="s">
        <v>59</v>
      </c>
      <c r="Q1891" t="s">
        <v>61</v>
      </c>
    </row>
    <row r="1892" spans="1:17" x14ac:dyDescent="0.25">
      <c r="A1892" t="s">
        <v>28</v>
      </c>
      <c r="B1892" t="s">
        <v>38</v>
      </c>
      <c r="C1892" t="s">
        <v>50</v>
      </c>
      <c r="D1892" t="s">
        <v>31</v>
      </c>
      <c r="E1892">
        <v>23</v>
      </c>
      <c r="F1892" t="str">
        <f t="shared" si="29"/>
        <v>Average Per Premise1-in-10June Monthly System Peak Day50% Cycling23</v>
      </c>
      <c r="G1892">
        <v>1.5831329999999999</v>
      </c>
      <c r="H1892">
        <v>1.5360659999999999</v>
      </c>
      <c r="I1892">
        <v>70.58</v>
      </c>
      <c r="J1892">
        <v>0</v>
      </c>
      <c r="K1892">
        <v>0</v>
      </c>
      <c r="L1892">
        <v>0</v>
      </c>
      <c r="M1892">
        <v>0</v>
      </c>
      <c r="N1892">
        <v>0</v>
      </c>
      <c r="O1892">
        <v>12331</v>
      </c>
      <c r="P1892" t="s">
        <v>59</v>
      </c>
      <c r="Q1892" t="s">
        <v>61</v>
      </c>
    </row>
    <row r="1893" spans="1:17" x14ac:dyDescent="0.25">
      <c r="A1893" t="s">
        <v>29</v>
      </c>
      <c r="B1893" t="s">
        <v>38</v>
      </c>
      <c r="C1893" t="s">
        <v>50</v>
      </c>
      <c r="D1893" t="s">
        <v>31</v>
      </c>
      <c r="E1893">
        <v>23</v>
      </c>
      <c r="F1893" t="str">
        <f t="shared" si="29"/>
        <v>Average Per Device1-in-10June Monthly System Peak Day50% Cycling23</v>
      </c>
      <c r="G1893">
        <v>1.3535060000000001</v>
      </c>
      <c r="H1893">
        <v>1.3132649999999999</v>
      </c>
      <c r="I1893">
        <v>70.58</v>
      </c>
      <c r="J1893">
        <v>0</v>
      </c>
      <c r="K1893">
        <v>0</v>
      </c>
      <c r="L1893">
        <v>0</v>
      </c>
      <c r="M1893">
        <v>0</v>
      </c>
      <c r="N1893">
        <v>0</v>
      </c>
      <c r="O1893">
        <v>12331</v>
      </c>
      <c r="P1893" t="s">
        <v>59</v>
      </c>
      <c r="Q1893" t="s">
        <v>61</v>
      </c>
    </row>
    <row r="1894" spans="1:17" x14ac:dyDescent="0.25">
      <c r="A1894" t="s">
        <v>43</v>
      </c>
      <c r="B1894" t="s">
        <v>38</v>
      </c>
      <c r="C1894" t="s">
        <v>50</v>
      </c>
      <c r="D1894" t="s">
        <v>31</v>
      </c>
      <c r="E1894">
        <v>23</v>
      </c>
      <c r="F1894" t="str">
        <f t="shared" si="29"/>
        <v>Aggregate1-in-10June Monthly System Peak Day50% Cycling23</v>
      </c>
      <c r="G1894">
        <v>19.521609999999999</v>
      </c>
      <c r="H1894">
        <v>18.941230000000001</v>
      </c>
      <c r="I1894">
        <v>70.58</v>
      </c>
      <c r="J1894">
        <v>0</v>
      </c>
      <c r="K1894">
        <v>0</v>
      </c>
      <c r="L1894">
        <v>0</v>
      </c>
      <c r="M1894">
        <v>0</v>
      </c>
      <c r="N1894">
        <v>0</v>
      </c>
      <c r="O1894">
        <v>12331</v>
      </c>
      <c r="P1894" t="s">
        <v>59</v>
      </c>
      <c r="Q1894" t="s">
        <v>61</v>
      </c>
    </row>
    <row r="1895" spans="1:17" x14ac:dyDescent="0.25">
      <c r="A1895" t="s">
        <v>30</v>
      </c>
      <c r="B1895" t="s">
        <v>38</v>
      </c>
      <c r="C1895" t="s">
        <v>50</v>
      </c>
      <c r="D1895" t="s">
        <v>26</v>
      </c>
      <c r="E1895">
        <v>23</v>
      </c>
      <c r="F1895" t="str">
        <f t="shared" si="29"/>
        <v>Average Per Ton1-in-10June Monthly System Peak DayAll23</v>
      </c>
      <c r="G1895">
        <v>0.34602699999999997</v>
      </c>
      <c r="H1895">
        <v>0.33080039999999999</v>
      </c>
      <c r="I1895">
        <v>70.621600000000001</v>
      </c>
      <c r="J1895">
        <v>0</v>
      </c>
      <c r="K1895">
        <v>0</v>
      </c>
      <c r="L1895">
        <v>0</v>
      </c>
      <c r="M1895">
        <v>0</v>
      </c>
      <c r="N1895">
        <v>0</v>
      </c>
      <c r="O1895">
        <v>23026</v>
      </c>
      <c r="P1895" t="s">
        <v>59</v>
      </c>
      <c r="Q1895" t="s">
        <v>61</v>
      </c>
    </row>
    <row r="1896" spans="1:17" x14ac:dyDescent="0.25">
      <c r="A1896" t="s">
        <v>28</v>
      </c>
      <c r="B1896" t="s">
        <v>38</v>
      </c>
      <c r="C1896" t="s">
        <v>50</v>
      </c>
      <c r="D1896" t="s">
        <v>26</v>
      </c>
      <c r="E1896">
        <v>23</v>
      </c>
      <c r="F1896" t="str">
        <f t="shared" si="29"/>
        <v>Average Per Premise1-in-10June Monthly System Peak DayAll23</v>
      </c>
      <c r="G1896">
        <v>1.480939</v>
      </c>
      <c r="H1896">
        <v>1.4157709999999999</v>
      </c>
      <c r="I1896">
        <v>70.621600000000001</v>
      </c>
      <c r="J1896">
        <v>0</v>
      </c>
      <c r="K1896">
        <v>0</v>
      </c>
      <c r="L1896">
        <v>0</v>
      </c>
      <c r="M1896">
        <v>0</v>
      </c>
      <c r="N1896">
        <v>0</v>
      </c>
      <c r="O1896">
        <v>23026</v>
      </c>
      <c r="P1896" t="s">
        <v>59</v>
      </c>
      <c r="Q1896" t="s">
        <v>61</v>
      </c>
    </row>
    <row r="1897" spans="1:17" x14ac:dyDescent="0.25">
      <c r="A1897" t="s">
        <v>29</v>
      </c>
      <c r="B1897" t="s">
        <v>38</v>
      </c>
      <c r="C1897" t="s">
        <v>50</v>
      </c>
      <c r="D1897" t="s">
        <v>26</v>
      </c>
      <c r="E1897">
        <v>23</v>
      </c>
      <c r="F1897" t="str">
        <f t="shared" si="29"/>
        <v>Average Per Device1-in-10June Monthly System Peak DayAll23</v>
      </c>
      <c r="G1897">
        <v>1.234259</v>
      </c>
      <c r="H1897">
        <v>1.1799459999999999</v>
      </c>
      <c r="I1897">
        <v>70.621600000000001</v>
      </c>
      <c r="J1897">
        <v>0</v>
      </c>
      <c r="K1897">
        <v>0</v>
      </c>
      <c r="L1897">
        <v>0</v>
      </c>
      <c r="M1897">
        <v>0</v>
      </c>
      <c r="N1897">
        <v>0</v>
      </c>
      <c r="O1897">
        <v>23026</v>
      </c>
      <c r="P1897" t="s">
        <v>59</v>
      </c>
      <c r="Q1897" t="s">
        <v>61</v>
      </c>
    </row>
    <row r="1898" spans="1:17" x14ac:dyDescent="0.25">
      <c r="A1898" t="s">
        <v>43</v>
      </c>
      <c r="B1898" t="s">
        <v>38</v>
      </c>
      <c r="C1898" t="s">
        <v>50</v>
      </c>
      <c r="D1898" t="s">
        <v>26</v>
      </c>
      <c r="E1898">
        <v>23</v>
      </c>
      <c r="F1898" t="str">
        <f t="shared" si="29"/>
        <v>Aggregate1-in-10June Monthly System Peak DayAll23</v>
      </c>
      <c r="G1898">
        <v>34.100099999999998</v>
      </c>
      <c r="H1898">
        <v>32.599550000000001</v>
      </c>
      <c r="I1898">
        <v>70.621600000000001</v>
      </c>
      <c r="J1898">
        <v>0</v>
      </c>
      <c r="K1898">
        <v>0</v>
      </c>
      <c r="L1898">
        <v>0</v>
      </c>
      <c r="M1898">
        <v>0</v>
      </c>
      <c r="N1898">
        <v>0</v>
      </c>
      <c r="O1898">
        <v>23026</v>
      </c>
      <c r="P1898" t="s">
        <v>59</v>
      </c>
      <c r="Q1898" t="s">
        <v>61</v>
      </c>
    </row>
    <row r="1899" spans="1:17" x14ac:dyDescent="0.25">
      <c r="A1899" t="s">
        <v>30</v>
      </c>
      <c r="B1899" t="s">
        <v>38</v>
      </c>
      <c r="C1899" t="s">
        <v>51</v>
      </c>
      <c r="D1899" t="s">
        <v>58</v>
      </c>
      <c r="E1899">
        <v>23</v>
      </c>
      <c r="F1899" t="str">
        <f t="shared" si="29"/>
        <v>Average Per Ton1-in-10May Monthly System Peak Day100% Cycling23</v>
      </c>
      <c r="G1899">
        <v>0.33611869999999999</v>
      </c>
      <c r="H1899">
        <v>0.31422480000000003</v>
      </c>
      <c r="I1899">
        <v>69.089100000000002</v>
      </c>
      <c r="J1899">
        <v>0</v>
      </c>
      <c r="K1899">
        <v>0</v>
      </c>
      <c r="L1899">
        <v>0</v>
      </c>
      <c r="M1899">
        <v>0</v>
      </c>
      <c r="N1899">
        <v>0</v>
      </c>
      <c r="O1899">
        <v>10695</v>
      </c>
      <c r="P1899" t="s">
        <v>59</v>
      </c>
      <c r="Q1899" t="s">
        <v>61</v>
      </c>
    </row>
    <row r="1900" spans="1:17" x14ac:dyDescent="0.25">
      <c r="A1900" t="s">
        <v>28</v>
      </c>
      <c r="B1900" t="s">
        <v>38</v>
      </c>
      <c r="C1900" t="s">
        <v>51</v>
      </c>
      <c r="D1900" t="s">
        <v>58</v>
      </c>
      <c r="E1900">
        <v>23</v>
      </c>
      <c r="F1900" t="str">
        <f t="shared" si="29"/>
        <v>Average Per Premise1-in-10May Monthly System Peak Day100% Cycling23</v>
      </c>
      <c r="G1900">
        <v>1.506362</v>
      </c>
      <c r="H1900">
        <v>1.4082410000000001</v>
      </c>
      <c r="I1900">
        <v>69.089100000000002</v>
      </c>
      <c r="J1900">
        <v>0</v>
      </c>
      <c r="K1900">
        <v>0</v>
      </c>
      <c r="L1900">
        <v>0</v>
      </c>
      <c r="M1900">
        <v>0</v>
      </c>
      <c r="N1900">
        <v>0</v>
      </c>
      <c r="O1900">
        <v>10695</v>
      </c>
      <c r="P1900" t="s">
        <v>59</v>
      </c>
      <c r="Q1900" t="s">
        <v>61</v>
      </c>
    </row>
    <row r="1901" spans="1:17" x14ac:dyDescent="0.25">
      <c r="A1901" t="s">
        <v>29</v>
      </c>
      <c r="B1901" t="s">
        <v>38</v>
      </c>
      <c r="C1901" t="s">
        <v>51</v>
      </c>
      <c r="D1901" t="s">
        <v>58</v>
      </c>
      <c r="E1901">
        <v>23</v>
      </c>
      <c r="F1901" t="str">
        <f t="shared" si="29"/>
        <v>Average Per Device1-in-10May Monthly System Peak Day100% Cycling23</v>
      </c>
      <c r="G1901">
        <v>1.2200329999999999</v>
      </c>
      <c r="H1901">
        <v>1.1405639999999999</v>
      </c>
      <c r="I1901">
        <v>69.089100000000002</v>
      </c>
      <c r="J1901">
        <v>0</v>
      </c>
      <c r="K1901">
        <v>0</v>
      </c>
      <c r="L1901">
        <v>0</v>
      </c>
      <c r="M1901">
        <v>0</v>
      </c>
      <c r="N1901">
        <v>0</v>
      </c>
      <c r="O1901">
        <v>10695</v>
      </c>
      <c r="P1901" t="s">
        <v>59</v>
      </c>
      <c r="Q1901" t="s">
        <v>61</v>
      </c>
    </row>
    <row r="1902" spans="1:17" x14ac:dyDescent="0.25">
      <c r="A1902" t="s">
        <v>43</v>
      </c>
      <c r="B1902" t="s">
        <v>38</v>
      </c>
      <c r="C1902" t="s">
        <v>51</v>
      </c>
      <c r="D1902" t="s">
        <v>58</v>
      </c>
      <c r="E1902">
        <v>23</v>
      </c>
      <c r="F1902" t="str">
        <f t="shared" si="29"/>
        <v>Aggregate1-in-10May Monthly System Peak Day100% Cycling23</v>
      </c>
      <c r="G1902">
        <v>16.11054</v>
      </c>
      <c r="H1902">
        <v>15.06114</v>
      </c>
      <c r="I1902">
        <v>69.089100000000002</v>
      </c>
      <c r="J1902">
        <v>0</v>
      </c>
      <c r="K1902">
        <v>0</v>
      </c>
      <c r="L1902">
        <v>0</v>
      </c>
      <c r="M1902">
        <v>0</v>
      </c>
      <c r="N1902">
        <v>0</v>
      </c>
      <c r="O1902">
        <v>10695</v>
      </c>
      <c r="P1902" t="s">
        <v>59</v>
      </c>
      <c r="Q1902" t="s">
        <v>61</v>
      </c>
    </row>
    <row r="1903" spans="1:17" x14ac:dyDescent="0.25">
      <c r="A1903" t="s">
        <v>30</v>
      </c>
      <c r="B1903" t="s">
        <v>38</v>
      </c>
      <c r="C1903" t="s">
        <v>51</v>
      </c>
      <c r="D1903" t="s">
        <v>31</v>
      </c>
      <c r="E1903">
        <v>23</v>
      </c>
      <c r="F1903" t="str">
        <f t="shared" si="29"/>
        <v>Average Per Ton1-in-10May Monthly System Peak Day50% Cycling23</v>
      </c>
      <c r="G1903">
        <v>0.42630899999999999</v>
      </c>
      <c r="H1903">
        <v>0.41363460000000002</v>
      </c>
      <c r="I1903">
        <v>68.9101</v>
      </c>
      <c r="J1903">
        <v>0</v>
      </c>
      <c r="K1903">
        <v>0</v>
      </c>
      <c r="L1903">
        <v>0</v>
      </c>
      <c r="M1903">
        <v>0</v>
      </c>
      <c r="N1903">
        <v>0</v>
      </c>
      <c r="O1903">
        <v>12331</v>
      </c>
      <c r="P1903" t="s">
        <v>59</v>
      </c>
      <c r="Q1903" t="s">
        <v>61</v>
      </c>
    </row>
    <row r="1904" spans="1:17" x14ac:dyDescent="0.25">
      <c r="A1904" t="s">
        <v>28</v>
      </c>
      <c r="B1904" t="s">
        <v>38</v>
      </c>
      <c r="C1904" t="s">
        <v>51</v>
      </c>
      <c r="D1904" t="s">
        <v>31</v>
      </c>
      <c r="E1904">
        <v>23</v>
      </c>
      <c r="F1904" t="str">
        <f t="shared" si="29"/>
        <v>Average Per Premise1-in-10May Monthly System Peak Day50% Cycling23</v>
      </c>
      <c r="G1904">
        <v>1.7499169999999999</v>
      </c>
      <c r="H1904">
        <v>1.697891</v>
      </c>
      <c r="I1904">
        <v>68.9101</v>
      </c>
      <c r="J1904">
        <v>0</v>
      </c>
      <c r="K1904">
        <v>0</v>
      </c>
      <c r="L1904">
        <v>0</v>
      </c>
      <c r="M1904">
        <v>0</v>
      </c>
      <c r="N1904">
        <v>0</v>
      </c>
      <c r="O1904">
        <v>12331</v>
      </c>
      <c r="P1904" t="s">
        <v>59</v>
      </c>
      <c r="Q1904" t="s">
        <v>61</v>
      </c>
    </row>
    <row r="1905" spans="1:17" x14ac:dyDescent="0.25">
      <c r="A1905" t="s">
        <v>29</v>
      </c>
      <c r="B1905" t="s">
        <v>38</v>
      </c>
      <c r="C1905" t="s">
        <v>51</v>
      </c>
      <c r="D1905" t="s">
        <v>31</v>
      </c>
      <c r="E1905">
        <v>23</v>
      </c>
      <c r="F1905" t="str">
        <f t="shared" si="29"/>
        <v>Average Per Device1-in-10May Monthly System Peak Day50% Cycling23</v>
      </c>
      <c r="G1905">
        <v>1.4960979999999999</v>
      </c>
      <c r="H1905">
        <v>1.451619</v>
      </c>
      <c r="I1905">
        <v>68.9101</v>
      </c>
      <c r="J1905">
        <v>0</v>
      </c>
      <c r="K1905">
        <v>0</v>
      </c>
      <c r="L1905">
        <v>0</v>
      </c>
      <c r="M1905">
        <v>0</v>
      </c>
      <c r="N1905">
        <v>0</v>
      </c>
      <c r="O1905">
        <v>12331</v>
      </c>
      <c r="P1905" t="s">
        <v>59</v>
      </c>
      <c r="Q1905" t="s">
        <v>61</v>
      </c>
    </row>
    <row r="1906" spans="1:17" x14ac:dyDescent="0.25">
      <c r="A1906" t="s">
        <v>43</v>
      </c>
      <c r="B1906" t="s">
        <v>38</v>
      </c>
      <c r="C1906" t="s">
        <v>51</v>
      </c>
      <c r="D1906" t="s">
        <v>31</v>
      </c>
      <c r="E1906">
        <v>23</v>
      </c>
      <c r="F1906" t="str">
        <f t="shared" si="29"/>
        <v>Aggregate1-in-10May Monthly System Peak Day50% Cycling23</v>
      </c>
      <c r="G1906">
        <v>21.578230000000001</v>
      </c>
      <c r="H1906">
        <v>20.936699999999998</v>
      </c>
      <c r="I1906">
        <v>68.9101</v>
      </c>
      <c r="J1906">
        <v>0</v>
      </c>
      <c r="K1906">
        <v>0</v>
      </c>
      <c r="L1906">
        <v>0</v>
      </c>
      <c r="M1906">
        <v>0</v>
      </c>
      <c r="N1906">
        <v>0</v>
      </c>
      <c r="O1906">
        <v>12331</v>
      </c>
      <c r="P1906" t="s">
        <v>59</v>
      </c>
      <c r="Q1906" t="s">
        <v>61</v>
      </c>
    </row>
    <row r="1907" spans="1:17" x14ac:dyDescent="0.25">
      <c r="A1907" t="s">
        <v>30</v>
      </c>
      <c r="B1907" t="s">
        <v>38</v>
      </c>
      <c r="C1907" t="s">
        <v>51</v>
      </c>
      <c r="D1907" t="s">
        <v>26</v>
      </c>
      <c r="E1907">
        <v>23</v>
      </c>
      <c r="F1907" t="str">
        <f t="shared" si="29"/>
        <v>Average Per Ton1-in-10May Monthly System Peak DayAll23</v>
      </c>
      <c r="G1907">
        <v>0.38441560000000002</v>
      </c>
      <c r="H1907">
        <v>0.36745879999999997</v>
      </c>
      <c r="I1907">
        <v>68.993300000000005</v>
      </c>
      <c r="J1907">
        <v>0</v>
      </c>
      <c r="K1907">
        <v>0</v>
      </c>
      <c r="L1907">
        <v>0</v>
      </c>
      <c r="M1907">
        <v>0</v>
      </c>
      <c r="N1907">
        <v>0</v>
      </c>
      <c r="O1907">
        <v>23026</v>
      </c>
      <c r="P1907" t="s">
        <v>59</v>
      </c>
      <c r="Q1907" t="s">
        <v>61</v>
      </c>
    </row>
    <row r="1908" spans="1:17" x14ac:dyDescent="0.25">
      <c r="A1908" t="s">
        <v>28</v>
      </c>
      <c r="B1908" t="s">
        <v>38</v>
      </c>
      <c r="C1908" t="s">
        <v>51</v>
      </c>
      <c r="D1908" t="s">
        <v>26</v>
      </c>
      <c r="E1908">
        <v>23</v>
      </c>
      <c r="F1908" t="str">
        <f t="shared" si="29"/>
        <v>Average Per Premise1-in-10May Monthly System Peak DayAll23</v>
      </c>
      <c r="G1908">
        <v>1.6452359999999999</v>
      </c>
      <c r="H1908">
        <v>1.5726629999999999</v>
      </c>
      <c r="I1908">
        <v>68.993300000000005</v>
      </c>
      <c r="J1908">
        <v>0</v>
      </c>
      <c r="K1908">
        <v>0</v>
      </c>
      <c r="L1908">
        <v>0</v>
      </c>
      <c r="M1908">
        <v>0</v>
      </c>
      <c r="N1908">
        <v>0</v>
      </c>
      <c r="O1908">
        <v>23026</v>
      </c>
      <c r="P1908" t="s">
        <v>59</v>
      </c>
      <c r="Q1908" t="s">
        <v>61</v>
      </c>
    </row>
    <row r="1909" spans="1:17" x14ac:dyDescent="0.25">
      <c r="A1909" t="s">
        <v>29</v>
      </c>
      <c r="B1909" t="s">
        <v>38</v>
      </c>
      <c r="C1909" t="s">
        <v>51</v>
      </c>
      <c r="D1909" t="s">
        <v>26</v>
      </c>
      <c r="E1909">
        <v>23</v>
      </c>
      <c r="F1909" t="str">
        <f t="shared" si="29"/>
        <v>Average Per Device1-in-10May Monthly System Peak DayAll23</v>
      </c>
      <c r="G1909">
        <v>1.3711880000000001</v>
      </c>
      <c r="H1909">
        <v>1.3107040000000001</v>
      </c>
      <c r="I1909">
        <v>68.993300000000005</v>
      </c>
      <c r="J1909">
        <v>0</v>
      </c>
      <c r="K1909">
        <v>0</v>
      </c>
      <c r="L1909">
        <v>0</v>
      </c>
      <c r="M1909">
        <v>0</v>
      </c>
      <c r="N1909">
        <v>0</v>
      </c>
      <c r="O1909">
        <v>23026</v>
      </c>
      <c r="P1909" t="s">
        <v>59</v>
      </c>
      <c r="Q1909" t="s">
        <v>61</v>
      </c>
    </row>
    <row r="1910" spans="1:17" x14ac:dyDescent="0.25">
      <c r="A1910" t="s">
        <v>43</v>
      </c>
      <c r="B1910" t="s">
        <v>38</v>
      </c>
      <c r="C1910" t="s">
        <v>51</v>
      </c>
      <c r="D1910" t="s">
        <v>26</v>
      </c>
      <c r="E1910">
        <v>23</v>
      </c>
      <c r="F1910" t="str">
        <f t="shared" si="29"/>
        <v>Aggregate1-in-10May Monthly System Peak DayAll23</v>
      </c>
      <c r="G1910">
        <v>37.883189999999999</v>
      </c>
      <c r="H1910">
        <v>36.212139999999998</v>
      </c>
      <c r="I1910">
        <v>68.993300000000005</v>
      </c>
      <c r="J1910">
        <v>0</v>
      </c>
      <c r="K1910">
        <v>0</v>
      </c>
      <c r="L1910">
        <v>0</v>
      </c>
      <c r="M1910">
        <v>0</v>
      </c>
      <c r="N1910">
        <v>0</v>
      </c>
      <c r="O1910">
        <v>23026</v>
      </c>
      <c r="P1910" t="s">
        <v>59</v>
      </c>
      <c r="Q1910" t="s">
        <v>61</v>
      </c>
    </row>
    <row r="1911" spans="1:17" x14ac:dyDescent="0.25">
      <c r="A1911" t="s">
        <v>30</v>
      </c>
      <c r="B1911" t="s">
        <v>38</v>
      </c>
      <c r="C1911" t="s">
        <v>52</v>
      </c>
      <c r="D1911" t="s">
        <v>58</v>
      </c>
      <c r="E1911">
        <v>23</v>
      </c>
      <c r="F1911" t="str">
        <f t="shared" si="29"/>
        <v>Average Per Ton1-in-10October Monthly System Peak Day100% Cycling23</v>
      </c>
      <c r="G1911">
        <v>0.34087970000000001</v>
      </c>
      <c r="H1911">
        <v>0.31867570000000001</v>
      </c>
      <c r="I1911">
        <v>70.655500000000004</v>
      </c>
      <c r="J1911">
        <v>0</v>
      </c>
      <c r="K1911">
        <v>0</v>
      </c>
      <c r="L1911">
        <v>0</v>
      </c>
      <c r="M1911">
        <v>0</v>
      </c>
      <c r="N1911">
        <v>0</v>
      </c>
      <c r="O1911">
        <v>10695</v>
      </c>
      <c r="P1911" t="s">
        <v>59</v>
      </c>
      <c r="Q1911" t="s">
        <v>61</v>
      </c>
    </row>
    <row r="1912" spans="1:17" x14ac:dyDescent="0.25">
      <c r="A1912" t="s">
        <v>28</v>
      </c>
      <c r="B1912" t="s">
        <v>38</v>
      </c>
      <c r="C1912" t="s">
        <v>52</v>
      </c>
      <c r="D1912" t="s">
        <v>58</v>
      </c>
      <c r="E1912">
        <v>23</v>
      </c>
      <c r="F1912" t="str">
        <f t="shared" si="29"/>
        <v>Average Per Premise1-in-10October Monthly System Peak Day100% Cycling23</v>
      </c>
      <c r="G1912">
        <v>1.5276989999999999</v>
      </c>
      <c r="H1912">
        <v>1.428188</v>
      </c>
      <c r="I1912">
        <v>70.655500000000004</v>
      </c>
      <c r="J1912">
        <v>0</v>
      </c>
      <c r="K1912">
        <v>0</v>
      </c>
      <c r="L1912">
        <v>0</v>
      </c>
      <c r="M1912">
        <v>0</v>
      </c>
      <c r="N1912">
        <v>0</v>
      </c>
      <c r="O1912">
        <v>10695</v>
      </c>
      <c r="P1912" t="s">
        <v>59</v>
      </c>
      <c r="Q1912" t="s">
        <v>61</v>
      </c>
    </row>
    <row r="1913" spans="1:17" x14ac:dyDescent="0.25">
      <c r="A1913" t="s">
        <v>29</v>
      </c>
      <c r="B1913" t="s">
        <v>38</v>
      </c>
      <c r="C1913" t="s">
        <v>52</v>
      </c>
      <c r="D1913" t="s">
        <v>58</v>
      </c>
      <c r="E1913">
        <v>23</v>
      </c>
      <c r="F1913" t="str">
        <f t="shared" si="29"/>
        <v>Average Per Device1-in-10October Monthly System Peak Day100% Cycling23</v>
      </c>
      <c r="G1913">
        <v>1.2373149999999999</v>
      </c>
      <c r="H1913">
        <v>1.1567190000000001</v>
      </c>
      <c r="I1913">
        <v>70.655500000000004</v>
      </c>
      <c r="J1913">
        <v>0</v>
      </c>
      <c r="K1913">
        <v>0</v>
      </c>
      <c r="L1913">
        <v>0</v>
      </c>
      <c r="M1913">
        <v>0</v>
      </c>
      <c r="N1913">
        <v>0</v>
      </c>
      <c r="O1913">
        <v>10695</v>
      </c>
      <c r="P1913" t="s">
        <v>59</v>
      </c>
      <c r="Q1913" t="s">
        <v>61</v>
      </c>
    </row>
    <row r="1914" spans="1:17" x14ac:dyDescent="0.25">
      <c r="A1914" t="s">
        <v>43</v>
      </c>
      <c r="B1914" t="s">
        <v>38</v>
      </c>
      <c r="C1914" t="s">
        <v>52</v>
      </c>
      <c r="D1914" t="s">
        <v>58</v>
      </c>
      <c r="E1914">
        <v>23</v>
      </c>
      <c r="F1914" t="str">
        <f t="shared" si="29"/>
        <v>Aggregate1-in-10October Monthly System Peak Day100% Cycling23</v>
      </c>
      <c r="G1914">
        <v>16.338740000000001</v>
      </c>
      <c r="H1914">
        <v>15.274480000000001</v>
      </c>
      <c r="I1914">
        <v>70.655500000000004</v>
      </c>
      <c r="J1914">
        <v>0</v>
      </c>
      <c r="K1914">
        <v>0</v>
      </c>
      <c r="L1914">
        <v>0</v>
      </c>
      <c r="M1914">
        <v>0</v>
      </c>
      <c r="N1914">
        <v>0</v>
      </c>
      <c r="O1914">
        <v>10695</v>
      </c>
      <c r="P1914" t="s">
        <v>59</v>
      </c>
      <c r="Q1914" t="s">
        <v>61</v>
      </c>
    </row>
    <row r="1915" spans="1:17" x14ac:dyDescent="0.25">
      <c r="A1915" t="s">
        <v>30</v>
      </c>
      <c r="B1915" t="s">
        <v>38</v>
      </c>
      <c r="C1915" t="s">
        <v>52</v>
      </c>
      <c r="D1915" t="s">
        <v>31</v>
      </c>
      <c r="E1915">
        <v>23</v>
      </c>
      <c r="F1915" t="str">
        <f t="shared" si="29"/>
        <v>Average Per Ton1-in-10October Monthly System Peak Day50% Cycling23</v>
      </c>
      <c r="G1915">
        <v>0.43279420000000002</v>
      </c>
      <c r="H1915">
        <v>0.4199271</v>
      </c>
      <c r="I1915">
        <v>70.177499999999995</v>
      </c>
      <c r="J1915">
        <v>0</v>
      </c>
      <c r="K1915">
        <v>0</v>
      </c>
      <c r="L1915">
        <v>0</v>
      </c>
      <c r="M1915">
        <v>0</v>
      </c>
      <c r="N1915">
        <v>0</v>
      </c>
      <c r="O1915">
        <v>12331</v>
      </c>
      <c r="P1915" t="s">
        <v>59</v>
      </c>
      <c r="Q1915" t="s">
        <v>61</v>
      </c>
    </row>
    <row r="1916" spans="1:17" x14ac:dyDescent="0.25">
      <c r="A1916" t="s">
        <v>28</v>
      </c>
      <c r="B1916" t="s">
        <v>38</v>
      </c>
      <c r="C1916" t="s">
        <v>52</v>
      </c>
      <c r="D1916" t="s">
        <v>31</v>
      </c>
      <c r="E1916">
        <v>23</v>
      </c>
      <c r="F1916" t="str">
        <f t="shared" si="29"/>
        <v>Average Per Premise1-in-10October Monthly System Peak Day50% Cycling23</v>
      </c>
      <c r="G1916">
        <v>1.776538</v>
      </c>
      <c r="H1916">
        <v>1.7237210000000001</v>
      </c>
      <c r="I1916">
        <v>70.177499999999995</v>
      </c>
      <c r="J1916">
        <v>0</v>
      </c>
      <c r="K1916">
        <v>0</v>
      </c>
      <c r="L1916">
        <v>0</v>
      </c>
      <c r="M1916">
        <v>0</v>
      </c>
      <c r="N1916">
        <v>0</v>
      </c>
      <c r="O1916">
        <v>12331</v>
      </c>
      <c r="P1916" t="s">
        <v>59</v>
      </c>
      <c r="Q1916" t="s">
        <v>61</v>
      </c>
    </row>
    <row r="1917" spans="1:17" x14ac:dyDescent="0.25">
      <c r="A1917" t="s">
        <v>29</v>
      </c>
      <c r="B1917" t="s">
        <v>38</v>
      </c>
      <c r="C1917" t="s">
        <v>52</v>
      </c>
      <c r="D1917" t="s">
        <v>31</v>
      </c>
      <c r="E1917">
        <v>23</v>
      </c>
      <c r="F1917" t="str">
        <f t="shared" si="29"/>
        <v>Average Per Device1-in-10October Monthly System Peak Day50% Cycling23</v>
      </c>
      <c r="G1917">
        <v>1.518858</v>
      </c>
      <c r="H1917">
        <v>1.4737020000000001</v>
      </c>
      <c r="I1917">
        <v>70.177499999999995</v>
      </c>
      <c r="J1917">
        <v>0</v>
      </c>
      <c r="K1917">
        <v>0</v>
      </c>
      <c r="L1917">
        <v>0</v>
      </c>
      <c r="M1917">
        <v>0</v>
      </c>
      <c r="N1917">
        <v>0</v>
      </c>
      <c r="O1917">
        <v>12331</v>
      </c>
      <c r="P1917" t="s">
        <v>59</v>
      </c>
      <c r="Q1917" t="s">
        <v>61</v>
      </c>
    </row>
    <row r="1918" spans="1:17" x14ac:dyDescent="0.25">
      <c r="A1918" t="s">
        <v>43</v>
      </c>
      <c r="B1918" t="s">
        <v>38</v>
      </c>
      <c r="C1918" t="s">
        <v>52</v>
      </c>
      <c r="D1918" t="s">
        <v>31</v>
      </c>
      <c r="E1918">
        <v>23</v>
      </c>
      <c r="F1918" t="str">
        <f t="shared" si="29"/>
        <v>Aggregate1-in-10October Monthly System Peak Day50% Cycling23</v>
      </c>
      <c r="G1918">
        <v>21.906490000000002</v>
      </c>
      <c r="H1918">
        <v>21.255199999999999</v>
      </c>
      <c r="I1918">
        <v>70.177499999999995</v>
      </c>
      <c r="J1918">
        <v>0</v>
      </c>
      <c r="K1918">
        <v>0</v>
      </c>
      <c r="L1918">
        <v>0</v>
      </c>
      <c r="M1918">
        <v>0</v>
      </c>
      <c r="N1918">
        <v>0</v>
      </c>
      <c r="O1918">
        <v>12331</v>
      </c>
      <c r="P1918" t="s">
        <v>59</v>
      </c>
      <c r="Q1918" t="s">
        <v>61</v>
      </c>
    </row>
    <row r="1919" spans="1:17" x14ac:dyDescent="0.25">
      <c r="A1919" t="s">
        <v>30</v>
      </c>
      <c r="B1919" t="s">
        <v>38</v>
      </c>
      <c r="C1919" t="s">
        <v>52</v>
      </c>
      <c r="D1919" t="s">
        <v>26</v>
      </c>
      <c r="E1919">
        <v>23</v>
      </c>
      <c r="F1919" t="str">
        <f t="shared" si="29"/>
        <v>Average Per Ton1-in-10October Monthly System Peak DayAll23</v>
      </c>
      <c r="G1919">
        <v>0.3900999</v>
      </c>
      <c r="H1919">
        <v>0.3728958</v>
      </c>
      <c r="I1919">
        <v>70.399500000000003</v>
      </c>
      <c r="J1919">
        <v>0</v>
      </c>
      <c r="K1919">
        <v>0</v>
      </c>
      <c r="L1919">
        <v>0</v>
      </c>
      <c r="M1919">
        <v>0</v>
      </c>
      <c r="N1919">
        <v>0</v>
      </c>
      <c r="O1919">
        <v>23026</v>
      </c>
      <c r="P1919" t="s">
        <v>59</v>
      </c>
      <c r="Q1919" t="s">
        <v>61</v>
      </c>
    </row>
    <row r="1920" spans="1:17" x14ac:dyDescent="0.25">
      <c r="A1920" t="s">
        <v>28</v>
      </c>
      <c r="B1920" t="s">
        <v>38</v>
      </c>
      <c r="C1920" t="s">
        <v>52</v>
      </c>
      <c r="D1920" t="s">
        <v>26</v>
      </c>
      <c r="E1920">
        <v>23</v>
      </c>
      <c r="F1920" t="str">
        <f t="shared" si="29"/>
        <v>Average Per Premise1-in-10October Monthly System Peak DayAll23</v>
      </c>
      <c r="G1920">
        <v>1.669564</v>
      </c>
      <c r="H1920">
        <v>1.595933</v>
      </c>
      <c r="I1920">
        <v>70.399500000000003</v>
      </c>
      <c r="J1920">
        <v>0</v>
      </c>
      <c r="K1920">
        <v>0</v>
      </c>
      <c r="L1920">
        <v>0</v>
      </c>
      <c r="M1920">
        <v>0</v>
      </c>
      <c r="N1920">
        <v>0</v>
      </c>
      <c r="O1920">
        <v>23026</v>
      </c>
      <c r="P1920" t="s">
        <v>59</v>
      </c>
      <c r="Q1920" t="s">
        <v>61</v>
      </c>
    </row>
    <row r="1921" spans="1:17" x14ac:dyDescent="0.25">
      <c r="A1921" t="s">
        <v>29</v>
      </c>
      <c r="B1921" t="s">
        <v>38</v>
      </c>
      <c r="C1921" t="s">
        <v>52</v>
      </c>
      <c r="D1921" t="s">
        <v>26</v>
      </c>
      <c r="E1921">
        <v>23</v>
      </c>
      <c r="F1921" t="str">
        <f t="shared" si="29"/>
        <v>Average Per Device1-in-10October Monthly System Peak DayAll23</v>
      </c>
      <c r="G1921">
        <v>1.391464</v>
      </c>
      <c r="H1921">
        <v>1.330098</v>
      </c>
      <c r="I1921">
        <v>70.399500000000003</v>
      </c>
      <c r="J1921">
        <v>0</v>
      </c>
      <c r="K1921">
        <v>0</v>
      </c>
      <c r="L1921">
        <v>0</v>
      </c>
      <c r="M1921">
        <v>0</v>
      </c>
      <c r="N1921">
        <v>0</v>
      </c>
      <c r="O1921">
        <v>23026</v>
      </c>
      <c r="P1921" t="s">
        <v>59</v>
      </c>
      <c r="Q1921" t="s">
        <v>61</v>
      </c>
    </row>
    <row r="1922" spans="1:17" x14ac:dyDescent="0.25">
      <c r="A1922" t="s">
        <v>43</v>
      </c>
      <c r="B1922" t="s">
        <v>38</v>
      </c>
      <c r="C1922" t="s">
        <v>52</v>
      </c>
      <c r="D1922" t="s">
        <v>26</v>
      </c>
      <c r="E1922">
        <v>23</v>
      </c>
      <c r="F1922" t="str">
        <f t="shared" si="29"/>
        <v>Aggregate1-in-10October Monthly System Peak DayAll23</v>
      </c>
      <c r="G1922">
        <v>38.443370000000002</v>
      </c>
      <c r="H1922">
        <v>36.747950000000003</v>
      </c>
      <c r="I1922">
        <v>70.399500000000003</v>
      </c>
      <c r="J1922">
        <v>0</v>
      </c>
      <c r="K1922">
        <v>0</v>
      </c>
      <c r="L1922">
        <v>0</v>
      </c>
      <c r="M1922">
        <v>0</v>
      </c>
      <c r="N1922">
        <v>0</v>
      </c>
      <c r="O1922">
        <v>23026</v>
      </c>
      <c r="P1922" t="s">
        <v>59</v>
      </c>
      <c r="Q1922" t="s">
        <v>61</v>
      </c>
    </row>
    <row r="1923" spans="1:17" x14ac:dyDescent="0.25">
      <c r="A1923" t="s">
        <v>30</v>
      </c>
      <c r="B1923" t="s">
        <v>38</v>
      </c>
      <c r="C1923" t="s">
        <v>53</v>
      </c>
      <c r="D1923" t="s">
        <v>58</v>
      </c>
      <c r="E1923">
        <v>23</v>
      </c>
      <c r="F1923" t="str">
        <f t="shared" ref="F1923:F1986" si="30">CONCATENATE(A1923,B1923,C1923,D1923,E1923)</f>
        <v>Average Per Ton1-in-10September Monthly System Peak Day100% Cycling23</v>
      </c>
      <c r="G1923">
        <v>0.41240579999999999</v>
      </c>
      <c r="H1923">
        <v>0.38554280000000002</v>
      </c>
      <c r="I1923">
        <v>76.419600000000003</v>
      </c>
      <c r="J1923">
        <v>0</v>
      </c>
      <c r="K1923">
        <v>0</v>
      </c>
      <c r="L1923">
        <v>0</v>
      </c>
      <c r="M1923">
        <v>0</v>
      </c>
      <c r="N1923">
        <v>0</v>
      </c>
      <c r="O1923">
        <v>10695</v>
      </c>
      <c r="P1923" t="s">
        <v>59</v>
      </c>
      <c r="Q1923" t="s">
        <v>61</v>
      </c>
    </row>
    <row r="1924" spans="1:17" x14ac:dyDescent="0.25">
      <c r="A1924" t="s">
        <v>28</v>
      </c>
      <c r="B1924" t="s">
        <v>38</v>
      </c>
      <c r="C1924" t="s">
        <v>53</v>
      </c>
      <c r="D1924" t="s">
        <v>58</v>
      </c>
      <c r="E1924">
        <v>23</v>
      </c>
      <c r="F1924" t="str">
        <f t="shared" si="30"/>
        <v>Average Per Premise1-in-10September Monthly System Peak Day100% Cycling23</v>
      </c>
      <c r="G1924">
        <v>1.8482529999999999</v>
      </c>
      <c r="H1924">
        <v>1.7278629999999999</v>
      </c>
      <c r="I1924">
        <v>76.419600000000003</v>
      </c>
      <c r="J1924">
        <v>0</v>
      </c>
      <c r="K1924">
        <v>0</v>
      </c>
      <c r="L1924">
        <v>0</v>
      </c>
      <c r="M1924">
        <v>0</v>
      </c>
      <c r="N1924">
        <v>0</v>
      </c>
      <c r="O1924">
        <v>10695</v>
      </c>
      <c r="P1924" t="s">
        <v>59</v>
      </c>
      <c r="Q1924" t="s">
        <v>61</v>
      </c>
    </row>
    <row r="1925" spans="1:17" x14ac:dyDescent="0.25">
      <c r="A1925" t="s">
        <v>29</v>
      </c>
      <c r="B1925" t="s">
        <v>38</v>
      </c>
      <c r="C1925" t="s">
        <v>53</v>
      </c>
      <c r="D1925" t="s">
        <v>58</v>
      </c>
      <c r="E1925">
        <v>23</v>
      </c>
      <c r="F1925" t="str">
        <f t="shared" si="30"/>
        <v>Average Per Device1-in-10September Monthly System Peak Day100% Cycling23</v>
      </c>
      <c r="G1925">
        <v>1.4969380000000001</v>
      </c>
      <c r="H1925">
        <v>1.3994310000000001</v>
      </c>
      <c r="I1925">
        <v>76.419600000000003</v>
      </c>
      <c r="J1925">
        <v>0</v>
      </c>
      <c r="K1925">
        <v>0</v>
      </c>
      <c r="L1925">
        <v>0</v>
      </c>
      <c r="M1925">
        <v>0</v>
      </c>
      <c r="N1925">
        <v>0</v>
      </c>
      <c r="O1925">
        <v>10695</v>
      </c>
      <c r="P1925" t="s">
        <v>59</v>
      </c>
      <c r="Q1925" t="s">
        <v>61</v>
      </c>
    </row>
    <row r="1926" spans="1:17" x14ac:dyDescent="0.25">
      <c r="A1926" t="s">
        <v>43</v>
      </c>
      <c r="B1926" t="s">
        <v>38</v>
      </c>
      <c r="C1926" t="s">
        <v>53</v>
      </c>
      <c r="D1926" t="s">
        <v>58</v>
      </c>
      <c r="E1926">
        <v>23</v>
      </c>
      <c r="F1926" t="str">
        <f t="shared" si="30"/>
        <v>Aggregate1-in-10September Monthly System Peak Day100% Cycling23</v>
      </c>
      <c r="G1926">
        <v>19.76707</v>
      </c>
      <c r="H1926">
        <v>18.479489999999998</v>
      </c>
      <c r="I1926">
        <v>76.419600000000003</v>
      </c>
      <c r="J1926">
        <v>0</v>
      </c>
      <c r="K1926">
        <v>0</v>
      </c>
      <c r="L1926">
        <v>0</v>
      </c>
      <c r="M1926">
        <v>0</v>
      </c>
      <c r="N1926">
        <v>0</v>
      </c>
      <c r="O1926">
        <v>10695</v>
      </c>
      <c r="P1926" t="s">
        <v>59</v>
      </c>
      <c r="Q1926" t="s">
        <v>61</v>
      </c>
    </row>
    <row r="1927" spans="1:17" x14ac:dyDescent="0.25">
      <c r="A1927" t="s">
        <v>30</v>
      </c>
      <c r="B1927" t="s">
        <v>38</v>
      </c>
      <c r="C1927" t="s">
        <v>53</v>
      </c>
      <c r="D1927" t="s">
        <v>31</v>
      </c>
      <c r="E1927">
        <v>23</v>
      </c>
      <c r="F1927" t="str">
        <f t="shared" si="30"/>
        <v>Average Per Ton1-in-10September Monthly System Peak Day50% Cycling23</v>
      </c>
      <c r="G1927">
        <v>0.51999810000000002</v>
      </c>
      <c r="H1927">
        <v>0.5045383</v>
      </c>
      <c r="I1927">
        <v>76.33</v>
      </c>
      <c r="J1927">
        <v>0</v>
      </c>
      <c r="K1927">
        <v>0</v>
      </c>
      <c r="L1927">
        <v>0</v>
      </c>
      <c r="M1927">
        <v>0</v>
      </c>
      <c r="N1927">
        <v>0</v>
      </c>
      <c r="O1927">
        <v>12331</v>
      </c>
      <c r="P1927" t="s">
        <v>59</v>
      </c>
      <c r="Q1927" t="s">
        <v>61</v>
      </c>
    </row>
    <row r="1928" spans="1:17" x14ac:dyDescent="0.25">
      <c r="A1928" t="s">
        <v>28</v>
      </c>
      <c r="B1928" t="s">
        <v>38</v>
      </c>
      <c r="C1928" t="s">
        <v>53</v>
      </c>
      <c r="D1928" t="s">
        <v>31</v>
      </c>
      <c r="E1928">
        <v>23</v>
      </c>
      <c r="F1928" t="str">
        <f t="shared" si="30"/>
        <v>Average Per Premise1-in-10September Monthly System Peak Day50% Cycling23</v>
      </c>
      <c r="G1928">
        <v>2.134493</v>
      </c>
      <c r="H1928">
        <v>2.0710329999999999</v>
      </c>
      <c r="I1928">
        <v>76.33</v>
      </c>
      <c r="J1928">
        <v>0</v>
      </c>
      <c r="K1928">
        <v>0</v>
      </c>
      <c r="L1928">
        <v>0</v>
      </c>
      <c r="M1928">
        <v>0</v>
      </c>
      <c r="N1928">
        <v>0</v>
      </c>
      <c r="O1928">
        <v>12331</v>
      </c>
      <c r="P1928" t="s">
        <v>59</v>
      </c>
      <c r="Q1928" t="s">
        <v>61</v>
      </c>
    </row>
    <row r="1929" spans="1:17" x14ac:dyDescent="0.25">
      <c r="A1929" t="s">
        <v>29</v>
      </c>
      <c r="B1929" t="s">
        <v>38</v>
      </c>
      <c r="C1929" t="s">
        <v>53</v>
      </c>
      <c r="D1929" t="s">
        <v>31</v>
      </c>
      <c r="E1929">
        <v>23</v>
      </c>
      <c r="F1929" t="str">
        <f t="shared" si="30"/>
        <v>Average Per Device1-in-10September Monthly System Peak Day50% Cycling23</v>
      </c>
      <c r="G1929">
        <v>1.8248930000000001</v>
      </c>
      <c r="H1929">
        <v>1.7706379999999999</v>
      </c>
      <c r="I1929">
        <v>76.33</v>
      </c>
      <c r="J1929">
        <v>0</v>
      </c>
      <c r="K1929">
        <v>0</v>
      </c>
      <c r="L1929">
        <v>0</v>
      </c>
      <c r="M1929">
        <v>0</v>
      </c>
      <c r="N1929">
        <v>0</v>
      </c>
      <c r="O1929">
        <v>12331</v>
      </c>
      <c r="P1929" t="s">
        <v>59</v>
      </c>
      <c r="Q1929" t="s">
        <v>61</v>
      </c>
    </row>
    <row r="1930" spans="1:17" x14ac:dyDescent="0.25">
      <c r="A1930" t="s">
        <v>43</v>
      </c>
      <c r="B1930" t="s">
        <v>38</v>
      </c>
      <c r="C1930" t="s">
        <v>53</v>
      </c>
      <c r="D1930" t="s">
        <v>31</v>
      </c>
      <c r="E1930">
        <v>23</v>
      </c>
      <c r="F1930" t="str">
        <f t="shared" si="30"/>
        <v>Aggregate1-in-10September Monthly System Peak Day50% Cycling23</v>
      </c>
      <c r="G1930">
        <v>26.320430000000002</v>
      </c>
      <c r="H1930">
        <v>25.53791</v>
      </c>
      <c r="I1930">
        <v>76.33</v>
      </c>
      <c r="J1930">
        <v>0</v>
      </c>
      <c r="K1930">
        <v>0</v>
      </c>
      <c r="L1930">
        <v>0</v>
      </c>
      <c r="M1930">
        <v>0</v>
      </c>
      <c r="N1930">
        <v>0</v>
      </c>
      <c r="O1930">
        <v>12331</v>
      </c>
      <c r="P1930" t="s">
        <v>59</v>
      </c>
      <c r="Q1930" t="s">
        <v>61</v>
      </c>
    </row>
    <row r="1931" spans="1:17" x14ac:dyDescent="0.25">
      <c r="A1931" t="s">
        <v>30</v>
      </c>
      <c r="B1931" t="s">
        <v>38</v>
      </c>
      <c r="C1931" t="s">
        <v>53</v>
      </c>
      <c r="D1931" t="s">
        <v>26</v>
      </c>
      <c r="E1931">
        <v>23</v>
      </c>
      <c r="F1931" t="str">
        <f t="shared" si="30"/>
        <v>Average Per Ton1-in-10September Monthly System Peak DayAll23</v>
      </c>
      <c r="G1931">
        <v>0.47002149999999998</v>
      </c>
      <c r="H1931">
        <v>0.44926490000000002</v>
      </c>
      <c r="I1931">
        <v>76.371600000000001</v>
      </c>
      <c r="J1931">
        <v>0</v>
      </c>
      <c r="K1931">
        <v>0</v>
      </c>
      <c r="L1931">
        <v>0</v>
      </c>
      <c r="M1931">
        <v>0</v>
      </c>
      <c r="N1931">
        <v>0</v>
      </c>
      <c r="O1931">
        <v>23026</v>
      </c>
      <c r="P1931" t="s">
        <v>59</v>
      </c>
      <c r="Q1931" t="s">
        <v>61</v>
      </c>
    </row>
    <row r="1932" spans="1:17" x14ac:dyDescent="0.25">
      <c r="A1932" t="s">
        <v>28</v>
      </c>
      <c r="B1932" t="s">
        <v>38</v>
      </c>
      <c r="C1932" t="s">
        <v>53</v>
      </c>
      <c r="D1932" t="s">
        <v>26</v>
      </c>
      <c r="E1932">
        <v>23</v>
      </c>
      <c r="F1932" t="str">
        <f t="shared" si="30"/>
        <v>Average Per Premise1-in-10September Monthly System Peak DayAll23</v>
      </c>
      <c r="G1932">
        <v>2.0116149999999999</v>
      </c>
      <c r="H1932">
        <v>1.9227799999999999</v>
      </c>
      <c r="I1932">
        <v>76.371600000000001</v>
      </c>
      <c r="J1932">
        <v>0</v>
      </c>
      <c r="K1932">
        <v>0</v>
      </c>
      <c r="L1932">
        <v>0</v>
      </c>
      <c r="M1932">
        <v>0</v>
      </c>
      <c r="N1932">
        <v>0</v>
      </c>
      <c r="O1932">
        <v>23026</v>
      </c>
      <c r="P1932" t="s">
        <v>59</v>
      </c>
      <c r="Q1932" t="s">
        <v>61</v>
      </c>
    </row>
    <row r="1933" spans="1:17" x14ac:dyDescent="0.25">
      <c r="A1933" t="s">
        <v>29</v>
      </c>
      <c r="B1933" t="s">
        <v>38</v>
      </c>
      <c r="C1933" t="s">
        <v>53</v>
      </c>
      <c r="D1933" t="s">
        <v>26</v>
      </c>
      <c r="E1933">
        <v>23</v>
      </c>
      <c r="F1933" t="str">
        <f t="shared" si="30"/>
        <v>Average Per Device1-in-10September Monthly System Peak DayAll23</v>
      </c>
      <c r="G1933">
        <v>1.6765399999999999</v>
      </c>
      <c r="H1933">
        <v>1.6025020000000001</v>
      </c>
      <c r="I1933">
        <v>76.371600000000001</v>
      </c>
      <c r="J1933">
        <v>0</v>
      </c>
      <c r="K1933">
        <v>0</v>
      </c>
      <c r="L1933">
        <v>0</v>
      </c>
      <c r="M1933">
        <v>0</v>
      </c>
      <c r="N1933">
        <v>0</v>
      </c>
      <c r="O1933">
        <v>23026</v>
      </c>
      <c r="P1933" t="s">
        <v>59</v>
      </c>
      <c r="Q1933" t="s">
        <v>61</v>
      </c>
    </row>
    <row r="1934" spans="1:17" x14ac:dyDescent="0.25">
      <c r="A1934" t="s">
        <v>43</v>
      </c>
      <c r="B1934" t="s">
        <v>38</v>
      </c>
      <c r="C1934" t="s">
        <v>53</v>
      </c>
      <c r="D1934" t="s">
        <v>26</v>
      </c>
      <c r="E1934">
        <v>23</v>
      </c>
      <c r="F1934" t="str">
        <f t="shared" si="30"/>
        <v>Aggregate1-in-10September Monthly System Peak DayAll23</v>
      </c>
      <c r="G1934">
        <v>46.31944</v>
      </c>
      <c r="H1934">
        <v>44.27393</v>
      </c>
      <c r="I1934">
        <v>76.371600000000001</v>
      </c>
      <c r="J1934">
        <v>0</v>
      </c>
      <c r="K1934">
        <v>0</v>
      </c>
      <c r="L1934">
        <v>0</v>
      </c>
      <c r="M1934">
        <v>0</v>
      </c>
      <c r="N1934">
        <v>0</v>
      </c>
      <c r="O1934">
        <v>23026</v>
      </c>
      <c r="P1934" t="s">
        <v>59</v>
      </c>
      <c r="Q1934" t="s">
        <v>61</v>
      </c>
    </row>
    <row r="1935" spans="1:17" x14ac:dyDescent="0.25">
      <c r="A1935" t="s">
        <v>30</v>
      </c>
      <c r="B1935" t="s">
        <v>38</v>
      </c>
      <c r="C1935" t="s">
        <v>48</v>
      </c>
      <c r="D1935" t="s">
        <v>58</v>
      </c>
      <c r="E1935">
        <v>24</v>
      </c>
      <c r="F1935" t="str">
        <f t="shared" si="30"/>
        <v>Average Per Ton1-in-10August Monthly System Peak Day100% Cycling24</v>
      </c>
      <c r="G1935">
        <v>0.29650690000000002</v>
      </c>
      <c r="H1935">
        <v>0.27973439999999999</v>
      </c>
      <c r="I1935">
        <v>75.066199999999995</v>
      </c>
      <c r="J1935">
        <v>0</v>
      </c>
      <c r="K1935">
        <v>0</v>
      </c>
      <c r="L1935">
        <v>0</v>
      </c>
      <c r="M1935">
        <v>0</v>
      </c>
      <c r="N1935">
        <v>0</v>
      </c>
      <c r="O1935">
        <v>10695</v>
      </c>
      <c r="P1935" t="s">
        <v>59</v>
      </c>
      <c r="Q1935" t="s">
        <v>61</v>
      </c>
    </row>
    <row r="1936" spans="1:17" x14ac:dyDescent="0.25">
      <c r="A1936" t="s">
        <v>28</v>
      </c>
      <c r="B1936" t="s">
        <v>38</v>
      </c>
      <c r="C1936" t="s">
        <v>48</v>
      </c>
      <c r="D1936" t="s">
        <v>58</v>
      </c>
      <c r="E1936">
        <v>24</v>
      </c>
      <c r="F1936" t="str">
        <f t="shared" si="30"/>
        <v>Average Per Premise1-in-10August Monthly System Peak Day100% Cycling24</v>
      </c>
      <c r="G1936">
        <v>1.3288359999999999</v>
      </c>
      <c r="H1936">
        <v>1.253668</v>
      </c>
      <c r="I1936">
        <v>75.066199999999995</v>
      </c>
      <c r="J1936">
        <v>0</v>
      </c>
      <c r="K1936">
        <v>0</v>
      </c>
      <c r="L1936">
        <v>0</v>
      </c>
      <c r="M1936">
        <v>0</v>
      </c>
      <c r="N1936">
        <v>0</v>
      </c>
      <c r="O1936">
        <v>10695</v>
      </c>
      <c r="P1936" t="s">
        <v>59</v>
      </c>
      <c r="Q1936" t="s">
        <v>61</v>
      </c>
    </row>
    <row r="1937" spans="1:17" x14ac:dyDescent="0.25">
      <c r="A1937" t="s">
        <v>29</v>
      </c>
      <c r="B1937" t="s">
        <v>38</v>
      </c>
      <c r="C1937" t="s">
        <v>48</v>
      </c>
      <c r="D1937" t="s">
        <v>58</v>
      </c>
      <c r="E1937">
        <v>24</v>
      </c>
      <c r="F1937" t="str">
        <f t="shared" si="30"/>
        <v>Average Per Device1-in-10August Monthly System Peak Day100% Cycling24</v>
      </c>
      <c r="G1937">
        <v>1.076252</v>
      </c>
      <c r="H1937">
        <v>1.015371</v>
      </c>
      <c r="I1937">
        <v>75.066199999999995</v>
      </c>
      <c r="J1937">
        <v>0</v>
      </c>
      <c r="K1937">
        <v>0</v>
      </c>
      <c r="L1937">
        <v>0</v>
      </c>
      <c r="M1937">
        <v>0</v>
      </c>
      <c r="N1937">
        <v>0</v>
      </c>
      <c r="O1937">
        <v>10695</v>
      </c>
      <c r="P1937" t="s">
        <v>59</v>
      </c>
      <c r="Q1937" t="s">
        <v>61</v>
      </c>
    </row>
    <row r="1938" spans="1:17" x14ac:dyDescent="0.25">
      <c r="A1938" t="s">
        <v>43</v>
      </c>
      <c r="B1938" t="s">
        <v>38</v>
      </c>
      <c r="C1938" t="s">
        <v>48</v>
      </c>
      <c r="D1938" t="s">
        <v>58</v>
      </c>
      <c r="E1938">
        <v>24</v>
      </c>
      <c r="F1938" t="str">
        <f t="shared" si="30"/>
        <v>Aggregate1-in-10August Monthly System Peak Day100% Cycling24</v>
      </c>
      <c r="G1938">
        <v>14.2119</v>
      </c>
      <c r="H1938">
        <v>13.40798</v>
      </c>
      <c r="I1938">
        <v>75.066199999999995</v>
      </c>
      <c r="J1938">
        <v>0</v>
      </c>
      <c r="K1938">
        <v>0</v>
      </c>
      <c r="L1938">
        <v>0</v>
      </c>
      <c r="M1938">
        <v>0</v>
      </c>
      <c r="N1938">
        <v>0</v>
      </c>
      <c r="O1938">
        <v>10695</v>
      </c>
      <c r="P1938" t="s">
        <v>59</v>
      </c>
      <c r="Q1938" t="s">
        <v>61</v>
      </c>
    </row>
    <row r="1939" spans="1:17" x14ac:dyDescent="0.25">
      <c r="A1939" t="s">
        <v>30</v>
      </c>
      <c r="B1939" t="s">
        <v>38</v>
      </c>
      <c r="C1939" t="s">
        <v>48</v>
      </c>
      <c r="D1939" t="s">
        <v>31</v>
      </c>
      <c r="E1939">
        <v>24</v>
      </c>
      <c r="F1939" t="str">
        <f t="shared" si="30"/>
        <v>Average Per Ton1-in-10August Monthly System Peak Day50% Cycling24</v>
      </c>
      <c r="G1939">
        <v>0.38551049999999998</v>
      </c>
      <c r="H1939">
        <v>0.37300860000000002</v>
      </c>
      <c r="I1939">
        <v>75.136799999999994</v>
      </c>
      <c r="J1939">
        <v>0</v>
      </c>
      <c r="K1939">
        <v>0</v>
      </c>
      <c r="L1939">
        <v>0</v>
      </c>
      <c r="M1939">
        <v>0</v>
      </c>
      <c r="N1939">
        <v>0</v>
      </c>
      <c r="O1939">
        <v>12331</v>
      </c>
      <c r="P1939" t="s">
        <v>59</v>
      </c>
      <c r="Q1939" t="s">
        <v>61</v>
      </c>
    </row>
    <row r="1940" spans="1:17" x14ac:dyDescent="0.25">
      <c r="A1940" t="s">
        <v>28</v>
      </c>
      <c r="B1940" t="s">
        <v>38</v>
      </c>
      <c r="C1940" t="s">
        <v>48</v>
      </c>
      <c r="D1940" t="s">
        <v>31</v>
      </c>
      <c r="E1940">
        <v>24</v>
      </c>
      <c r="F1940" t="str">
        <f t="shared" si="30"/>
        <v>Average Per Premise1-in-10August Monthly System Peak Day50% Cycling24</v>
      </c>
      <c r="G1940">
        <v>1.5824469999999999</v>
      </c>
      <c r="H1940">
        <v>1.531129</v>
      </c>
      <c r="I1940">
        <v>75.136799999999994</v>
      </c>
      <c r="J1940">
        <v>0</v>
      </c>
      <c r="K1940">
        <v>0</v>
      </c>
      <c r="L1940">
        <v>0</v>
      </c>
      <c r="M1940">
        <v>0</v>
      </c>
      <c r="N1940">
        <v>0</v>
      </c>
      <c r="O1940">
        <v>12331</v>
      </c>
      <c r="P1940" t="s">
        <v>59</v>
      </c>
      <c r="Q1940" t="s">
        <v>61</v>
      </c>
    </row>
    <row r="1941" spans="1:17" x14ac:dyDescent="0.25">
      <c r="A1941" t="s">
        <v>29</v>
      </c>
      <c r="B1941" t="s">
        <v>38</v>
      </c>
      <c r="C1941" t="s">
        <v>48</v>
      </c>
      <c r="D1941" t="s">
        <v>31</v>
      </c>
      <c r="E1941">
        <v>24</v>
      </c>
      <c r="F1941" t="str">
        <f t="shared" si="30"/>
        <v>Average Per Device1-in-10August Monthly System Peak Day50% Cycling24</v>
      </c>
      <c r="G1941">
        <v>1.352919</v>
      </c>
      <c r="H1941">
        <v>1.309045</v>
      </c>
      <c r="I1941">
        <v>75.136799999999994</v>
      </c>
      <c r="J1941">
        <v>0</v>
      </c>
      <c r="K1941">
        <v>0</v>
      </c>
      <c r="L1941">
        <v>0</v>
      </c>
      <c r="M1941">
        <v>0</v>
      </c>
      <c r="N1941">
        <v>0</v>
      </c>
      <c r="O1941">
        <v>12331</v>
      </c>
      <c r="P1941" t="s">
        <v>59</v>
      </c>
      <c r="Q1941" t="s">
        <v>61</v>
      </c>
    </row>
    <row r="1942" spans="1:17" x14ac:dyDescent="0.25">
      <c r="A1942" t="s">
        <v>43</v>
      </c>
      <c r="B1942" t="s">
        <v>38</v>
      </c>
      <c r="C1942" t="s">
        <v>48</v>
      </c>
      <c r="D1942" t="s">
        <v>31</v>
      </c>
      <c r="E1942">
        <v>24</v>
      </c>
      <c r="F1942" t="str">
        <f t="shared" si="30"/>
        <v>Aggregate1-in-10August Monthly System Peak Day50% Cycling24</v>
      </c>
      <c r="G1942">
        <v>19.513159999999999</v>
      </c>
      <c r="H1942">
        <v>18.88036</v>
      </c>
      <c r="I1942">
        <v>75.136799999999994</v>
      </c>
      <c r="J1942">
        <v>0</v>
      </c>
      <c r="K1942">
        <v>0</v>
      </c>
      <c r="L1942">
        <v>0</v>
      </c>
      <c r="M1942">
        <v>0</v>
      </c>
      <c r="N1942">
        <v>0</v>
      </c>
      <c r="O1942">
        <v>12331</v>
      </c>
      <c r="P1942" t="s">
        <v>59</v>
      </c>
      <c r="Q1942" t="s">
        <v>61</v>
      </c>
    </row>
    <row r="1943" spans="1:17" x14ac:dyDescent="0.25">
      <c r="A1943" t="s">
        <v>30</v>
      </c>
      <c r="B1943" t="s">
        <v>38</v>
      </c>
      <c r="C1943" t="s">
        <v>48</v>
      </c>
      <c r="D1943" t="s">
        <v>26</v>
      </c>
      <c r="E1943">
        <v>24</v>
      </c>
      <c r="F1943" t="str">
        <f t="shared" si="30"/>
        <v>Average Per Ton1-in-10August Monthly System Peak DayAll24</v>
      </c>
      <c r="G1943">
        <v>0.34416829999999998</v>
      </c>
      <c r="H1943">
        <v>0.3296828</v>
      </c>
      <c r="I1943">
        <v>75.103999999999999</v>
      </c>
      <c r="J1943">
        <v>0</v>
      </c>
      <c r="K1943">
        <v>0</v>
      </c>
      <c r="L1943">
        <v>0</v>
      </c>
      <c r="M1943">
        <v>0</v>
      </c>
      <c r="N1943">
        <v>0</v>
      </c>
      <c r="O1943">
        <v>23026</v>
      </c>
      <c r="P1943" t="s">
        <v>59</v>
      </c>
      <c r="Q1943" t="s">
        <v>61</v>
      </c>
    </row>
    <row r="1944" spans="1:17" x14ac:dyDescent="0.25">
      <c r="A1944" t="s">
        <v>28</v>
      </c>
      <c r="B1944" t="s">
        <v>38</v>
      </c>
      <c r="C1944" t="s">
        <v>48</v>
      </c>
      <c r="D1944" t="s">
        <v>26</v>
      </c>
      <c r="E1944">
        <v>24</v>
      </c>
      <c r="F1944" t="str">
        <f t="shared" si="30"/>
        <v>Average Per Premise1-in-10August Monthly System Peak DayAll24</v>
      </c>
      <c r="G1944">
        <v>1.4729840000000001</v>
      </c>
      <c r="H1944">
        <v>1.4109879999999999</v>
      </c>
      <c r="I1944">
        <v>75.103999999999999</v>
      </c>
      <c r="J1944">
        <v>0</v>
      </c>
      <c r="K1944">
        <v>0</v>
      </c>
      <c r="L1944">
        <v>0</v>
      </c>
      <c r="M1944">
        <v>0</v>
      </c>
      <c r="N1944">
        <v>0</v>
      </c>
      <c r="O1944">
        <v>23026</v>
      </c>
      <c r="P1944" t="s">
        <v>59</v>
      </c>
      <c r="Q1944" t="s">
        <v>61</v>
      </c>
    </row>
    <row r="1945" spans="1:17" x14ac:dyDescent="0.25">
      <c r="A1945" t="s">
        <v>29</v>
      </c>
      <c r="B1945" t="s">
        <v>38</v>
      </c>
      <c r="C1945" t="s">
        <v>48</v>
      </c>
      <c r="D1945" t="s">
        <v>26</v>
      </c>
      <c r="E1945">
        <v>24</v>
      </c>
      <c r="F1945" t="str">
        <f t="shared" si="30"/>
        <v>Average Per Device1-in-10August Monthly System Peak DayAll24</v>
      </c>
      <c r="G1945">
        <v>1.2276290000000001</v>
      </c>
      <c r="H1945">
        <v>1.1759599999999999</v>
      </c>
      <c r="I1945">
        <v>75.103999999999999</v>
      </c>
      <c r="J1945">
        <v>0</v>
      </c>
      <c r="K1945">
        <v>0</v>
      </c>
      <c r="L1945">
        <v>0</v>
      </c>
      <c r="M1945">
        <v>0</v>
      </c>
      <c r="N1945">
        <v>0</v>
      </c>
      <c r="O1945">
        <v>23026</v>
      </c>
      <c r="P1945" t="s">
        <v>59</v>
      </c>
      <c r="Q1945" t="s">
        <v>61</v>
      </c>
    </row>
    <row r="1946" spans="1:17" x14ac:dyDescent="0.25">
      <c r="A1946" t="s">
        <v>43</v>
      </c>
      <c r="B1946" t="s">
        <v>38</v>
      </c>
      <c r="C1946" t="s">
        <v>48</v>
      </c>
      <c r="D1946" t="s">
        <v>26</v>
      </c>
      <c r="E1946">
        <v>24</v>
      </c>
      <c r="F1946" t="str">
        <f t="shared" si="30"/>
        <v>Aggregate1-in-10August Monthly System Peak DayAll24</v>
      </c>
      <c r="G1946">
        <v>33.916930000000001</v>
      </c>
      <c r="H1946">
        <v>32.489409999999999</v>
      </c>
      <c r="I1946">
        <v>75.103999999999999</v>
      </c>
      <c r="J1946">
        <v>0</v>
      </c>
      <c r="K1946">
        <v>0</v>
      </c>
      <c r="L1946">
        <v>0</v>
      </c>
      <c r="M1946">
        <v>0</v>
      </c>
      <c r="N1946">
        <v>0</v>
      </c>
      <c r="O1946">
        <v>23026</v>
      </c>
      <c r="P1946" t="s">
        <v>59</v>
      </c>
      <c r="Q1946" t="s">
        <v>61</v>
      </c>
    </row>
    <row r="1947" spans="1:17" x14ac:dyDescent="0.25">
      <c r="A1947" t="s">
        <v>30</v>
      </c>
      <c r="B1947" t="s">
        <v>38</v>
      </c>
      <c r="C1947" t="s">
        <v>37</v>
      </c>
      <c r="D1947" t="s">
        <v>58</v>
      </c>
      <c r="E1947">
        <v>24</v>
      </c>
      <c r="F1947" t="str">
        <f t="shared" si="30"/>
        <v>Average Per Ton1-in-10August Typical Event Day100% Cycling24</v>
      </c>
      <c r="G1947">
        <v>0.28651389999999999</v>
      </c>
      <c r="H1947">
        <v>0.27030670000000001</v>
      </c>
      <c r="I1947">
        <v>72.783900000000003</v>
      </c>
      <c r="J1947">
        <v>0</v>
      </c>
      <c r="K1947">
        <v>0</v>
      </c>
      <c r="L1947">
        <v>0</v>
      </c>
      <c r="M1947">
        <v>0</v>
      </c>
      <c r="N1947">
        <v>0</v>
      </c>
      <c r="O1947">
        <v>10695</v>
      </c>
      <c r="P1947" t="s">
        <v>59</v>
      </c>
      <c r="Q1947" t="s">
        <v>61</v>
      </c>
    </row>
    <row r="1948" spans="1:17" x14ac:dyDescent="0.25">
      <c r="A1948" t="s">
        <v>28</v>
      </c>
      <c r="B1948" t="s">
        <v>38</v>
      </c>
      <c r="C1948" t="s">
        <v>37</v>
      </c>
      <c r="D1948" t="s">
        <v>58</v>
      </c>
      <c r="E1948">
        <v>24</v>
      </c>
      <c r="F1948" t="str">
        <f t="shared" si="30"/>
        <v>Average Per Premise1-in-10August Typical Event Day100% Cycling24</v>
      </c>
      <c r="G1948">
        <v>1.2840510000000001</v>
      </c>
      <c r="H1948">
        <v>1.211416</v>
      </c>
      <c r="I1948">
        <v>72.783900000000003</v>
      </c>
      <c r="J1948">
        <v>0</v>
      </c>
      <c r="K1948">
        <v>0</v>
      </c>
      <c r="L1948">
        <v>0</v>
      </c>
      <c r="M1948">
        <v>0</v>
      </c>
      <c r="N1948">
        <v>0</v>
      </c>
      <c r="O1948">
        <v>10695</v>
      </c>
      <c r="P1948" t="s">
        <v>59</v>
      </c>
      <c r="Q1948" t="s">
        <v>61</v>
      </c>
    </row>
    <row r="1949" spans="1:17" x14ac:dyDescent="0.25">
      <c r="A1949" t="s">
        <v>29</v>
      </c>
      <c r="B1949" t="s">
        <v>38</v>
      </c>
      <c r="C1949" t="s">
        <v>37</v>
      </c>
      <c r="D1949" t="s">
        <v>58</v>
      </c>
      <c r="E1949">
        <v>24</v>
      </c>
      <c r="F1949" t="str">
        <f t="shared" si="30"/>
        <v>Average Per Device1-in-10August Typical Event Day100% Cycling24</v>
      </c>
      <c r="G1949">
        <v>1.039979</v>
      </c>
      <c r="H1949">
        <v>0.981151</v>
      </c>
      <c r="I1949">
        <v>72.783900000000003</v>
      </c>
      <c r="J1949">
        <v>0</v>
      </c>
      <c r="K1949">
        <v>0</v>
      </c>
      <c r="L1949">
        <v>0</v>
      </c>
      <c r="M1949">
        <v>0</v>
      </c>
      <c r="N1949">
        <v>0</v>
      </c>
      <c r="O1949">
        <v>10695</v>
      </c>
      <c r="P1949" t="s">
        <v>59</v>
      </c>
      <c r="Q1949" t="s">
        <v>61</v>
      </c>
    </row>
    <row r="1950" spans="1:17" x14ac:dyDescent="0.25">
      <c r="A1950" t="s">
        <v>43</v>
      </c>
      <c r="B1950" t="s">
        <v>38</v>
      </c>
      <c r="C1950" t="s">
        <v>37</v>
      </c>
      <c r="D1950" t="s">
        <v>58</v>
      </c>
      <c r="E1950">
        <v>24</v>
      </c>
      <c r="F1950" t="str">
        <f t="shared" si="30"/>
        <v>Aggregate1-in-10August Typical Event Day100% Cycling24</v>
      </c>
      <c r="G1950">
        <v>13.73293</v>
      </c>
      <c r="H1950">
        <v>12.956099999999999</v>
      </c>
      <c r="I1950">
        <v>72.783900000000003</v>
      </c>
      <c r="J1950">
        <v>0</v>
      </c>
      <c r="K1950">
        <v>0</v>
      </c>
      <c r="L1950">
        <v>0</v>
      </c>
      <c r="M1950">
        <v>0</v>
      </c>
      <c r="N1950">
        <v>0</v>
      </c>
      <c r="O1950">
        <v>10695</v>
      </c>
      <c r="P1950" t="s">
        <v>59</v>
      </c>
      <c r="Q1950" t="s">
        <v>61</v>
      </c>
    </row>
    <row r="1951" spans="1:17" x14ac:dyDescent="0.25">
      <c r="A1951" t="s">
        <v>30</v>
      </c>
      <c r="B1951" t="s">
        <v>38</v>
      </c>
      <c r="C1951" t="s">
        <v>37</v>
      </c>
      <c r="D1951" t="s">
        <v>31</v>
      </c>
      <c r="E1951">
        <v>24</v>
      </c>
      <c r="F1951" t="str">
        <f t="shared" si="30"/>
        <v>Average Per Ton1-in-10August Typical Event Day50% Cycling24</v>
      </c>
      <c r="G1951">
        <v>0.37458809999999998</v>
      </c>
      <c r="H1951">
        <v>0.3624405</v>
      </c>
      <c r="I1951">
        <v>72.660399999999996</v>
      </c>
      <c r="J1951">
        <v>0</v>
      </c>
      <c r="K1951">
        <v>0</v>
      </c>
      <c r="L1951">
        <v>0</v>
      </c>
      <c r="M1951">
        <v>0</v>
      </c>
      <c r="N1951">
        <v>0</v>
      </c>
      <c r="O1951">
        <v>12331</v>
      </c>
      <c r="P1951" t="s">
        <v>59</v>
      </c>
      <c r="Q1951" t="s">
        <v>61</v>
      </c>
    </row>
    <row r="1952" spans="1:17" x14ac:dyDescent="0.25">
      <c r="A1952" t="s">
        <v>28</v>
      </c>
      <c r="B1952" t="s">
        <v>38</v>
      </c>
      <c r="C1952" t="s">
        <v>37</v>
      </c>
      <c r="D1952" t="s">
        <v>31</v>
      </c>
      <c r="E1952">
        <v>24</v>
      </c>
      <c r="F1952" t="str">
        <f t="shared" si="30"/>
        <v>Average Per Premise1-in-10August Typical Event Day50% Cycling24</v>
      </c>
      <c r="G1952">
        <v>1.5376129999999999</v>
      </c>
      <c r="H1952">
        <v>1.487749</v>
      </c>
      <c r="I1952">
        <v>72.660399999999996</v>
      </c>
      <c r="J1952">
        <v>0</v>
      </c>
      <c r="K1952">
        <v>0</v>
      </c>
      <c r="L1952">
        <v>0</v>
      </c>
      <c r="M1952">
        <v>0</v>
      </c>
      <c r="N1952">
        <v>0</v>
      </c>
      <c r="O1952">
        <v>12331</v>
      </c>
      <c r="P1952" t="s">
        <v>59</v>
      </c>
      <c r="Q1952" t="s">
        <v>61</v>
      </c>
    </row>
    <row r="1953" spans="1:17" x14ac:dyDescent="0.25">
      <c r="A1953" t="s">
        <v>29</v>
      </c>
      <c r="B1953" t="s">
        <v>38</v>
      </c>
      <c r="C1953" t="s">
        <v>37</v>
      </c>
      <c r="D1953" t="s">
        <v>31</v>
      </c>
      <c r="E1953">
        <v>24</v>
      </c>
      <c r="F1953" t="str">
        <f t="shared" si="30"/>
        <v>Average Per Device1-in-10August Typical Event Day50% Cycling24</v>
      </c>
      <c r="G1953">
        <v>1.3145880000000001</v>
      </c>
      <c r="H1953">
        <v>1.271957</v>
      </c>
      <c r="I1953">
        <v>72.660399999999996</v>
      </c>
      <c r="J1953">
        <v>0</v>
      </c>
      <c r="K1953">
        <v>0</v>
      </c>
      <c r="L1953">
        <v>0</v>
      </c>
      <c r="M1953">
        <v>0</v>
      </c>
      <c r="N1953">
        <v>0</v>
      </c>
      <c r="O1953">
        <v>12331</v>
      </c>
      <c r="P1953" t="s">
        <v>59</v>
      </c>
      <c r="Q1953" t="s">
        <v>61</v>
      </c>
    </row>
    <row r="1954" spans="1:17" x14ac:dyDescent="0.25">
      <c r="A1954" t="s">
        <v>43</v>
      </c>
      <c r="B1954" t="s">
        <v>38</v>
      </c>
      <c r="C1954" t="s">
        <v>37</v>
      </c>
      <c r="D1954" t="s">
        <v>31</v>
      </c>
      <c r="E1954">
        <v>24</v>
      </c>
      <c r="F1954" t="str">
        <f t="shared" si="30"/>
        <v>Aggregate1-in-10August Typical Event Day50% Cycling24</v>
      </c>
      <c r="G1954">
        <v>18.9603</v>
      </c>
      <c r="H1954">
        <v>18.34543</v>
      </c>
      <c r="I1954">
        <v>72.660399999999996</v>
      </c>
      <c r="J1954">
        <v>0</v>
      </c>
      <c r="K1954">
        <v>0</v>
      </c>
      <c r="L1954">
        <v>0</v>
      </c>
      <c r="M1954">
        <v>0</v>
      </c>
      <c r="N1954">
        <v>0</v>
      </c>
      <c r="O1954">
        <v>12331</v>
      </c>
      <c r="P1954" t="s">
        <v>59</v>
      </c>
      <c r="Q1954" t="s">
        <v>61</v>
      </c>
    </row>
    <row r="1955" spans="1:17" x14ac:dyDescent="0.25">
      <c r="A1955" t="s">
        <v>30</v>
      </c>
      <c r="B1955" t="s">
        <v>38</v>
      </c>
      <c r="C1955" t="s">
        <v>37</v>
      </c>
      <c r="D1955" t="s">
        <v>26</v>
      </c>
      <c r="E1955">
        <v>24</v>
      </c>
      <c r="F1955" t="str">
        <f t="shared" si="30"/>
        <v>Average Per Ton1-in-10August Typical Event DayAll24</v>
      </c>
      <c r="G1955">
        <v>0.33367770000000002</v>
      </c>
      <c r="H1955">
        <v>0.3196444</v>
      </c>
      <c r="I1955">
        <v>72.717799999999997</v>
      </c>
      <c r="J1955">
        <v>0</v>
      </c>
      <c r="K1955">
        <v>0</v>
      </c>
      <c r="L1955">
        <v>0</v>
      </c>
      <c r="M1955">
        <v>0</v>
      </c>
      <c r="N1955">
        <v>0</v>
      </c>
      <c r="O1955">
        <v>23026</v>
      </c>
      <c r="P1955" t="s">
        <v>59</v>
      </c>
      <c r="Q1955" t="s">
        <v>61</v>
      </c>
    </row>
    <row r="1956" spans="1:17" x14ac:dyDescent="0.25">
      <c r="A1956" t="s">
        <v>28</v>
      </c>
      <c r="B1956" t="s">
        <v>38</v>
      </c>
      <c r="C1956" t="s">
        <v>37</v>
      </c>
      <c r="D1956" t="s">
        <v>26</v>
      </c>
      <c r="E1956">
        <v>24</v>
      </c>
      <c r="F1956" t="str">
        <f t="shared" si="30"/>
        <v>Average Per Premise1-in-10August Typical Event DayAll24</v>
      </c>
      <c r="G1956">
        <v>1.428086</v>
      </c>
      <c r="H1956">
        <v>1.368025</v>
      </c>
      <c r="I1956">
        <v>72.717799999999997</v>
      </c>
      <c r="J1956">
        <v>0</v>
      </c>
      <c r="K1956">
        <v>0</v>
      </c>
      <c r="L1956">
        <v>0</v>
      </c>
      <c r="M1956">
        <v>0</v>
      </c>
      <c r="N1956">
        <v>0</v>
      </c>
      <c r="O1956">
        <v>23026</v>
      </c>
      <c r="P1956" t="s">
        <v>59</v>
      </c>
      <c r="Q1956" t="s">
        <v>61</v>
      </c>
    </row>
    <row r="1957" spans="1:17" x14ac:dyDescent="0.25">
      <c r="A1957" t="s">
        <v>29</v>
      </c>
      <c r="B1957" t="s">
        <v>38</v>
      </c>
      <c r="C1957" t="s">
        <v>37</v>
      </c>
      <c r="D1957" t="s">
        <v>26</v>
      </c>
      <c r="E1957">
        <v>24</v>
      </c>
      <c r="F1957" t="str">
        <f t="shared" si="30"/>
        <v>Average Per Device1-in-10August Typical Event DayAll24</v>
      </c>
      <c r="G1957">
        <v>1.1902090000000001</v>
      </c>
      <c r="H1957">
        <v>1.140153</v>
      </c>
      <c r="I1957">
        <v>72.717799999999997</v>
      </c>
      <c r="J1957">
        <v>0</v>
      </c>
      <c r="K1957">
        <v>0</v>
      </c>
      <c r="L1957">
        <v>0</v>
      </c>
      <c r="M1957">
        <v>0</v>
      </c>
      <c r="N1957">
        <v>0</v>
      </c>
      <c r="O1957">
        <v>23026</v>
      </c>
      <c r="P1957" t="s">
        <v>59</v>
      </c>
      <c r="Q1957" t="s">
        <v>61</v>
      </c>
    </row>
    <row r="1958" spans="1:17" x14ac:dyDescent="0.25">
      <c r="A1958" t="s">
        <v>43</v>
      </c>
      <c r="B1958" t="s">
        <v>38</v>
      </c>
      <c r="C1958" t="s">
        <v>37</v>
      </c>
      <c r="D1958" t="s">
        <v>26</v>
      </c>
      <c r="E1958">
        <v>24</v>
      </c>
      <c r="F1958" t="str">
        <f t="shared" si="30"/>
        <v>Aggregate1-in-10August Typical Event DayAll24</v>
      </c>
      <c r="G1958">
        <v>32.883099999999999</v>
      </c>
      <c r="H1958">
        <v>31.500150000000001</v>
      </c>
      <c r="I1958">
        <v>72.717799999999997</v>
      </c>
      <c r="J1958">
        <v>0</v>
      </c>
      <c r="K1958">
        <v>0</v>
      </c>
      <c r="L1958">
        <v>0</v>
      </c>
      <c r="M1958">
        <v>0</v>
      </c>
      <c r="N1958">
        <v>0</v>
      </c>
      <c r="O1958">
        <v>23026</v>
      </c>
      <c r="P1958" t="s">
        <v>59</v>
      </c>
      <c r="Q1958" t="s">
        <v>61</v>
      </c>
    </row>
    <row r="1959" spans="1:17" x14ac:dyDescent="0.25">
      <c r="A1959" t="s">
        <v>30</v>
      </c>
      <c r="B1959" t="s">
        <v>38</v>
      </c>
      <c r="C1959" t="s">
        <v>49</v>
      </c>
      <c r="D1959" t="s">
        <v>58</v>
      </c>
      <c r="E1959">
        <v>24</v>
      </c>
      <c r="F1959" t="str">
        <f t="shared" si="30"/>
        <v>Average Per Ton1-in-10July Monthly System Peak Day100% Cycling24</v>
      </c>
      <c r="G1959">
        <v>0.28849849999999999</v>
      </c>
      <c r="H1959">
        <v>0.27217910000000001</v>
      </c>
      <c r="I1959">
        <v>72.863</v>
      </c>
      <c r="J1959">
        <v>0</v>
      </c>
      <c r="K1959">
        <v>0</v>
      </c>
      <c r="L1959">
        <v>0</v>
      </c>
      <c r="M1959">
        <v>0</v>
      </c>
      <c r="N1959">
        <v>0</v>
      </c>
      <c r="O1959">
        <v>10695</v>
      </c>
      <c r="P1959" t="s">
        <v>59</v>
      </c>
      <c r="Q1959" t="s">
        <v>61</v>
      </c>
    </row>
    <row r="1960" spans="1:17" x14ac:dyDescent="0.25">
      <c r="A1960" t="s">
        <v>28</v>
      </c>
      <c r="B1960" t="s">
        <v>38</v>
      </c>
      <c r="C1960" t="s">
        <v>49</v>
      </c>
      <c r="D1960" t="s">
        <v>58</v>
      </c>
      <c r="E1960">
        <v>24</v>
      </c>
      <c r="F1960" t="str">
        <f t="shared" si="30"/>
        <v>Average Per Premise1-in-10July Monthly System Peak Day100% Cycling24</v>
      </c>
      <c r="G1960">
        <v>1.292945</v>
      </c>
      <c r="H1960">
        <v>1.219808</v>
      </c>
      <c r="I1960">
        <v>72.863</v>
      </c>
      <c r="J1960">
        <v>0</v>
      </c>
      <c r="K1960">
        <v>0</v>
      </c>
      <c r="L1960">
        <v>0</v>
      </c>
      <c r="M1960">
        <v>0</v>
      </c>
      <c r="N1960">
        <v>0</v>
      </c>
      <c r="O1960">
        <v>10695</v>
      </c>
      <c r="P1960" t="s">
        <v>59</v>
      </c>
      <c r="Q1960" t="s">
        <v>61</v>
      </c>
    </row>
    <row r="1961" spans="1:17" x14ac:dyDescent="0.25">
      <c r="A1961" t="s">
        <v>29</v>
      </c>
      <c r="B1961" t="s">
        <v>38</v>
      </c>
      <c r="C1961" t="s">
        <v>49</v>
      </c>
      <c r="D1961" t="s">
        <v>58</v>
      </c>
      <c r="E1961">
        <v>24</v>
      </c>
      <c r="F1961" t="str">
        <f t="shared" si="30"/>
        <v>Average Per Device1-in-10July Monthly System Peak Day100% Cycling24</v>
      </c>
      <c r="G1961">
        <v>1.047183</v>
      </c>
      <c r="H1961">
        <v>0.98794720000000003</v>
      </c>
      <c r="I1961">
        <v>72.863</v>
      </c>
      <c r="J1961">
        <v>0</v>
      </c>
      <c r="K1961">
        <v>0</v>
      </c>
      <c r="L1961">
        <v>0</v>
      </c>
      <c r="M1961">
        <v>0</v>
      </c>
      <c r="N1961">
        <v>0</v>
      </c>
      <c r="O1961">
        <v>10695</v>
      </c>
      <c r="P1961" t="s">
        <v>59</v>
      </c>
      <c r="Q1961" t="s">
        <v>61</v>
      </c>
    </row>
    <row r="1962" spans="1:17" x14ac:dyDescent="0.25">
      <c r="A1962" t="s">
        <v>43</v>
      </c>
      <c r="B1962" t="s">
        <v>38</v>
      </c>
      <c r="C1962" t="s">
        <v>49</v>
      </c>
      <c r="D1962" t="s">
        <v>58</v>
      </c>
      <c r="E1962">
        <v>24</v>
      </c>
      <c r="F1962" t="str">
        <f t="shared" si="30"/>
        <v>Aggregate1-in-10July Monthly System Peak Day100% Cycling24</v>
      </c>
      <c r="G1962">
        <v>13.828049999999999</v>
      </c>
      <c r="H1962">
        <v>13.04584</v>
      </c>
      <c r="I1962">
        <v>72.863</v>
      </c>
      <c r="J1962">
        <v>0</v>
      </c>
      <c r="K1962">
        <v>0</v>
      </c>
      <c r="L1962">
        <v>0</v>
      </c>
      <c r="M1962">
        <v>0</v>
      </c>
      <c r="N1962">
        <v>0</v>
      </c>
      <c r="O1962">
        <v>10695</v>
      </c>
      <c r="P1962" t="s">
        <v>59</v>
      </c>
      <c r="Q1962" t="s">
        <v>61</v>
      </c>
    </row>
    <row r="1963" spans="1:17" x14ac:dyDescent="0.25">
      <c r="A1963" t="s">
        <v>30</v>
      </c>
      <c r="B1963" t="s">
        <v>38</v>
      </c>
      <c r="C1963" t="s">
        <v>49</v>
      </c>
      <c r="D1963" t="s">
        <v>31</v>
      </c>
      <c r="E1963">
        <v>24</v>
      </c>
      <c r="F1963" t="str">
        <f t="shared" si="30"/>
        <v>Average Per Ton1-in-10July Monthly System Peak Day50% Cycling24</v>
      </c>
      <c r="G1963">
        <v>0.375942</v>
      </c>
      <c r="H1963">
        <v>0.36375039999999997</v>
      </c>
      <c r="I1963">
        <v>72.803399999999996</v>
      </c>
      <c r="J1963">
        <v>0</v>
      </c>
      <c r="K1963">
        <v>0</v>
      </c>
      <c r="L1963">
        <v>0</v>
      </c>
      <c r="M1963">
        <v>0</v>
      </c>
      <c r="N1963">
        <v>0</v>
      </c>
      <c r="O1963">
        <v>12331</v>
      </c>
      <c r="P1963" t="s">
        <v>59</v>
      </c>
      <c r="Q1963" t="s">
        <v>61</v>
      </c>
    </row>
    <row r="1964" spans="1:17" x14ac:dyDescent="0.25">
      <c r="A1964" t="s">
        <v>28</v>
      </c>
      <c r="B1964" t="s">
        <v>38</v>
      </c>
      <c r="C1964" t="s">
        <v>49</v>
      </c>
      <c r="D1964" t="s">
        <v>31</v>
      </c>
      <c r="E1964">
        <v>24</v>
      </c>
      <c r="F1964" t="str">
        <f t="shared" si="30"/>
        <v>Average Per Premise1-in-10July Monthly System Peak Day50% Cycling24</v>
      </c>
      <c r="G1964">
        <v>1.5431699999999999</v>
      </c>
      <c r="H1964">
        <v>1.493126</v>
      </c>
      <c r="I1964">
        <v>72.803399999999996</v>
      </c>
      <c r="J1964">
        <v>0</v>
      </c>
      <c r="K1964">
        <v>0</v>
      </c>
      <c r="L1964">
        <v>0</v>
      </c>
      <c r="M1964">
        <v>0</v>
      </c>
      <c r="N1964">
        <v>0</v>
      </c>
      <c r="O1964">
        <v>12331</v>
      </c>
      <c r="P1964" t="s">
        <v>59</v>
      </c>
      <c r="Q1964" t="s">
        <v>61</v>
      </c>
    </row>
    <row r="1965" spans="1:17" x14ac:dyDescent="0.25">
      <c r="A1965" t="s">
        <v>29</v>
      </c>
      <c r="B1965" t="s">
        <v>38</v>
      </c>
      <c r="C1965" t="s">
        <v>49</v>
      </c>
      <c r="D1965" t="s">
        <v>31</v>
      </c>
      <c r="E1965">
        <v>24</v>
      </c>
      <c r="F1965" t="str">
        <f t="shared" si="30"/>
        <v>Average Per Device1-in-10July Monthly System Peak Day50% Cycling24</v>
      </c>
      <c r="G1965">
        <v>1.319339</v>
      </c>
      <c r="H1965">
        <v>1.276554</v>
      </c>
      <c r="I1965">
        <v>72.803399999999996</v>
      </c>
      <c r="J1965">
        <v>0</v>
      </c>
      <c r="K1965">
        <v>0</v>
      </c>
      <c r="L1965">
        <v>0</v>
      </c>
      <c r="M1965">
        <v>0</v>
      </c>
      <c r="N1965">
        <v>0</v>
      </c>
      <c r="O1965">
        <v>12331</v>
      </c>
      <c r="P1965" t="s">
        <v>59</v>
      </c>
      <c r="Q1965" t="s">
        <v>61</v>
      </c>
    </row>
    <row r="1966" spans="1:17" x14ac:dyDescent="0.25">
      <c r="A1966" t="s">
        <v>43</v>
      </c>
      <c r="B1966" t="s">
        <v>38</v>
      </c>
      <c r="C1966" t="s">
        <v>49</v>
      </c>
      <c r="D1966" t="s">
        <v>31</v>
      </c>
      <c r="E1966">
        <v>24</v>
      </c>
      <c r="F1966" t="str">
        <f t="shared" si="30"/>
        <v>Aggregate1-in-10July Monthly System Peak Day50% Cycling24</v>
      </c>
      <c r="G1966">
        <v>19.028829999999999</v>
      </c>
      <c r="H1966">
        <v>18.411740000000002</v>
      </c>
      <c r="I1966">
        <v>72.803399999999996</v>
      </c>
      <c r="J1966">
        <v>0</v>
      </c>
      <c r="K1966">
        <v>0</v>
      </c>
      <c r="L1966">
        <v>0</v>
      </c>
      <c r="M1966">
        <v>0</v>
      </c>
      <c r="N1966">
        <v>0</v>
      </c>
      <c r="O1966">
        <v>12331</v>
      </c>
      <c r="P1966" t="s">
        <v>59</v>
      </c>
      <c r="Q1966" t="s">
        <v>61</v>
      </c>
    </row>
    <row r="1967" spans="1:17" x14ac:dyDescent="0.25">
      <c r="A1967" t="s">
        <v>30</v>
      </c>
      <c r="B1967" t="s">
        <v>38</v>
      </c>
      <c r="C1967" t="s">
        <v>49</v>
      </c>
      <c r="D1967" t="s">
        <v>26</v>
      </c>
      <c r="E1967">
        <v>24</v>
      </c>
      <c r="F1967" t="str">
        <f t="shared" si="30"/>
        <v>Average Per Ton1-in-10July Monthly System Peak DayAll24</v>
      </c>
      <c r="G1967">
        <v>0.33532450000000003</v>
      </c>
      <c r="H1967">
        <v>0.32121549999999999</v>
      </c>
      <c r="I1967">
        <v>72.831100000000006</v>
      </c>
      <c r="J1967">
        <v>0</v>
      </c>
      <c r="K1967">
        <v>0</v>
      </c>
      <c r="L1967">
        <v>0</v>
      </c>
      <c r="M1967">
        <v>0</v>
      </c>
      <c r="N1967">
        <v>0</v>
      </c>
      <c r="O1967">
        <v>23026</v>
      </c>
      <c r="P1967" t="s">
        <v>59</v>
      </c>
      <c r="Q1967" t="s">
        <v>61</v>
      </c>
    </row>
    <row r="1968" spans="1:17" x14ac:dyDescent="0.25">
      <c r="A1968" t="s">
        <v>28</v>
      </c>
      <c r="B1968" t="s">
        <v>38</v>
      </c>
      <c r="C1968" t="s">
        <v>49</v>
      </c>
      <c r="D1968" t="s">
        <v>26</v>
      </c>
      <c r="E1968">
        <v>24</v>
      </c>
      <c r="F1968" t="str">
        <f t="shared" si="30"/>
        <v>Average Per Premise1-in-10July Monthly System Peak DayAll24</v>
      </c>
      <c r="G1968">
        <v>1.4351339999999999</v>
      </c>
      <c r="H1968">
        <v>1.3747499999999999</v>
      </c>
      <c r="I1968">
        <v>72.831100000000006</v>
      </c>
      <c r="J1968">
        <v>0</v>
      </c>
      <c r="K1968">
        <v>0</v>
      </c>
      <c r="L1968">
        <v>0</v>
      </c>
      <c r="M1968">
        <v>0</v>
      </c>
      <c r="N1968">
        <v>0</v>
      </c>
      <c r="O1968">
        <v>23026</v>
      </c>
      <c r="P1968" t="s">
        <v>59</v>
      </c>
      <c r="Q1968" t="s">
        <v>61</v>
      </c>
    </row>
    <row r="1969" spans="1:17" x14ac:dyDescent="0.25">
      <c r="A1969" t="s">
        <v>29</v>
      </c>
      <c r="B1969" t="s">
        <v>38</v>
      </c>
      <c r="C1969" t="s">
        <v>49</v>
      </c>
      <c r="D1969" t="s">
        <v>26</v>
      </c>
      <c r="E1969">
        <v>24</v>
      </c>
      <c r="F1969" t="str">
        <f t="shared" si="30"/>
        <v>Average Per Device1-in-10July Monthly System Peak DayAll24</v>
      </c>
      <c r="G1969">
        <v>1.196083</v>
      </c>
      <c r="H1969">
        <v>1.1457569999999999</v>
      </c>
      <c r="I1969">
        <v>72.831100000000006</v>
      </c>
      <c r="J1969">
        <v>0</v>
      </c>
      <c r="K1969">
        <v>0</v>
      </c>
      <c r="L1969">
        <v>0</v>
      </c>
      <c r="M1969">
        <v>0</v>
      </c>
      <c r="N1969">
        <v>0</v>
      </c>
      <c r="O1969">
        <v>23026</v>
      </c>
      <c r="P1969" t="s">
        <v>59</v>
      </c>
      <c r="Q1969" t="s">
        <v>61</v>
      </c>
    </row>
    <row r="1970" spans="1:17" x14ac:dyDescent="0.25">
      <c r="A1970" t="s">
        <v>43</v>
      </c>
      <c r="B1970" t="s">
        <v>38</v>
      </c>
      <c r="C1970" t="s">
        <v>49</v>
      </c>
      <c r="D1970" t="s">
        <v>26</v>
      </c>
      <c r="E1970">
        <v>24</v>
      </c>
      <c r="F1970" t="str">
        <f t="shared" si="30"/>
        <v>Aggregate1-in-10July Monthly System Peak DayAll24</v>
      </c>
      <c r="G1970">
        <v>33.045389999999998</v>
      </c>
      <c r="H1970">
        <v>31.654990000000002</v>
      </c>
      <c r="I1970">
        <v>72.831100000000006</v>
      </c>
      <c r="J1970">
        <v>0</v>
      </c>
      <c r="K1970">
        <v>0</v>
      </c>
      <c r="L1970">
        <v>0</v>
      </c>
      <c r="M1970">
        <v>0</v>
      </c>
      <c r="N1970">
        <v>0</v>
      </c>
      <c r="O1970">
        <v>23026</v>
      </c>
      <c r="P1970" t="s">
        <v>59</v>
      </c>
      <c r="Q1970" t="s">
        <v>61</v>
      </c>
    </row>
    <row r="1971" spans="1:17" x14ac:dyDescent="0.25">
      <c r="A1971" t="s">
        <v>30</v>
      </c>
      <c r="B1971" t="s">
        <v>38</v>
      </c>
      <c r="C1971" t="s">
        <v>50</v>
      </c>
      <c r="D1971" t="s">
        <v>58</v>
      </c>
      <c r="E1971">
        <v>24</v>
      </c>
      <c r="F1971" t="str">
        <f t="shared" si="30"/>
        <v>Average Per Ton1-in-10June Monthly System Peak Day100% Cycling24</v>
      </c>
      <c r="G1971">
        <v>0.2364068</v>
      </c>
      <c r="H1971">
        <v>0.22303400000000001</v>
      </c>
      <c r="I1971">
        <v>68.560699999999997</v>
      </c>
      <c r="J1971">
        <v>0</v>
      </c>
      <c r="K1971">
        <v>0</v>
      </c>
      <c r="L1971">
        <v>0</v>
      </c>
      <c r="M1971">
        <v>0</v>
      </c>
      <c r="N1971">
        <v>0</v>
      </c>
      <c r="O1971">
        <v>10695</v>
      </c>
      <c r="P1971" t="s">
        <v>59</v>
      </c>
      <c r="Q1971" t="s">
        <v>61</v>
      </c>
    </row>
    <row r="1972" spans="1:17" x14ac:dyDescent="0.25">
      <c r="A1972" t="s">
        <v>28</v>
      </c>
      <c r="B1972" t="s">
        <v>38</v>
      </c>
      <c r="C1972" t="s">
        <v>50</v>
      </c>
      <c r="D1972" t="s">
        <v>58</v>
      </c>
      <c r="E1972">
        <v>24</v>
      </c>
      <c r="F1972" t="str">
        <f t="shared" si="30"/>
        <v>Average Per Premise1-in-10June Monthly System Peak Day100% Cycling24</v>
      </c>
      <c r="G1972">
        <v>1.0594889999999999</v>
      </c>
      <c r="H1972">
        <v>0.99955740000000004</v>
      </c>
      <c r="I1972">
        <v>68.560699999999997</v>
      </c>
      <c r="J1972">
        <v>0</v>
      </c>
      <c r="K1972">
        <v>0</v>
      </c>
      <c r="L1972">
        <v>0</v>
      </c>
      <c r="M1972">
        <v>0</v>
      </c>
      <c r="N1972">
        <v>0</v>
      </c>
      <c r="O1972">
        <v>10695</v>
      </c>
      <c r="P1972" t="s">
        <v>59</v>
      </c>
      <c r="Q1972" t="s">
        <v>61</v>
      </c>
    </row>
    <row r="1973" spans="1:17" x14ac:dyDescent="0.25">
      <c r="A1973" t="s">
        <v>29</v>
      </c>
      <c r="B1973" t="s">
        <v>38</v>
      </c>
      <c r="C1973" t="s">
        <v>50</v>
      </c>
      <c r="D1973" t="s">
        <v>58</v>
      </c>
      <c r="E1973">
        <v>24</v>
      </c>
      <c r="F1973" t="str">
        <f t="shared" si="30"/>
        <v>Average Per Device1-in-10June Monthly System Peak Day100% Cycling24</v>
      </c>
      <c r="G1973">
        <v>0.85810209999999998</v>
      </c>
      <c r="H1973">
        <v>0.809562</v>
      </c>
      <c r="I1973">
        <v>68.560699999999997</v>
      </c>
      <c r="J1973">
        <v>0</v>
      </c>
      <c r="K1973">
        <v>0</v>
      </c>
      <c r="L1973">
        <v>0</v>
      </c>
      <c r="M1973">
        <v>0</v>
      </c>
      <c r="N1973">
        <v>0</v>
      </c>
      <c r="O1973">
        <v>10695</v>
      </c>
      <c r="P1973" t="s">
        <v>59</v>
      </c>
      <c r="Q1973" t="s">
        <v>61</v>
      </c>
    </row>
    <row r="1974" spans="1:17" x14ac:dyDescent="0.25">
      <c r="A1974" t="s">
        <v>43</v>
      </c>
      <c r="B1974" t="s">
        <v>38</v>
      </c>
      <c r="C1974" t="s">
        <v>50</v>
      </c>
      <c r="D1974" t="s">
        <v>58</v>
      </c>
      <c r="E1974">
        <v>24</v>
      </c>
      <c r="F1974" t="str">
        <f t="shared" si="30"/>
        <v>Aggregate1-in-10June Monthly System Peak Day100% Cycling24</v>
      </c>
      <c r="G1974">
        <v>11.331239999999999</v>
      </c>
      <c r="H1974">
        <v>10.69027</v>
      </c>
      <c r="I1974">
        <v>68.560699999999997</v>
      </c>
      <c r="J1974">
        <v>0</v>
      </c>
      <c r="K1974">
        <v>0</v>
      </c>
      <c r="L1974">
        <v>0</v>
      </c>
      <c r="M1974">
        <v>0</v>
      </c>
      <c r="N1974">
        <v>0</v>
      </c>
      <c r="O1974">
        <v>10695</v>
      </c>
      <c r="P1974" t="s">
        <v>59</v>
      </c>
      <c r="Q1974" t="s">
        <v>61</v>
      </c>
    </row>
    <row r="1975" spans="1:17" x14ac:dyDescent="0.25">
      <c r="A1975" t="s">
        <v>30</v>
      </c>
      <c r="B1975" t="s">
        <v>38</v>
      </c>
      <c r="C1975" t="s">
        <v>50</v>
      </c>
      <c r="D1975" t="s">
        <v>31</v>
      </c>
      <c r="E1975">
        <v>24</v>
      </c>
      <c r="F1975" t="str">
        <f t="shared" si="30"/>
        <v>Average Per Ton1-in-10June Monthly System Peak Day50% Cycling24</v>
      </c>
      <c r="G1975">
        <v>0.31380530000000001</v>
      </c>
      <c r="H1975">
        <v>0.30362879999999998</v>
      </c>
      <c r="I1975">
        <v>68.264700000000005</v>
      </c>
      <c r="J1975">
        <v>0</v>
      </c>
      <c r="K1975">
        <v>0</v>
      </c>
      <c r="L1975">
        <v>0</v>
      </c>
      <c r="M1975">
        <v>0</v>
      </c>
      <c r="N1975">
        <v>0</v>
      </c>
      <c r="O1975">
        <v>12331</v>
      </c>
      <c r="P1975" t="s">
        <v>59</v>
      </c>
      <c r="Q1975" t="s">
        <v>61</v>
      </c>
    </row>
    <row r="1976" spans="1:17" x14ac:dyDescent="0.25">
      <c r="A1976" t="s">
        <v>28</v>
      </c>
      <c r="B1976" t="s">
        <v>38</v>
      </c>
      <c r="C1976" t="s">
        <v>50</v>
      </c>
      <c r="D1976" t="s">
        <v>31</v>
      </c>
      <c r="E1976">
        <v>24</v>
      </c>
      <c r="F1976" t="str">
        <f t="shared" si="30"/>
        <v>Average Per Premise1-in-10June Monthly System Peak Day50% Cycling24</v>
      </c>
      <c r="G1976">
        <v>1.288111</v>
      </c>
      <c r="H1976">
        <v>1.2463379999999999</v>
      </c>
      <c r="I1976">
        <v>68.264700000000005</v>
      </c>
      <c r="J1976">
        <v>0</v>
      </c>
      <c r="K1976">
        <v>0</v>
      </c>
      <c r="L1976">
        <v>0</v>
      </c>
      <c r="M1976">
        <v>0</v>
      </c>
      <c r="N1976">
        <v>0</v>
      </c>
      <c r="O1976">
        <v>12331</v>
      </c>
      <c r="P1976" t="s">
        <v>59</v>
      </c>
      <c r="Q1976" t="s">
        <v>61</v>
      </c>
    </row>
    <row r="1977" spans="1:17" x14ac:dyDescent="0.25">
      <c r="A1977" t="s">
        <v>29</v>
      </c>
      <c r="B1977" t="s">
        <v>38</v>
      </c>
      <c r="C1977" t="s">
        <v>50</v>
      </c>
      <c r="D1977" t="s">
        <v>31</v>
      </c>
      <c r="E1977">
        <v>24</v>
      </c>
      <c r="F1977" t="str">
        <f t="shared" si="30"/>
        <v>Average Per Device1-in-10June Monthly System Peak Day50% Cycling24</v>
      </c>
      <c r="G1977">
        <v>1.101275</v>
      </c>
      <c r="H1977">
        <v>1.0655619999999999</v>
      </c>
      <c r="I1977">
        <v>68.264700000000005</v>
      </c>
      <c r="J1977">
        <v>0</v>
      </c>
      <c r="K1977">
        <v>0</v>
      </c>
      <c r="L1977">
        <v>0</v>
      </c>
      <c r="M1977">
        <v>0</v>
      </c>
      <c r="N1977">
        <v>0</v>
      </c>
      <c r="O1977">
        <v>12331</v>
      </c>
      <c r="P1977" t="s">
        <v>59</v>
      </c>
      <c r="Q1977" t="s">
        <v>61</v>
      </c>
    </row>
    <row r="1978" spans="1:17" x14ac:dyDescent="0.25">
      <c r="A1978" t="s">
        <v>43</v>
      </c>
      <c r="B1978" t="s">
        <v>38</v>
      </c>
      <c r="C1978" t="s">
        <v>50</v>
      </c>
      <c r="D1978" t="s">
        <v>31</v>
      </c>
      <c r="E1978">
        <v>24</v>
      </c>
      <c r="F1978" t="str">
        <f t="shared" si="30"/>
        <v>Aggregate1-in-10June Monthly System Peak Day50% Cycling24</v>
      </c>
      <c r="G1978">
        <v>15.88369</v>
      </c>
      <c r="H1978">
        <v>15.368600000000001</v>
      </c>
      <c r="I1978">
        <v>68.264700000000005</v>
      </c>
      <c r="J1978">
        <v>0</v>
      </c>
      <c r="K1978">
        <v>0</v>
      </c>
      <c r="L1978">
        <v>0</v>
      </c>
      <c r="M1978">
        <v>0</v>
      </c>
      <c r="N1978">
        <v>0</v>
      </c>
      <c r="O1978">
        <v>12331</v>
      </c>
      <c r="P1978" t="s">
        <v>59</v>
      </c>
      <c r="Q1978" t="s">
        <v>61</v>
      </c>
    </row>
    <row r="1979" spans="1:17" x14ac:dyDescent="0.25">
      <c r="A1979" t="s">
        <v>30</v>
      </c>
      <c r="B1979" t="s">
        <v>38</v>
      </c>
      <c r="C1979" t="s">
        <v>50</v>
      </c>
      <c r="D1979" t="s">
        <v>26</v>
      </c>
      <c r="E1979">
        <v>24</v>
      </c>
      <c r="F1979" t="str">
        <f t="shared" si="30"/>
        <v>Average Per Ton1-in-10June Monthly System Peak DayAll24</v>
      </c>
      <c r="G1979">
        <v>0.27785369999999998</v>
      </c>
      <c r="H1979">
        <v>0.2661925</v>
      </c>
      <c r="I1979">
        <v>68.402199999999993</v>
      </c>
      <c r="J1979">
        <v>0</v>
      </c>
      <c r="K1979">
        <v>0</v>
      </c>
      <c r="L1979">
        <v>0</v>
      </c>
      <c r="M1979">
        <v>0</v>
      </c>
      <c r="N1979">
        <v>0</v>
      </c>
      <c r="O1979">
        <v>23026</v>
      </c>
      <c r="P1979" t="s">
        <v>59</v>
      </c>
      <c r="Q1979" t="s">
        <v>61</v>
      </c>
    </row>
    <row r="1980" spans="1:17" x14ac:dyDescent="0.25">
      <c r="A1980" t="s">
        <v>28</v>
      </c>
      <c r="B1980" t="s">
        <v>38</v>
      </c>
      <c r="C1980" t="s">
        <v>50</v>
      </c>
      <c r="D1980" t="s">
        <v>26</v>
      </c>
      <c r="E1980">
        <v>24</v>
      </c>
      <c r="F1980" t="str">
        <f t="shared" si="30"/>
        <v>Average Per Premise1-in-10June Monthly System Peak DayAll24</v>
      </c>
      <c r="G1980">
        <v>1.189168</v>
      </c>
      <c r="H1980">
        <v>1.1392599999999999</v>
      </c>
      <c r="I1980">
        <v>68.402199999999993</v>
      </c>
      <c r="J1980">
        <v>0</v>
      </c>
      <c r="K1980">
        <v>0</v>
      </c>
      <c r="L1980">
        <v>0</v>
      </c>
      <c r="M1980">
        <v>0</v>
      </c>
      <c r="N1980">
        <v>0</v>
      </c>
      <c r="O1980">
        <v>23026</v>
      </c>
      <c r="P1980" t="s">
        <v>59</v>
      </c>
      <c r="Q1980" t="s">
        <v>61</v>
      </c>
    </row>
    <row r="1981" spans="1:17" x14ac:dyDescent="0.25">
      <c r="A1981" t="s">
        <v>29</v>
      </c>
      <c r="B1981" t="s">
        <v>38</v>
      </c>
      <c r="C1981" t="s">
        <v>50</v>
      </c>
      <c r="D1981" t="s">
        <v>26</v>
      </c>
      <c r="E1981">
        <v>24</v>
      </c>
      <c r="F1981" t="str">
        <f t="shared" si="30"/>
        <v>Average Per Device1-in-10June Monthly System Peak DayAll24</v>
      </c>
      <c r="G1981">
        <v>0.99108830000000003</v>
      </c>
      <c r="H1981">
        <v>0.94949349999999999</v>
      </c>
      <c r="I1981">
        <v>68.402199999999993</v>
      </c>
      <c r="J1981">
        <v>0</v>
      </c>
      <c r="K1981">
        <v>0</v>
      </c>
      <c r="L1981">
        <v>0</v>
      </c>
      <c r="M1981">
        <v>0</v>
      </c>
      <c r="N1981">
        <v>0</v>
      </c>
      <c r="O1981">
        <v>23026</v>
      </c>
      <c r="P1981" t="s">
        <v>59</v>
      </c>
      <c r="Q1981" t="s">
        <v>61</v>
      </c>
    </row>
    <row r="1982" spans="1:17" x14ac:dyDescent="0.25">
      <c r="A1982" t="s">
        <v>43</v>
      </c>
      <c r="B1982" t="s">
        <v>38</v>
      </c>
      <c r="C1982" t="s">
        <v>50</v>
      </c>
      <c r="D1982" t="s">
        <v>26</v>
      </c>
      <c r="E1982">
        <v>24</v>
      </c>
      <c r="F1982" t="str">
        <f t="shared" si="30"/>
        <v>Aggregate1-in-10June Monthly System Peak DayAll24</v>
      </c>
      <c r="G1982">
        <v>27.381789999999999</v>
      </c>
      <c r="H1982">
        <v>26.232610000000001</v>
      </c>
      <c r="I1982">
        <v>68.402199999999993</v>
      </c>
      <c r="J1982">
        <v>0</v>
      </c>
      <c r="K1982">
        <v>0</v>
      </c>
      <c r="L1982">
        <v>0</v>
      </c>
      <c r="M1982">
        <v>0</v>
      </c>
      <c r="N1982">
        <v>0</v>
      </c>
      <c r="O1982">
        <v>23026</v>
      </c>
      <c r="P1982" t="s">
        <v>59</v>
      </c>
      <c r="Q1982" t="s">
        <v>61</v>
      </c>
    </row>
    <row r="1983" spans="1:17" x14ac:dyDescent="0.25">
      <c r="A1983" t="s">
        <v>30</v>
      </c>
      <c r="B1983" t="s">
        <v>38</v>
      </c>
      <c r="C1983" t="s">
        <v>51</v>
      </c>
      <c r="D1983" t="s">
        <v>58</v>
      </c>
      <c r="E1983">
        <v>24</v>
      </c>
      <c r="F1983" t="str">
        <f t="shared" si="30"/>
        <v>Average Per Ton1-in-10May Monthly System Peak Day100% Cycling24</v>
      </c>
      <c r="G1983">
        <v>0.26459070000000001</v>
      </c>
      <c r="H1983">
        <v>0.2496236</v>
      </c>
      <c r="I1983">
        <v>67.621700000000004</v>
      </c>
      <c r="J1983">
        <v>0</v>
      </c>
      <c r="K1983">
        <v>0</v>
      </c>
      <c r="L1983">
        <v>0</v>
      </c>
      <c r="M1983">
        <v>0</v>
      </c>
      <c r="N1983">
        <v>0</v>
      </c>
      <c r="O1983">
        <v>10695</v>
      </c>
      <c r="P1983" t="s">
        <v>59</v>
      </c>
      <c r="Q1983" t="s">
        <v>61</v>
      </c>
    </row>
    <row r="1984" spans="1:17" x14ac:dyDescent="0.25">
      <c r="A1984" t="s">
        <v>28</v>
      </c>
      <c r="B1984" t="s">
        <v>38</v>
      </c>
      <c r="C1984" t="s">
        <v>51</v>
      </c>
      <c r="D1984" t="s">
        <v>58</v>
      </c>
      <c r="E1984">
        <v>24</v>
      </c>
      <c r="F1984" t="str">
        <f t="shared" si="30"/>
        <v>Average Per Premise1-in-10May Monthly System Peak Day100% Cycling24</v>
      </c>
      <c r="G1984">
        <v>1.185799</v>
      </c>
      <c r="H1984">
        <v>1.118722</v>
      </c>
      <c r="I1984">
        <v>67.621700000000004</v>
      </c>
      <c r="J1984">
        <v>0</v>
      </c>
      <c r="K1984">
        <v>0</v>
      </c>
      <c r="L1984">
        <v>0</v>
      </c>
      <c r="M1984">
        <v>0</v>
      </c>
      <c r="N1984">
        <v>0</v>
      </c>
      <c r="O1984">
        <v>10695</v>
      </c>
      <c r="P1984" t="s">
        <v>59</v>
      </c>
      <c r="Q1984" t="s">
        <v>61</v>
      </c>
    </row>
    <row r="1985" spans="1:17" x14ac:dyDescent="0.25">
      <c r="A1985" t="s">
        <v>29</v>
      </c>
      <c r="B1985" t="s">
        <v>38</v>
      </c>
      <c r="C1985" t="s">
        <v>51</v>
      </c>
      <c r="D1985" t="s">
        <v>58</v>
      </c>
      <c r="E1985">
        <v>24</v>
      </c>
      <c r="F1985" t="str">
        <f t="shared" si="30"/>
        <v>Average Per Device1-in-10May Monthly System Peak Day100% Cycling24</v>
      </c>
      <c r="G1985">
        <v>0.96040300000000001</v>
      </c>
      <c r="H1985">
        <v>0.90607590000000005</v>
      </c>
      <c r="I1985">
        <v>67.621700000000004</v>
      </c>
      <c r="J1985">
        <v>0</v>
      </c>
      <c r="K1985">
        <v>0</v>
      </c>
      <c r="L1985">
        <v>0</v>
      </c>
      <c r="M1985">
        <v>0</v>
      </c>
      <c r="N1985">
        <v>0</v>
      </c>
      <c r="O1985">
        <v>10695</v>
      </c>
      <c r="P1985" t="s">
        <v>59</v>
      </c>
      <c r="Q1985" t="s">
        <v>61</v>
      </c>
    </row>
    <row r="1986" spans="1:17" x14ac:dyDescent="0.25">
      <c r="A1986" t="s">
        <v>43</v>
      </c>
      <c r="B1986" t="s">
        <v>38</v>
      </c>
      <c r="C1986" t="s">
        <v>51</v>
      </c>
      <c r="D1986" t="s">
        <v>58</v>
      </c>
      <c r="E1986">
        <v>24</v>
      </c>
      <c r="F1986" t="str">
        <f t="shared" si="30"/>
        <v>Aggregate1-in-10May Monthly System Peak Day100% Cycling24</v>
      </c>
      <c r="G1986">
        <v>12.682119999999999</v>
      </c>
      <c r="H1986">
        <v>11.964729999999999</v>
      </c>
      <c r="I1986">
        <v>67.621700000000004</v>
      </c>
      <c r="J1986">
        <v>0</v>
      </c>
      <c r="K1986">
        <v>0</v>
      </c>
      <c r="L1986">
        <v>0</v>
      </c>
      <c r="M1986">
        <v>0</v>
      </c>
      <c r="N1986">
        <v>0</v>
      </c>
      <c r="O1986">
        <v>10695</v>
      </c>
      <c r="P1986" t="s">
        <v>59</v>
      </c>
      <c r="Q1986" t="s">
        <v>61</v>
      </c>
    </row>
    <row r="1987" spans="1:17" x14ac:dyDescent="0.25">
      <c r="A1987" t="s">
        <v>30</v>
      </c>
      <c r="B1987" t="s">
        <v>38</v>
      </c>
      <c r="C1987" t="s">
        <v>51</v>
      </c>
      <c r="D1987" t="s">
        <v>31</v>
      </c>
      <c r="E1987">
        <v>24</v>
      </c>
      <c r="F1987" t="str">
        <f t="shared" ref="F1987:F2050" si="31">CONCATENATE(A1987,B1987,C1987,D1987,E1987)</f>
        <v>Average Per Ton1-in-10May Monthly System Peak Day50% Cycling24</v>
      </c>
      <c r="G1987">
        <v>0.34686479999999997</v>
      </c>
      <c r="H1987">
        <v>0.33561619999999998</v>
      </c>
      <c r="I1987">
        <v>67.293499999999995</v>
      </c>
      <c r="J1987">
        <v>0</v>
      </c>
      <c r="K1987">
        <v>0</v>
      </c>
      <c r="L1987">
        <v>0</v>
      </c>
      <c r="M1987">
        <v>0</v>
      </c>
      <c r="N1987">
        <v>0</v>
      </c>
      <c r="O1987">
        <v>12331</v>
      </c>
      <c r="P1987" t="s">
        <v>59</v>
      </c>
      <c r="Q1987" t="s">
        <v>61</v>
      </c>
    </row>
    <row r="1988" spans="1:17" x14ac:dyDescent="0.25">
      <c r="A1988" t="s">
        <v>28</v>
      </c>
      <c r="B1988" t="s">
        <v>38</v>
      </c>
      <c r="C1988" t="s">
        <v>51</v>
      </c>
      <c r="D1988" t="s">
        <v>31</v>
      </c>
      <c r="E1988">
        <v>24</v>
      </c>
      <c r="F1988" t="str">
        <f t="shared" si="31"/>
        <v>Average Per Premise1-in-10May Monthly System Peak Day50% Cycling24</v>
      </c>
      <c r="G1988">
        <v>1.4238139999999999</v>
      </c>
      <c r="H1988">
        <v>1.3776409999999999</v>
      </c>
      <c r="I1988">
        <v>67.293499999999995</v>
      </c>
      <c r="J1988">
        <v>0</v>
      </c>
      <c r="K1988">
        <v>0</v>
      </c>
      <c r="L1988">
        <v>0</v>
      </c>
      <c r="M1988">
        <v>0</v>
      </c>
      <c r="N1988">
        <v>0</v>
      </c>
      <c r="O1988">
        <v>12331</v>
      </c>
      <c r="P1988" t="s">
        <v>59</v>
      </c>
      <c r="Q1988" t="s">
        <v>61</v>
      </c>
    </row>
    <row r="1989" spans="1:17" x14ac:dyDescent="0.25">
      <c r="A1989" t="s">
        <v>29</v>
      </c>
      <c r="B1989" t="s">
        <v>38</v>
      </c>
      <c r="C1989" t="s">
        <v>51</v>
      </c>
      <c r="D1989" t="s">
        <v>31</v>
      </c>
      <c r="E1989">
        <v>24</v>
      </c>
      <c r="F1989" t="str">
        <f t="shared" si="31"/>
        <v>Average Per Device1-in-10May Monthly System Peak Day50% Cycling24</v>
      </c>
      <c r="G1989">
        <v>1.217295</v>
      </c>
      <c r="H1989">
        <v>1.1778189999999999</v>
      </c>
      <c r="I1989">
        <v>67.293499999999995</v>
      </c>
      <c r="J1989">
        <v>0</v>
      </c>
      <c r="K1989">
        <v>0</v>
      </c>
      <c r="L1989">
        <v>0</v>
      </c>
      <c r="M1989">
        <v>0</v>
      </c>
      <c r="N1989">
        <v>0</v>
      </c>
      <c r="O1989">
        <v>12331</v>
      </c>
      <c r="P1989" t="s">
        <v>59</v>
      </c>
      <c r="Q1989" t="s">
        <v>61</v>
      </c>
    </row>
    <row r="1990" spans="1:17" x14ac:dyDescent="0.25">
      <c r="A1990" t="s">
        <v>43</v>
      </c>
      <c r="B1990" t="s">
        <v>38</v>
      </c>
      <c r="C1990" t="s">
        <v>51</v>
      </c>
      <c r="D1990" t="s">
        <v>31</v>
      </c>
      <c r="E1990">
        <v>24</v>
      </c>
      <c r="F1990" t="str">
        <f t="shared" si="31"/>
        <v>Aggregate1-in-10May Monthly System Peak Day50% Cycling24</v>
      </c>
      <c r="G1990">
        <v>17.55705</v>
      </c>
      <c r="H1990">
        <v>16.987690000000001</v>
      </c>
      <c r="I1990">
        <v>67.293499999999995</v>
      </c>
      <c r="J1990">
        <v>0</v>
      </c>
      <c r="K1990">
        <v>0</v>
      </c>
      <c r="L1990">
        <v>0</v>
      </c>
      <c r="M1990">
        <v>0</v>
      </c>
      <c r="N1990">
        <v>0</v>
      </c>
      <c r="O1990">
        <v>12331</v>
      </c>
      <c r="P1990" t="s">
        <v>59</v>
      </c>
      <c r="Q1990" t="s">
        <v>61</v>
      </c>
    </row>
    <row r="1991" spans="1:17" x14ac:dyDescent="0.25">
      <c r="A1991" t="s">
        <v>30</v>
      </c>
      <c r="B1991" t="s">
        <v>38</v>
      </c>
      <c r="C1991" t="s">
        <v>51</v>
      </c>
      <c r="D1991" t="s">
        <v>26</v>
      </c>
      <c r="E1991">
        <v>24</v>
      </c>
      <c r="F1991" t="str">
        <f t="shared" si="31"/>
        <v>Average Per Ton1-in-10May Monthly System Peak DayAll24</v>
      </c>
      <c r="G1991">
        <v>0.30864849999999999</v>
      </c>
      <c r="H1991">
        <v>0.29567260000000001</v>
      </c>
      <c r="I1991">
        <v>67.445999999999998</v>
      </c>
      <c r="J1991">
        <v>0</v>
      </c>
      <c r="K1991">
        <v>0</v>
      </c>
      <c r="L1991">
        <v>0</v>
      </c>
      <c r="M1991">
        <v>0</v>
      </c>
      <c r="N1991">
        <v>0</v>
      </c>
      <c r="O1991">
        <v>23026</v>
      </c>
      <c r="P1991" t="s">
        <v>59</v>
      </c>
      <c r="Q1991" t="s">
        <v>61</v>
      </c>
    </row>
    <row r="1992" spans="1:17" x14ac:dyDescent="0.25">
      <c r="A1992" t="s">
        <v>28</v>
      </c>
      <c r="B1992" t="s">
        <v>38</v>
      </c>
      <c r="C1992" t="s">
        <v>51</v>
      </c>
      <c r="D1992" t="s">
        <v>26</v>
      </c>
      <c r="E1992">
        <v>24</v>
      </c>
      <c r="F1992" t="str">
        <f t="shared" si="31"/>
        <v>Average Per Premise1-in-10May Monthly System Peak DayAll24</v>
      </c>
      <c r="G1992">
        <v>1.3209649999999999</v>
      </c>
      <c r="H1992">
        <v>1.2654300000000001</v>
      </c>
      <c r="I1992">
        <v>67.445999999999998</v>
      </c>
      <c r="J1992">
        <v>0</v>
      </c>
      <c r="K1992">
        <v>0</v>
      </c>
      <c r="L1992">
        <v>0</v>
      </c>
      <c r="M1992">
        <v>0</v>
      </c>
      <c r="N1992">
        <v>0</v>
      </c>
      <c r="O1992">
        <v>23026</v>
      </c>
      <c r="P1992" t="s">
        <v>59</v>
      </c>
      <c r="Q1992" t="s">
        <v>61</v>
      </c>
    </row>
    <row r="1993" spans="1:17" x14ac:dyDescent="0.25">
      <c r="A1993" t="s">
        <v>29</v>
      </c>
      <c r="B1993" t="s">
        <v>38</v>
      </c>
      <c r="C1993" t="s">
        <v>51</v>
      </c>
      <c r="D1993" t="s">
        <v>26</v>
      </c>
      <c r="E1993">
        <v>24</v>
      </c>
      <c r="F1993" t="str">
        <f t="shared" si="31"/>
        <v>Average Per Device1-in-10May Monthly System Peak DayAll24</v>
      </c>
      <c r="G1993">
        <v>1.100932</v>
      </c>
      <c r="H1993">
        <v>1.0546469999999999</v>
      </c>
      <c r="I1993">
        <v>67.445999999999998</v>
      </c>
      <c r="J1993">
        <v>0</v>
      </c>
      <c r="K1993">
        <v>0</v>
      </c>
      <c r="L1993">
        <v>0</v>
      </c>
      <c r="M1993">
        <v>0</v>
      </c>
      <c r="N1993">
        <v>0</v>
      </c>
      <c r="O1993">
        <v>23026</v>
      </c>
      <c r="P1993" t="s">
        <v>59</v>
      </c>
      <c r="Q1993" t="s">
        <v>61</v>
      </c>
    </row>
    <row r="1994" spans="1:17" x14ac:dyDescent="0.25">
      <c r="A1994" t="s">
        <v>43</v>
      </c>
      <c r="B1994" t="s">
        <v>38</v>
      </c>
      <c r="C1994" t="s">
        <v>51</v>
      </c>
      <c r="D1994" t="s">
        <v>26</v>
      </c>
      <c r="E1994">
        <v>24</v>
      </c>
      <c r="F1994" t="str">
        <f t="shared" si="31"/>
        <v>Aggregate1-in-10May Monthly System Peak DayAll24</v>
      </c>
      <c r="G1994">
        <v>30.416540000000001</v>
      </c>
      <c r="H1994">
        <v>29.137799999999999</v>
      </c>
      <c r="I1994">
        <v>67.445999999999998</v>
      </c>
      <c r="J1994">
        <v>0</v>
      </c>
      <c r="K1994">
        <v>0</v>
      </c>
      <c r="L1994">
        <v>0</v>
      </c>
      <c r="M1994">
        <v>0</v>
      </c>
      <c r="N1994">
        <v>0</v>
      </c>
      <c r="O1994">
        <v>23026</v>
      </c>
      <c r="P1994" t="s">
        <v>59</v>
      </c>
      <c r="Q1994" t="s">
        <v>61</v>
      </c>
    </row>
    <row r="1995" spans="1:17" x14ac:dyDescent="0.25">
      <c r="A1995" t="s">
        <v>30</v>
      </c>
      <c r="B1995" t="s">
        <v>38</v>
      </c>
      <c r="C1995" t="s">
        <v>52</v>
      </c>
      <c r="D1995" t="s">
        <v>58</v>
      </c>
      <c r="E1995">
        <v>24</v>
      </c>
      <c r="F1995" t="str">
        <f t="shared" si="31"/>
        <v>Average Per Ton1-in-10October Monthly System Peak Day100% Cycling24</v>
      </c>
      <c r="G1995">
        <v>0.26833839999999998</v>
      </c>
      <c r="H1995">
        <v>0.25315939999999998</v>
      </c>
      <c r="I1995">
        <v>69.931600000000003</v>
      </c>
      <c r="J1995">
        <v>0</v>
      </c>
      <c r="K1995">
        <v>0</v>
      </c>
      <c r="L1995">
        <v>0</v>
      </c>
      <c r="M1995">
        <v>0</v>
      </c>
      <c r="N1995">
        <v>0</v>
      </c>
      <c r="O1995">
        <v>10695</v>
      </c>
      <c r="P1995" t="s">
        <v>59</v>
      </c>
      <c r="Q1995" t="s">
        <v>61</v>
      </c>
    </row>
    <row r="1996" spans="1:17" x14ac:dyDescent="0.25">
      <c r="A1996" t="s">
        <v>28</v>
      </c>
      <c r="B1996" t="s">
        <v>38</v>
      </c>
      <c r="C1996" t="s">
        <v>52</v>
      </c>
      <c r="D1996" t="s">
        <v>58</v>
      </c>
      <c r="E1996">
        <v>24</v>
      </c>
      <c r="F1996" t="str">
        <f t="shared" si="31"/>
        <v>Average Per Premise1-in-10October Monthly System Peak Day100% Cycling24</v>
      </c>
      <c r="G1996">
        <v>1.2025950000000001</v>
      </c>
      <c r="H1996">
        <v>1.134568</v>
      </c>
      <c r="I1996">
        <v>69.931600000000003</v>
      </c>
      <c r="J1996">
        <v>0</v>
      </c>
      <c r="K1996">
        <v>0</v>
      </c>
      <c r="L1996">
        <v>0</v>
      </c>
      <c r="M1996">
        <v>0</v>
      </c>
      <c r="N1996">
        <v>0</v>
      </c>
      <c r="O1996">
        <v>10695</v>
      </c>
      <c r="P1996" t="s">
        <v>59</v>
      </c>
      <c r="Q1996" t="s">
        <v>61</v>
      </c>
    </row>
    <row r="1997" spans="1:17" x14ac:dyDescent="0.25">
      <c r="A1997" t="s">
        <v>29</v>
      </c>
      <c r="B1997" t="s">
        <v>38</v>
      </c>
      <c r="C1997" t="s">
        <v>52</v>
      </c>
      <c r="D1997" t="s">
        <v>58</v>
      </c>
      <c r="E1997">
        <v>24</v>
      </c>
      <c r="F1997" t="str">
        <f t="shared" si="31"/>
        <v>Average Per Device1-in-10October Monthly System Peak Day100% Cycling24</v>
      </c>
      <c r="G1997">
        <v>0.97400659999999994</v>
      </c>
      <c r="H1997">
        <v>0.91891009999999995</v>
      </c>
      <c r="I1997">
        <v>69.931600000000003</v>
      </c>
      <c r="J1997">
        <v>0</v>
      </c>
      <c r="K1997">
        <v>0</v>
      </c>
      <c r="L1997">
        <v>0</v>
      </c>
      <c r="M1997">
        <v>0</v>
      </c>
      <c r="N1997">
        <v>0</v>
      </c>
      <c r="O1997">
        <v>10695</v>
      </c>
      <c r="P1997" t="s">
        <v>59</v>
      </c>
      <c r="Q1997" t="s">
        <v>61</v>
      </c>
    </row>
    <row r="1998" spans="1:17" x14ac:dyDescent="0.25">
      <c r="A1998" t="s">
        <v>43</v>
      </c>
      <c r="B1998" t="s">
        <v>38</v>
      </c>
      <c r="C1998" t="s">
        <v>52</v>
      </c>
      <c r="D1998" t="s">
        <v>58</v>
      </c>
      <c r="E1998">
        <v>24</v>
      </c>
      <c r="F1998" t="str">
        <f t="shared" si="31"/>
        <v>Aggregate1-in-10October Monthly System Peak Day100% Cycling24</v>
      </c>
      <c r="G1998">
        <v>12.86176</v>
      </c>
      <c r="H1998">
        <v>12.134209999999999</v>
      </c>
      <c r="I1998">
        <v>69.931600000000003</v>
      </c>
      <c r="J1998">
        <v>0</v>
      </c>
      <c r="K1998">
        <v>0</v>
      </c>
      <c r="L1998">
        <v>0</v>
      </c>
      <c r="M1998">
        <v>0</v>
      </c>
      <c r="N1998">
        <v>0</v>
      </c>
      <c r="O1998">
        <v>10695</v>
      </c>
      <c r="P1998" t="s">
        <v>59</v>
      </c>
      <c r="Q1998" t="s">
        <v>61</v>
      </c>
    </row>
    <row r="1999" spans="1:17" x14ac:dyDescent="0.25">
      <c r="A1999" t="s">
        <v>30</v>
      </c>
      <c r="B1999" t="s">
        <v>38</v>
      </c>
      <c r="C1999" t="s">
        <v>52</v>
      </c>
      <c r="D1999" t="s">
        <v>31</v>
      </c>
      <c r="E1999">
        <v>24</v>
      </c>
      <c r="F1999" t="str">
        <f t="shared" si="31"/>
        <v>Average Per Ton1-in-10October Monthly System Peak Day50% Cycling24</v>
      </c>
      <c r="G1999">
        <v>0.3521416</v>
      </c>
      <c r="H1999">
        <v>0.34072180000000002</v>
      </c>
      <c r="I1999">
        <v>69.571799999999996</v>
      </c>
      <c r="J1999">
        <v>0</v>
      </c>
      <c r="K1999">
        <v>0</v>
      </c>
      <c r="L1999">
        <v>0</v>
      </c>
      <c r="M1999">
        <v>0</v>
      </c>
      <c r="N1999">
        <v>0</v>
      </c>
      <c r="O1999">
        <v>12331</v>
      </c>
      <c r="P1999" t="s">
        <v>59</v>
      </c>
      <c r="Q1999" t="s">
        <v>61</v>
      </c>
    </row>
    <row r="2000" spans="1:17" x14ac:dyDescent="0.25">
      <c r="A2000" t="s">
        <v>28</v>
      </c>
      <c r="B2000" t="s">
        <v>38</v>
      </c>
      <c r="C2000" t="s">
        <v>52</v>
      </c>
      <c r="D2000" t="s">
        <v>31</v>
      </c>
      <c r="E2000">
        <v>24</v>
      </c>
      <c r="F2000" t="str">
        <f t="shared" si="31"/>
        <v>Average Per Premise1-in-10October Monthly System Peak Day50% Cycling24</v>
      </c>
      <c r="G2000">
        <v>1.4454739999999999</v>
      </c>
      <c r="H2000">
        <v>1.398598</v>
      </c>
      <c r="I2000">
        <v>69.571799999999996</v>
      </c>
      <c r="J2000">
        <v>0</v>
      </c>
      <c r="K2000">
        <v>0</v>
      </c>
      <c r="L2000">
        <v>0</v>
      </c>
      <c r="M2000">
        <v>0</v>
      </c>
      <c r="N2000">
        <v>0</v>
      </c>
      <c r="O2000">
        <v>12331</v>
      </c>
      <c r="P2000" t="s">
        <v>59</v>
      </c>
      <c r="Q2000" t="s">
        <v>61</v>
      </c>
    </row>
    <row r="2001" spans="1:17" x14ac:dyDescent="0.25">
      <c r="A2001" t="s">
        <v>29</v>
      </c>
      <c r="B2001" t="s">
        <v>38</v>
      </c>
      <c r="C2001" t="s">
        <v>52</v>
      </c>
      <c r="D2001" t="s">
        <v>31</v>
      </c>
      <c r="E2001">
        <v>24</v>
      </c>
      <c r="F2001" t="str">
        <f t="shared" si="31"/>
        <v>Average Per Device1-in-10October Monthly System Peak Day50% Cycling24</v>
      </c>
      <c r="G2001">
        <v>1.235814</v>
      </c>
      <c r="H2001">
        <v>1.195737</v>
      </c>
      <c r="I2001">
        <v>69.571799999999996</v>
      </c>
      <c r="J2001">
        <v>0</v>
      </c>
      <c r="K2001">
        <v>0</v>
      </c>
      <c r="L2001">
        <v>0</v>
      </c>
      <c r="M2001">
        <v>0</v>
      </c>
      <c r="N2001">
        <v>0</v>
      </c>
      <c r="O2001">
        <v>12331</v>
      </c>
      <c r="P2001" t="s">
        <v>59</v>
      </c>
      <c r="Q2001" t="s">
        <v>61</v>
      </c>
    </row>
    <row r="2002" spans="1:17" x14ac:dyDescent="0.25">
      <c r="A2002" t="s">
        <v>43</v>
      </c>
      <c r="B2002" t="s">
        <v>38</v>
      </c>
      <c r="C2002" t="s">
        <v>52</v>
      </c>
      <c r="D2002" t="s">
        <v>31</v>
      </c>
      <c r="E2002">
        <v>24</v>
      </c>
      <c r="F2002" t="str">
        <f t="shared" si="31"/>
        <v>Aggregate1-in-10October Monthly System Peak Day50% Cycling24</v>
      </c>
      <c r="G2002">
        <v>17.82414</v>
      </c>
      <c r="H2002">
        <v>17.246110000000002</v>
      </c>
      <c r="I2002">
        <v>69.571799999999996</v>
      </c>
      <c r="J2002">
        <v>0</v>
      </c>
      <c r="K2002">
        <v>0</v>
      </c>
      <c r="L2002">
        <v>0</v>
      </c>
      <c r="M2002">
        <v>0</v>
      </c>
      <c r="N2002">
        <v>0</v>
      </c>
      <c r="O2002">
        <v>12331</v>
      </c>
      <c r="P2002" t="s">
        <v>59</v>
      </c>
      <c r="Q2002" t="s">
        <v>61</v>
      </c>
    </row>
    <row r="2003" spans="1:17" x14ac:dyDescent="0.25">
      <c r="A2003" t="s">
        <v>30</v>
      </c>
      <c r="B2003" t="s">
        <v>38</v>
      </c>
      <c r="C2003" t="s">
        <v>52</v>
      </c>
      <c r="D2003" t="s">
        <v>26</v>
      </c>
      <c r="E2003">
        <v>24</v>
      </c>
      <c r="F2003" t="str">
        <f t="shared" si="31"/>
        <v>Average Per Ton1-in-10October Monthly System Peak DayAll24</v>
      </c>
      <c r="G2003">
        <v>0.31321500000000002</v>
      </c>
      <c r="H2003">
        <v>0.30004910000000001</v>
      </c>
      <c r="I2003">
        <v>69.738900000000001</v>
      </c>
      <c r="J2003">
        <v>0</v>
      </c>
      <c r="K2003">
        <v>0</v>
      </c>
      <c r="L2003">
        <v>0</v>
      </c>
      <c r="M2003">
        <v>0</v>
      </c>
      <c r="N2003">
        <v>0</v>
      </c>
      <c r="O2003">
        <v>23026</v>
      </c>
      <c r="P2003" t="s">
        <v>59</v>
      </c>
      <c r="Q2003" t="s">
        <v>61</v>
      </c>
    </row>
    <row r="2004" spans="1:17" x14ac:dyDescent="0.25">
      <c r="A2004" t="s">
        <v>28</v>
      </c>
      <c r="B2004" t="s">
        <v>38</v>
      </c>
      <c r="C2004" t="s">
        <v>52</v>
      </c>
      <c r="D2004" t="s">
        <v>26</v>
      </c>
      <c r="E2004">
        <v>24</v>
      </c>
      <c r="F2004" t="str">
        <f t="shared" si="31"/>
        <v>Average Per Premise1-in-10October Monthly System Peak DayAll24</v>
      </c>
      <c r="G2004">
        <v>1.340509</v>
      </c>
      <c r="H2004">
        <v>1.2841610000000001</v>
      </c>
      <c r="I2004">
        <v>69.738900000000001</v>
      </c>
      <c r="J2004">
        <v>0</v>
      </c>
      <c r="K2004">
        <v>0</v>
      </c>
      <c r="L2004">
        <v>0</v>
      </c>
      <c r="M2004">
        <v>0</v>
      </c>
      <c r="N2004">
        <v>0</v>
      </c>
      <c r="O2004">
        <v>23026</v>
      </c>
      <c r="P2004" t="s">
        <v>59</v>
      </c>
      <c r="Q2004" t="s">
        <v>61</v>
      </c>
    </row>
    <row r="2005" spans="1:17" x14ac:dyDescent="0.25">
      <c r="A2005" t="s">
        <v>29</v>
      </c>
      <c r="B2005" t="s">
        <v>38</v>
      </c>
      <c r="C2005" t="s">
        <v>52</v>
      </c>
      <c r="D2005" t="s">
        <v>26</v>
      </c>
      <c r="E2005">
        <v>24</v>
      </c>
      <c r="F2005" t="str">
        <f t="shared" si="31"/>
        <v>Average Per Device1-in-10October Monthly System Peak DayAll24</v>
      </c>
      <c r="G2005">
        <v>1.1172200000000001</v>
      </c>
      <c r="H2005">
        <v>1.0702579999999999</v>
      </c>
      <c r="I2005">
        <v>69.738900000000001</v>
      </c>
      <c r="J2005">
        <v>0</v>
      </c>
      <c r="K2005">
        <v>0</v>
      </c>
      <c r="L2005">
        <v>0</v>
      </c>
      <c r="M2005">
        <v>0</v>
      </c>
      <c r="N2005">
        <v>0</v>
      </c>
      <c r="O2005">
        <v>23026</v>
      </c>
      <c r="P2005" t="s">
        <v>59</v>
      </c>
      <c r="Q2005" t="s">
        <v>61</v>
      </c>
    </row>
    <row r="2006" spans="1:17" x14ac:dyDescent="0.25">
      <c r="A2006" t="s">
        <v>43</v>
      </c>
      <c r="B2006" t="s">
        <v>38</v>
      </c>
      <c r="C2006" t="s">
        <v>52</v>
      </c>
      <c r="D2006" t="s">
        <v>26</v>
      </c>
      <c r="E2006">
        <v>24</v>
      </c>
      <c r="F2006" t="str">
        <f t="shared" si="31"/>
        <v>Aggregate1-in-10October Monthly System Peak DayAll24</v>
      </c>
      <c r="G2006">
        <v>30.86656</v>
      </c>
      <c r="H2006">
        <v>29.569089999999999</v>
      </c>
      <c r="I2006">
        <v>69.738900000000001</v>
      </c>
      <c r="J2006">
        <v>0</v>
      </c>
      <c r="K2006">
        <v>0</v>
      </c>
      <c r="L2006">
        <v>0</v>
      </c>
      <c r="M2006">
        <v>0</v>
      </c>
      <c r="N2006">
        <v>0</v>
      </c>
      <c r="O2006">
        <v>23026</v>
      </c>
      <c r="P2006" t="s">
        <v>59</v>
      </c>
      <c r="Q2006" t="s">
        <v>61</v>
      </c>
    </row>
    <row r="2007" spans="1:17" x14ac:dyDescent="0.25">
      <c r="A2007" t="s">
        <v>30</v>
      </c>
      <c r="B2007" t="s">
        <v>38</v>
      </c>
      <c r="C2007" t="s">
        <v>53</v>
      </c>
      <c r="D2007" t="s">
        <v>58</v>
      </c>
      <c r="E2007">
        <v>24</v>
      </c>
      <c r="F2007" t="str">
        <f t="shared" si="31"/>
        <v>Average Per Ton1-in-10September Monthly System Peak Day100% Cycling24</v>
      </c>
      <c r="G2007">
        <v>0.32464340000000003</v>
      </c>
      <c r="H2007">
        <v>0.30627939999999998</v>
      </c>
      <c r="I2007">
        <v>74.645700000000005</v>
      </c>
      <c r="J2007">
        <v>0</v>
      </c>
      <c r="K2007">
        <v>0</v>
      </c>
      <c r="L2007">
        <v>0</v>
      </c>
      <c r="M2007">
        <v>0</v>
      </c>
      <c r="N2007">
        <v>0</v>
      </c>
      <c r="O2007">
        <v>10695</v>
      </c>
      <c r="P2007" t="s">
        <v>59</v>
      </c>
      <c r="Q2007" t="s">
        <v>61</v>
      </c>
    </row>
    <row r="2008" spans="1:17" x14ac:dyDescent="0.25">
      <c r="A2008" t="s">
        <v>28</v>
      </c>
      <c r="B2008" t="s">
        <v>38</v>
      </c>
      <c r="C2008" t="s">
        <v>53</v>
      </c>
      <c r="D2008" t="s">
        <v>58</v>
      </c>
      <c r="E2008">
        <v>24</v>
      </c>
      <c r="F2008" t="str">
        <f t="shared" si="31"/>
        <v>Average Per Premise1-in-10September Monthly System Peak Day100% Cycling24</v>
      </c>
      <c r="G2008">
        <v>1.4549339999999999</v>
      </c>
      <c r="H2008">
        <v>1.372633</v>
      </c>
      <c r="I2008">
        <v>74.645700000000005</v>
      </c>
      <c r="J2008">
        <v>0</v>
      </c>
      <c r="K2008">
        <v>0</v>
      </c>
      <c r="L2008">
        <v>0</v>
      </c>
      <c r="M2008">
        <v>0</v>
      </c>
      <c r="N2008">
        <v>0</v>
      </c>
      <c r="O2008">
        <v>10695</v>
      </c>
      <c r="P2008" t="s">
        <v>59</v>
      </c>
      <c r="Q2008" t="s">
        <v>61</v>
      </c>
    </row>
    <row r="2009" spans="1:17" x14ac:dyDescent="0.25">
      <c r="A2009" t="s">
        <v>29</v>
      </c>
      <c r="B2009" t="s">
        <v>38</v>
      </c>
      <c r="C2009" t="s">
        <v>53</v>
      </c>
      <c r="D2009" t="s">
        <v>58</v>
      </c>
      <c r="E2009">
        <v>24</v>
      </c>
      <c r="F2009" t="str">
        <f t="shared" si="31"/>
        <v>Average Per Device1-in-10September Monthly System Peak Day100% Cycling24</v>
      </c>
      <c r="G2009">
        <v>1.1783809999999999</v>
      </c>
      <c r="H2009">
        <v>1.111723</v>
      </c>
      <c r="I2009">
        <v>74.645700000000005</v>
      </c>
      <c r="J2009">
        <v>0</v>
      </c>
      <c r="K2009">
        <v>0</v>
      </c>
      <c r="L2009">
        <v>0</v>
      </c>
      <c r="M2009">
        <v>0</v>
      </c>
      <c r="N2009">
        <v>0</v>
      </c>
      <c r="O2009">
        <v>10695</v>
      </c>
      <c r="P2009" t="s">
        <v>59</v>
      </c>
      <c r="Q2009" t="s">
        <v>61</v>
      </c>
    </row>
    <row r="2010" spans="1:17" x14ac:dyDescent="0.25">
      <c r="A2010" t="s">
        <v>43</v>
      </c>
      <c r="B2010" t="s">
        <v>38</v>
      </c>
      <c r="C2010" t="s">
        <v>53</v>
      </c>
      <c r="D2010" t="s">
        <v>58</v>
      </c>
      <c r="E2010">
        <v>24</v>
      </c>
      <c r="F2010" t="str">
        <f t="shared" si="31"/>
        <v>Aggregate1-in-10September Monthly System Peak Day100% Cycling24</v>
      </c>
      <c r="G2010">
        <v>15.56052</v>
      </c>
      <c r="H2010">
        <v>14.68031</v>
      </c>
      <c r="I2010">
        <v>74.645700000000005</v>
      </c>
      <c r="J2010">
        <v>0</v>
      </c>
      <c r="K2010">
        <v>0</v>
      </c>
      <c r="L2010">
        <v>0</v>
      </c>
      <c r="M2010">
        <v>0</v>
      </c>
      <c r="N2010">
        <v>0</v>
      </c>
      <c r="O2010">
        <v>10695</v>
      </c>
      <c r="P2010" t="s">
        <v>59</v>
      </c>
      <c r="Q2010" t="s">
        <v>61</v>
      </c>
    </row>
    <row r="2011" spans="1:17" x14ac:dyDescent="0.25">
      <c r="A2011" t="s">
        <v>30</v>
      </c>
      <c r="B2011" t="s">
        <v>38</v>
      </c>
      <c r="C2011" t="s">
        <v>53</v>
      </c>
      <c r="D2011" t="s">
        <v>31</v>
      </c>
      <c r="E2011">
        <v>24</v>
      </c>
      <c r="F2011" t="str">
        <f t="shared" si="31"/>
        <v>Average Per Ton1-in-10September Monthly System Peak Day50% Cycling24</v>
      </c>
      <c r="G2011">
        <v>0.42309469999999999</v>
      </c>
      <c r="H2011">
        <v>0.40937400000000002</v>
      </c>
      <c r="I2011">
        <v>74.436800000000005</v>
      </c>
      <c r="J2011">
        <v>0</v>
      </c>
      <c r="K2011">
        <v>0</v>
      </c>
      <c r="L2011">
        <v>0</v>
      </c>
      <c r="M2011">
        <v>0</v>
      </c>
      <c r="N2011">
        <v>0</v>
      </c>
      <c r="O2011">
        <v>12331</v>
      </c>
      <c r="P2011" t="s">
        <v>59</v>
      </c>
      <c r="Q2011" t="s">
        <v>61</v>
      </c>
    </row>
    <row r="2012" spans="1:17" x14ac:dyDescent="0.25">
      <c r="A2012" t="s">
        <v>28</v>
      </c>
      <c r="B2012" t="s">
        <v>38</v>
      </c>
      <c r="C2012" t="s">
        <v>53</v>
      </c>
      <c r="D2012" t="s">
        <v>31</v>
      </c>
      <c r="E2012">
        <v>24</v>
      </c>
      <c r="F2012" t="str">
        <f t="shared" si="31"/>
        <v>Average Per Premise1-in-10September Monthly System Peak Day50% Cycling24</v>
      </c>
      <c r="G2012">
        <v>1.736723</v>
      </c>
      <c r="H2012">
        <v>1.680402</v>
      </c>
      <c r="I2012">
        <v>74.436800000000005</v>
      </c>
      <c r="J2012">
        <v>0</v>
      </c>
      <c r="K2012">
        <v>0</v>
      </c>
      <c r="L2012">
        <v>0</v>
      </c>
      <c r="M2012">
        <v>0</v>
      </c>
      <c r="N2012">
        <v>0</v>
      </c>
      <c r="O2012">
        <v>12331</v>
      </c>
      <c r="P2012" t="s">
        <v>59</v>
      </c>
      <c r="Q2012" t="s">
        <v>61</v>
      </c>
    </row>
    <row r="2013" spans="1:17" x14ac:dyDescent="0.25">
      <c r="A2013" t="s">
        <v>29</v>
      </c>
      <c r="B2013" t="s">
        <v>38</v>
      </c>
      <c r="C2013" t="s">
        <v>53</v>
      </c>
      <c r="D2013" t="s">
        <v>31</v>
      </c>
      <c r="E2013">
        <v>24</v>
      </c>
      <c r="F2013" t="str">
        <f t="shared" si="31"/>
        <v>Average Per Device1-in-10September Monthly System Peak Day50% Cycling24</v>
      </c>
      <c r="G2013">
        <v>1.484818</v>
      </c>
      <c r="H2013">
        <v>1.436666</v>
      </c>
      <c r="I2013">
        <v>74.436800000000005</v>
      </c>
      <c r="J2013">
        <v>0</v>
      </c>
      <c r="K2013">
        <v>0</v>
      </c>
      <c r="L2013">
        <v>0</v>
      </c>
      <c r="M2013">
        <v>0</v>
      </c>
      <c r="N2013">
        <v>0</v>
      </c>
      <c r="O2013">
        <v>12331</v>
      </c>
      <c r="P2013" t="s">
        <v>59</v>
      </c>
      <c r="Q2013" t="s">
        <v>61</v>
      </c>
    </row>
    <row r="2014" spans="1:17" x14ac:dyDescent="0.25">
      <c r="A2014" t="s">
        <v>43</v>
      </c>
      <c r="B2014" t="s">
        <v>38</v>
      </c>
      <c r="C2014" t="s">
        <v>53</v>
      </c>
      <c r="D2014" t="s">
        <v>31</v>
      </c>
      <c r="E2014">
        <v>24</v>
      </c>
      <c r="F2014" t="str">
        <f t="shared" si="31"/>
        <v>Aggregate1-in-10September Monthly System Peak Day50% Cycling24</v>
      </c>
      <c r="G2014">
        <v>21.41553</v>
      </c>
      <c r="H2014">
        <v>20.721039999999999</v>
      </c>
      <c r="I2014">
        <v>74.436800000000005</v>
      </c>
      <c r="J2014">
        <v>0</v>
      </c>
      <c r="K2014">
        <v>0</v>
      </c>
      <c r="L2014">
        <v>0</v>
      </c>
      <c r="M2014">
        <v>0</v>
      </c>
      <c r="N2014">
        <v>0</v>
      </c>
      <c r="O2014">
        <v>12331</v>
      </c>
      <c r="P2014" t="s">
        <v>59</v>
      </c>
      <c r="Q2014" t="s">
        <v>61</v>
      </c>
    </row>
    <row r="2015" spans="1:17" x14ac:dyDescent="0.25">
      <c r="A2015" t="s">
        <v>30</v>
      </c>
      <c r="B2015" t="s">
        <v>38</v>
      </c>
      <c r="C2015" t="s">
        <v>53</v>
      </c>
      <c r="D2015" t="s">
        <v>26</v>
      </c>
      <c r="E2015">
        <v>24</v>
      </c>
      <c r="F2015" t="str">
        <f t="shared" si="31"/>
        <v>Average Per Ton1-in-10September Monthly System Peak DayAll24</v>
      </c>
      <c r="G2015">
        <v>0.37736409999999998</v>
      </c>
      <c r="H2015">
        <v>0.36148649999999999</v>
      </c>
      <c r="I2015">
        <v>74.533799999999999</v>
      </c>
      <c r="J2015">
        <v>0</v>
      </c>
      <c r="K2015">
        <v>0</v>
      </c>
      <c r="L2015">
        <v>0</v>
      </c>
      <c r="M2015">
        <v>0</v>
      </c>
      <c r="N2015">
        <v>0</v>
      </c>
      <c r="O2015">
        <v>23026</v>
      </c>
      <c r="P2015" t="s">
        <v>59</v>
      </c>
      <c r="Q2015" t="s">
        <v>61</v>
      </c>
    </row>
    <row r="2016" spans="1:17" x14ac:dyDescent="0.25">
      <c r="A2016" t="s">
        <v>28</v>
      </c>
      <c r="B2016" t="s">
        <v>38</v>
      </c>
      <c r="C2016" t="s">
        <v>53</v>
      </c>
      <c r="D2016" t="s">
        <v>26</v>
      </c>
      <c r="E2016">
        <v>24</v>
      </c>
      <c r="F2016" t="str">
        <f t="shared" si="31"/>
        <v>Average Per Premise1-in-10September Monthly System Peak DayAll24</v>
      </c>
      <c r="G2016">
        <v>1.615056</v>
      </c>
      <c r="H2016">
        <v>1.5471029999999999</v>
      </c>
      <c r="I2016">
        <v>74.533799999999999</v>
      </c>
      <c r="J2016">
        <v>0</v>
      </c>
      <c r="K2016">
        <v>0</v>
      </c>
      <c r="L2016">
        <v>0</v>
      </c>
      <c r="M2016">
        <v>0</v>
      </c>
      <c r="N2016">
        <v>0</v>
      </c>
      <c r="O2016">
        <v>23026</v>
      </c>
      <c r="P2016" t="s">
        <v>59</v>
      </c>
      <c r="Q2016" t="s">
        <v>61</v>
      </c>
    </row>
    <row r="2017" spans="1:17" x14ac:dyDescent="0.25">
      <c r="A2017" t="s">
        <v>29</v>
      </c>
      <c r="B2017" t="s">
        <v>38</v>
      </c>
      <c r="C2017" t="s">
        <v>53</v>
      </c>
      <c r="D2017" t="s">
        <v>26</v>
      </c>
      <c r="E2017">
        <v>24</v>
      </c>
      <c r="F2017" t="str">
        <f t="shared" si="31"/>
        <v>Average Per Device1-in-10September Monthly System Peak DayAll24</v>
      </c>
      <c r="G2017">
        <v>1.346036</v>
      </c>
      <c r="H2017">
        <v>1.2894019999999999</v>
      </c>
      <c r="I2017">
        <v>74.533799999999999</v>
      </c>
      <c r="J2017">
        <v>0</v>
      </c>
      <c r="K2017">
        <v>0</v>
      </c>
      <c r="L2017">
        <v>0</v>
      </c>
      <c r="M2017">
        <v>0</v>
      </c>
      <c r="N2017">
        <v>0</v>
      </c>
      <c r="O2017">
        <v>23026</v>
      </c>
      <c r="P2017" t="s">
        <v>59</v>
      </c>
      <c r="Q2017" t="s">
        <v>61</v>
      </c>
    </row>
    <row r="2018" spans="1:17" x14ac:dyDescent="0.25">
      <c r="A2018" t="s">
        <v>43</v>
      </c>
      <c r="B2018" t="s">
        <v>38</v>
      </c>
      <c r="C2018" t="s">
        <v>53</v>
      </c>
      <c r="D2018" t="s">
        <v>26</v>
      </c>
      <c r="E2018">
        <v>24</v>
      </c>
      <c r="F2018" t="str">
        <f t="shared" si="31"/>
        <v>Aggregate1-in-10September Monthly System Peak DayAll24</v>
      </c>
      <c r="G2018">
        <v>37.188290000000002</v>
      </c>
      <c r="H2018">
        <v>35.62359</v>
      </c>
      <c r="I2018">
        <v>74.533799999999999</v>
      </c>
      <c r="J2018">
        <v>0</v>
      </c>
      <c r="K2018">
        <v>0</v>
      </c>
      <c r="L2018">
        <v>0</v>
      </c>
      <c r="M2018">
        <v>0</v>
      </c>
      <c r="N2018">
        <v>0</v>
      </c>
      <c r="O2018">
        <v>23026</v>
      </c>
      <c r="P2018" t="s">
        <v>59</v>
      </c>
      <c r="Q2018" t="s">
        <v>61</v>
      </c>
    </row>
    <row r="2019" spans="1:17" x14ac:dyDescent="0.25">
      <c r="A2019" t="s">
        <v>30</v>
      </c>
      <c r="B2019" t="s">
        <v>36</v>
      </c>
      <c r="C2019" t="s">
        <v>48</v>
      </c>
      <c r="D2019" t="s">
        <v>58</v>
      </c>
      <c r="E2019">
        <v>1</v>
      </c>
      <c r="F2019" t="str">
        <f t="shared" si="31"/>
        <v>Average Per Ton1-in-2August Monthly System Peak Day100% Cycling1</v>
      </c>
      <c r="G2019">
        <v>0.1809296</v>
      </c>
      <c r="H2019">
        <v>0.1809296</v>
      </c>
      <c r="I2019">
        <v>70.712000000000003</v>
      </c>
      <c r="J2019">
        <v>0</v>
      </c>
      <c r="K2019">
        <v>0</v>
      </c>
      <c r="L2019">
        <v>0</v>
      </c>
      <c r="M2019">
        <v>0</v>
      </c>
      <c r="N2019">
        <v>0</v>
      </c>
      <c r="O2019">
        <v>10695</v>
      </c>
      <c r="P2019" t="s">
        <v>59</v>
      </c>
      <c r="Q2019" t="s">
        <v>61</v>
      </c>
    </row>
    <row r="2020" spans="1:17" x14ac:dyDescent="0.25">
      <c r="A2020" t="s">
        <v>28</v>
      </c>
      <c r="B2020" t="s">
        <v>36</v>
      </c>
      <c r="C2020" t="s">
        <v>48</v>
      </c>
      <c r="D2020" t="s">
        <v>58</v>
      </c>
      <c r="E2020">
        <v>1</v>
      </c>
      <c r="F2020" t="str">
        <f t="shared" si="31"/>
        <v>Average Per Premise1-in-2August Monthly System Peak Day100% Cycling1</v>
      </c>
      <c r="G2020">
        <v>0.81086080000000005</v>
      </c>
      <c r="H2020">
        <v>0.81086080000000005</v>
      </c>
      <c r="I2020">
        <v>70.712000000000003</v>
      </c>
      <c r="J2020">
        <v>0</v>
      </c>
      <c r="K2020">
        <v>0</v>
      </c>
      <c r="L2020">
        <v>0</v>
      </c>
      <c r="M2020">
        <v>0</v>
      </c>
      <c r="N2020">
        <v>0</v>
      </c>
      <c r="O2020">
        <v>10695</v>
      </c>
      <c r="P2020" t="s">
        <v>59</v>
      </c>
      <c r="Q2020" t="s">
        <v>61</v>
      </c>
    </row>
    <row r="2021" spans="1:17" x14ac:dyDescent="0.25">
      <c r="A2021" t="s">
        <v>29</v>
      </c>
      <c r="B2021" t="s">
        <v>36</v>
      </c>
      <c r="C2021" t="s">
        <v>48</v>
      </c>
      <c r="D2021" t="s">
        <v>58</v>
      </c>
      <c r="E2021">
        <v>1</v>
      </c>
      <c r="F2021" t="str">
        <f t="shared" si="31"/>
        <v>Average Per Device1-in-2August Monthly System Peak Day100% Cycling1</v>
      </c>
      <c r="G2021">
        <v>0.65673280000000001</v>
      </c>
      <c r="H2021">
        <v>0.65673280000000001</v>
      </c>
      <c r="I2021">
        <v>70.712000000000003</v>
      </c>
      <c r="J2021">
        <v>0</v>
      </c>
      <c r="K2021">
        <v>0</v>
      </c>
      <c r="L2021">
        <v>0</v>
      </c>
      <c r="M2021">
        <v>0</v>
      </c>
      <c r="N2021">
        <v>0</v>
      </c>
      <c r="O2021">
        <v>10695</v>
      </c>
      <c r="P2021" t="s">
        <v>59</v>
      </c>
      <c r="Q2021" t="s">
        <v>61</v>
      </c>
    </row>
    <row r="2022" spans="1:17" x14ac:dyDescent="0.25">
      <c r="A2022" t="s">
        <v>43</v>
      </c>
      <c r="B2022" t="s">
        <v>36</v>
      </c>
      <c r="C2022" t="s">
        <v>48</v>
      </c>
      <c r="D2022" t="s">
        <v>58</v>
      </c>
      <c r="E2022">
        <v>1</v>
      </c>
      <c r="F2022" t="str">
        <f t="shared" si="31"/>
        <v>Aggregate1-in-2August Monthly System Peak Day100% Cycling1</v>
      </c>
      <c r="G2022">
        <v>8.6721559999999993</v>
      </c>
      <c r="H2022">
        <v>8.6721570000000003</v>
      </c>
      <c r="I2022">
        <v>70.712000000000003</v>
      </c>
      <c r="J2022">
        <v>0</v>
      </c>
      <c r="K2022">
        <v>0</v>
      </c>
      <c r="L2022">
        <v>0</v>
      </c>
      <c r="M2022">
        <v>0</v>
      </c>
      <c r="N2022">
        <v>0</v>
      </c>
      <c r="O2022">
        <v>10695</v>
      </c>
      <c r="P2022" t="s">
        <v>59</v>
      </c>
      <c r="Q2022" t="s">
        <v>61</v>
      </c>
    </row>
    <row r="2023" spans="1:17" x14ac:dyDescent="0.25">
      <c r="A2023" t="s">
        <v>30</v>
      </c>
      <c r="B2023" t="s">
        <v>36</v>
      </c>
      <c r="C2023" t="s">
        <v>48</v>
      </c>
      <c r="D2023" t="s">
        <v>31</v>
      </c>
      <c r="E2023">
        <v>1</v>
      </c>
      <c r="F2023" t="str">
        <f t="shared" si="31"/>
        <v>Average Per Ton1-in-2August Monthly System Peak Day50% Cycling1</v>
      </c>
      <c r="G2023">
        <v>0.24171229999999999</v>
      </c>
      <c r="H2023">
        <v>0.24171229999999999</v>
      </c>
      <c r="I2023">
        <v>70.547300000000007</v>
      </c>
      <c r="J2023">
        <v>0</v>
      </c>
      <c r="K2023">
        <v>0</v>
      </c>
      <c r="L2023">
        <v>0</v>
      </c>
      <c r="M2023">
        <v>0</v>
      </c>
      <c r="N2023">
        <v>0</v>
      </c>
      <c r="O2023">
        <v>12331</v>
      </c>
      <c r="P2023" t="s">
        <v>59</v>
      </c>
      <c r="Q2023" t="s">
        <v>61</v>
      </c>
    </row>
    <row r="2024" spans="1:17" x14ac:dyDescent="0.25">
      <c r="A2024" t="s">
        <v>28</v>
      </c>
      <c r="B2024" t="s">
        <v>36</v>
      </c>
      <c r="C2024" t="s">
        <v>48</v>
      </c>
      <c r="D2024" t="s">
        <v>31</v>
      </c>
      <c r="E2024">
        <v>1</v>
      </c>
      <c r="F2024" t="str">
        <f t="shared" si="31"/>
        <v>Average Per Premise1-in-2August Monthly System Peak Day50% Cycling1</v>
      </c>
      <c r="G2024">
        <v>0.99218289999999998</v>
      </c>
      <c r="H2024">
        <v>0.99218289999999998</v>
      </c>
      <c r="I2024">
        <v>70.547300000000007</v>
      </c>
      <c r="J2024">
        <v>0</v>
      </c>
      <c r="K2024">
        <v>0</v>
      </c>
      <c r="L2024">
        <v>0</v>
      </c>
      <c r="M2024">
        <v>0</v>
      </c>
      <c r="N2024">
        <v>0</v>
      </c>
      <c r="O2024">
        <v>12331</v>
      </c>
      <c r="P2024" t="s">
        <v>59</v>
      </c>
      <c r="Q2024" t="s">
        <v>61</v>
      </c>
    </row>
    <row r="2025" spans="1:17" x14ac:dyDescent="0.25">
      <c r="A2025" t="s">
        <v>29</v>
      </c>
      <c r="B2025" t="s">
        <v>36</v>
      </c>
      <c r="C2025" t="s">
        <v>48</v>
      </c>
      <c r="D2025" t="s">
        <v>31</v>
      </c>
      <c r="E2025">
        <v>1</v>
      </c>
      <c r="F2025" t="str">
        <f t="shared" si="31"/>
        <v>Average Per Device1-in-2August Monthly System Peak Day50% Cycling1</v>
      </c>
      <c r="G2025">
        <v>0.84827059999999999</v>
      </c>
      <c r="H2025">
        <v>0.84827059999999999</v>
      </c>
      <c r="I2025">
        <v>70.547300000000007</v>
      </c>
      <c r="J2025">
        <v>0</v>
      </c>
      <c r="K2025">
        <v>0</v>
      </c>
      <c r="L2025">
        <v>0</v>
      </c>
      <c r="M2025">
        <v>0</v>
      </c>
      <c r="N2025">
        <v>0</v>
      </c>
      <c r="O2025">
        <v>12331</v>
      </c>
      <c r="P2025" t="s">
        <v>59</v>
      </c>
      <c r="Q2025" t="s">
        <v>61</v>
      </c>
    </row>
    <row r="2026" spans="1:17" x14ac:dyDescent="0.25">
      <c r="A2026" t="s">
        <v>43</v>
      </c>
      <c r="B2026" t="s">
        <v>36</v>
      </c>
      <c r="C2026" t="s">
        <v>48</v>
      </c>
      <c r="D2026" t="s">
        <v>31</v>
      </c>
      <c r="E2026">
        <v>1</v>
      </c>
      <c r="F2026" t="str">
        <f t="shared" si="31"/>
        <v>Aggregate1-in-2August Monthly System Peak Day50% Cycling1</v>
      </c>
      <c r="G2026">
        <v>12.23461</v>
      </c>
      <c r="H2026">
        <v>12.23461</v>
      </c>
      <c r="I2026">
        <v>70.547300000000007</v>
      </c>
      <c r="J2026">
        <v>0</v>
      </c>
      <c r="K2026">
        <v>0</v>
      </c>
      <c r="L2026">
        <v>0</v>
      </c>
      <c r="M2026">
        <v>0</v>
      </c>
      <c r="N2026">
        <v>0</v>
      </c>
      <c r="O2026">
        <v>12331</v>
      </c>
      <c r="P2026" t="s">
        <v>59</v>
      </c>
      <c r="Q2026" t="s">
        <v>61</v>
      </c>
    </row>
    <row r="2027" spans="1:17" x14ac:dyDescent="0.25">
      <c r="A2027" t="s">
        <v>30</v>
      </c>
      <c r="B2027" t="s">
        <v>36</v>
      </c>
      <c r="C2027" t="s">
        <v>48</v>
      </c>
      <c r="D2027" t="s">
        <v>26</v>
      </c>
      <c r="E2027">
        <v>1</v>
      </c>
      <c r="F2027" t="str">
        <f t="shared" si="31"/>
        <v>Average Per Ton1-in-2August Monthly System Peak DayAll1</v>
      </c>
      <c r="G2027">
        <v>0.2134788</v>
      </c>
      <c r="H2027">
        <v>0.2134788</v>
      </c>
      <c r="I2027">
        <v>70.623800000000003</v>
      </c>
      <c r="J2027">
        <v>0</v>
      </c>
      <c r="K2027">
        <v>0</v>
      </c>
      <c r="L2027">
        <v>0</v>
      </c>
      <c r="M2027">
        <v>0</v>
      </c>
      <c r="N2027">
        <v>0</v>
      </c>
      <c r="O2027">
        <v>23026</v>
      </c>
      <c r="P2027" t="s">
        <v>59</v>
      </c>
      <c r="Q2027" t="s">
        <v>61</v>
      </c>
    </row>
    <row r="2028" spans="1:17" x14ac:dyDescent="0.25">
      <c r="A2028" t="s">
        <v>28</v>
      </c>
      <c r="B2028" t="s">
        <v>36</v>
      </c>
      <c r="C2028" t="s">
        <v>48</v>
      </c>
      <c r="D2028" t="s">
        <v>26</v>
      </c>
      <c r="E2028">
        <v>1</v>
      </c>
      <c r="F2028" t="str">
        <f t="shared" si="31"/>
        <v>Average Per Premise1-in-2August Monthly System Peak DayAll1</v>
      </c>
      <c r="G2028">
        <v>0.91365399999999997</v>
      </c>
      <c r="H2028">
        <v>0.91365399999999997</v>
      </c>
      <c r="I2028">
        <v>70.623800000000003</v>
      </c>
      <c r="J2028">
        <v>0</v>
      </c>
      <c r="K2028">
        <v>0</v>
      </c>
      <c r="L2028">
        <v>0</v>
      </c>
      <c r="M2028">
        <v>0</v>
      </c>
      <c r="N2028">
        <v>0</v>
      </c>
      <c r="O2028">
        <v>23026</v>
      </c>
      <c r="P2028" t="s">
        <v>59</v>
      </c>
      <c r="Q2028" t="s">
        <v>61</v>
      </c>
    </row>
    <row r="2029" spans="1:17" x14ac:dyDescent="0.25">
      <c r="A2029" t="s">
        <v>29</v>
      </c>
      <c r="B2029" t="s">
        <v>36</v>
      </c>
      <c r="C2029" t="s">
        <v>48</v>
      </c>
      <c r="D2029" t="s">
        <v>26</v>
      </c>
      <c r="E2029">
        <v>1</v>
      </c>
      <c r="F2029" t="str">
        <f t="shared" si="31"/>
        <v>Average Per Device1-in-2August Monthly System Peak DayAll1</v>
      </c>
      <c r="G2029">
        <v>0.76146650000000005</v>
      </c>
      <c r="H2029">
        <v>0.76146650000000005</v>
      </c>
      <c r="I2029">
        <v>70.623800000000003</v>
      </c>
      <c r="J2029">
        <v>0</v>
      </c>
      <c r="K2029">
        <v>0</v>
      </c>
      <c r="L2029">
        <v>0</v>
      </c>
      <c r="M2029">
        <v>0</v>
      </c>
      <c r="N2029">
        <v>0</v>
      </c>
      <c r="O2029">
        <v>23026</v>
      </c>
      <c r="P2029" t="s">
        <v>59</v>
      </c>
      <c r="Q2029" t="s">
        <v>61</v>
      </c>
    </row>
    <row r="2030" spans="1:17" x14ac:dyDescent="0.25">
      <c r="A2030" t="s">
        <v>43</v>
      </c>
      <c r="B2030" t="s">
        <v>36</v>
      </c>
      <c r="C2030" t="s">
        <v>48</v>
      </c>
      <c r="D2030" t="s">
        <v>26</v>
      </c>
      <c r="E2030">
        <v>1</v>
      </c>
      <c r="F2030" t="str">
        <f t="shared" si="31"/>
        <v>Aggregate1-in-2August Monthly System Peak DayAll1</v>
      </c>
      <c r="G2030">
        <v>21.037800000000001</v>
      </c>
      <c r="H2030">
        <v>21.037800000000001</v>
      </c>
      <c r="I2030">
        <v>70.623800000000003</v>
      </c>
      <c r="J2030">
        <v>0</v>
      </c>
      <c r="K2030">
        <v>0</v>
      </c>
      <c r="L2030">
        <v>0</v>
      </c>
      <c r="M2030">
        <v>0</v>
      </c>
      <c r="N2030">
        <v>0</v>
      </c>
      <c r="O2030">
        <v>23026</v>
      </c>
      <c r="P2030" t="s">
        <v>59</v>
      </c>
      <c r="Q2030" t="s">
        <v>61</v>
      </c>
    </row>
    <row r="2031" spans="1:17" x14ac:dyDescent="0.25">
      <c r="A2031" t="s">
        <v>30</v>
      </c>
      <c r="B2031" t="s">
        <v>36</v>
      </c>
      <c r="C2031" t="s">
        <v>37</v>
      </c>
      <c r="D2031" t="s">
        <v>58</v>
      </c>
      <c r="E2031">
        <v>1</v>
      </c>
      <c r="F2031" t="str">
        <f t="shared" si="31"/>
        <v>Average Per Ton1-in-2August Typical Event Day100% Cycling1</v>
      </c>
      <c r="G2031">
        <v>0.16470889999999999</v>
      </c>
      <c r="H2031">
        <v>0.16470889999999999</v>
      </c>
      <c r="I2031">
        <v>66.595100000000002</v>
      </c>
      <c r="J2031">
        <v>0</v>
      </c>
      <c r="K2031">
        <v>0</v>
      </c>
      <c r="L2031">
        <v>0</v>
      </c>
      <c r="M2031">
        <v>0</v>
      </c>
      <c r="N2031">
        <v>0</v>
      </c>
      <c r="O2031">
        <v>10695</v>
      </c>
      <c r="P2031" t="s">
        <v>59</v>
      </c>
      <c r="Q2031" t="s">
        <v>61</v>
      </c>
    </row>
    <row r="2032" spans="1:17" x14ac:dyDescent="0.25">
      <c r="A2032" t="s">
        <v>28</v>
      </c>
      <c r="B2032" t="s">
        <v>36</v>
      </c>
      <c r="C2032" t="s">
        <v>37</v>
      </c>
      <c r="D2032" t="s">
        <v>58</v>
      </c>
      <c r="E2032">
        <v>1</v>
      </c>
      <c r="F2032" t="str">
        <f t="shared" si="31"/>
        <v>Average Per Premise1-in-2August Typical Event Day100% Cycling1</v>
      </c>
      <c r="G2032">
        <v>0.73816539999999997</v>
      </c>
      <c r="H2032">
        <v>0.73816539999999997</v>
      </c>
      <c r="I2032">
        <v>66.595100000000002</v>
      </c>
      <c r="J2032">
        <v>0</v>
      </c>
      <c r="K2032">
        <v>0</v>
      </c>
      <c r="L2032">
        <v>0</v>
      </c>
      <c r="M2032">
        <v>0</v>
      </c>
      <c r="N2032">
        <v>0</v>
      </c>
      <c r="O2032">
        <v>10695</v>
      </c>
      <c r="P2032" t="s">
        <v>59</v>
      </c>
      <c r="Q2032" t="s">
        <v>61</v>
      </c>
    </row>
    <row r="2033" spans="1:17" x14ac:dyDescent="0.25">
      <c r="A2033" t="s">
        <v>29</v>
      </c>
      <c r="B2033" t="s">
        <v>36</v>
      </c>
      <c r="C2033" t="s">
        <v>37</v>
      </c>
      <c r="D2033" t="s">
        <v>58</v>
      </c>
      <c r="E2033">
        <v>1</v>
      </c>
      <c r="F2033" t="str">
        <f t="shared" si="31"/>
        <v>Average Per Device1-in-2August Typical Event Day100% Cycling1</v>
      </c>
      <c r="G2033">
        <v>0.59785529999999998</v>
      </c>
      <c r="H2033">
        <v>0.59785529999999998</v>
      </c>
      <c r="I2033">
        <v>66.595100000000002</v>
      </c>
      <c r="J2033">
        <v>0</v>
      </c>
      <c r="K2033">
        <v>0</v>
      </c>
      <c r="L2033">
        <v>0</v>
      </c>
      <c r="M2033">
        <v>0</v>
      </c>
      <c r="N2033">
        <v>0</v>
      </c>
      <c r="O2033">
        <v>10695</v>
      </c>
      <c r="P2033" t="s">
        <v>59</v>
      </c>
      <c r="Q2033" t="s">
        <v>61</v>
      </c>
    </row>
    <row r="2034" spans="1:17" x14ac:dyDescent="0.25">
      <c r="A2034" t="s">
        <v>43</v>
      </c>
      <c r="B2034" t="s">
        <v>36</v>
      </c>
      <c r="C2034" t="s">
        <v>37</v>
      </c>
      <c r="D2034" t="s">
        <v>58</v>
      </c>
      <c r="E2034">
        <v>1</v>
      </c>
      <c r="F2034" t="str">
        <f t="shared" si="31"/>
        <v>Aggregate1-in-2August Typical Event Day100% Cycling1</v>
      </c>
      <c r="G2034">
        <v>7.894679</v>
      </c>
      <c r="H2034">
        <v>7.894679</v>
      </c>
      <c r="I2034">
        <v>66.595100000000002</v>
      </c>
      <c r="J2034">
        <v>0</v>
      </c>
      <c r="K2034">
        <v>0</v>
      </c>
      <c r="L2034">
        <v>0</v>
      </c>
      <c r="M2034">
        <v>0</v>
      </c>
      <c r="N2034">
        <v>0</v>
      </c>
      <c r="O2034">
        <v>10695</v>
      </c>
      <c r="P2034" t="s">
        <v>59</v>
      </c>
      <c r="Q2034" t="s">
        <v>61</v>
      </c>
    </row>
    <row r="2035" spans="1:17" x14ac:dyDescent="0.25">
      <c r="A2035" t="s">
        <v>30</v>
      </c>
      <c r="B2035" t="s">
        <v>36</v>
      </c>
      <c r="C2035" t="s">
        <v>37</v>
      </c>
      <c r="D2035" t="s">
        <v>31</v>
      </c>
      <c r="E2035">
        <v>1</v>
      </c>
      <c r="F2035" t="str">
        <f t="shared" si="31"/>
        <v>Average Per Ton1-in-2August Typical Event Day50% Cycling1</v>
      </c>
      <c r="G2035">
        <v>0.2231997</v>
      </c>
      <c r="H2035">
        <v>0.2231997</v>
      </c>
      <c r="I2035">
        <v>66.300700000000006</v>
      </c>
      <c r="J2035">
        <v>0</v>
      </c>
      <c r="K2035">
        <v>0</v>
      </c>
      <c r="L2035">
        <v>0</v>
      </c>
      <c r="M2035">
        <v>0</v>
      </c>
      <c r="N2035">
        <v>0</v>
      </c>
      <c r="O2035">
        <v>12331</v>
      </c>
      <c r="P2035" t="s">
        <v>59</v>
      </c>
      <c r="Q2035" t="s">
        <v>61</v>
      </c>
    </row>
    <row r="2036" spans="1:17" x14ac:dyDescent="0.25">
      <c r="A2036" t="s">
        <v>28</v>
      </c>
      <c r="B2036" t="s">
        <v>36</v>
      </c>
      <c r="C2036" t="s">
        <v>37</v>
      </c>
      <c r="D2036" t="s">
        <v>31</v>
      </c>
      <c r="E2036">
        <v>1</v>
      </c>
      <c r="F2036" t="str">
        <f t="shared" si="31"/>
        <v>Average Per Premise1-in-2August Typical Event Day50% Cycling1</v>
      </c>
      <c r="G2036">
        <v>0.91619200000000001</v>
      </c>
      <c r="H2036">
        <v>0.91619200000000001</v>
      </c>
      <c r="I2036">
        <v>66.300700000000006</v>
      </c>
      <c r="J2036">
        <v>0</v>
      </c>
      <c r="K2036">
        <v>0</v>
      </c>
      <c r="L2036">
        <v>0</v>
      </c>
      <c r="M2036">
        <v>0</v>
      </c>
      <c r="N2036">
        <v>0</v>
      </c>
      <c r="O2036">
        <v>12331</v>
      </c>
      <c r="P2036" t="s">
        <v>59</v>
      </c>
      <c r="Q2036" t="s">
        <v>61</v>
      </c>
    </row>
    <row r="2037" spans="1:17" x14ac:dyDescent="0.25">
      <c r="A2037" t="s">
        <v>29</v>
      </c>
      <c r="B2037" t="s">
        <v>36</v>
      </c>
      <c r="C2037" t="s">
        <v>37</v>
      </c>
      <c r="D2037" t="s">
        <v>31</v>
      </c>
      <c r="E2037">
        <v>1</v>
      </c>
      <c r="F2037" t="str">
        <f t="shared" si="31"/>
        <v>Average Per Device1-in-2August Typical Event Day50% Cycling1</v>
      </c>
      <c r="G2037">
        <v>0.7833019</v>
      </c>
      <c r="H2037">
        <v>0.7833019</v>
      </c>
      <c r="I2037">
        <v>66.300700000000006</v>
      </c>
      <c r="J2037">
        <v>0</v>
      </c>
      <c r="K2037">
        <v>0</v>
      </c>
      <c r="L2037">
        <v>0</v>
      </c>
      <c r="M2037">
        <v>0</v>
      </c>
      <c r="N2037">
        <v>0</v>
      </c>
      <c r="O2037">
        <v>12331</v>
      </c>
      <c r="P2037" t="s">
        <v>59</v>
      </c>
      <c r="Q2037" t="s">
        <v>61</v>
      </c>
    </row>
    <row r="2038" spans="1:17" x14ac:dyDescent="0.25">
      <c r="A2038" t="s">
        <v>43</v>
      </c>
      <c r="B2038" t="s">
        <v>36</v>
      </c>
      <c r="C2038" t="s">
        <v>37</v>
      </c>
      <c r="D2038" t="s">
        <v>31</v>
      </c>
      <c r="E2038">
        <v>1</v>
      </c>
      <c r="F2038" t="str">
        <f t="shared" si="31"/>
        <v>Aggregate1-in-2August Typical Event Day50% Cycling1</v>
      </c>
      <c r="G2038">
        <v>11.297560000000001</v>
      </c>
      <c r="H2038">
        <v>11.297560000000001</v>
      </c>
      <c r="I2038">
        <v>66.300700000000006</v>
      </c>
      <c r="J2038">
        <v>0</v>
      </c>
      <c r="K2038">
        <v>0</v>
      </c>
      <c r="L2038">
        <v>0</v>
      </c>
      <c r="M2038">
        <v>0</v>
      </c>
      <c r="N2038">
        <v>0</v>
      </c>
      <c r="O2038">
        <v>12331</v>
      </c>
      <c r="P2038" t="s">
        <v>59</v>
      </c>
      <c r="Q2038" t="s">
        <v>61</v>
      </c>
    </row>
    <row r="2039" spans="1:17" x14ac:dyDescent="0.25">
      <c r="A2039" t="s">
        <v>30</v>
      </c>
      <c r="B2039" t="s">
        <v>36</v>
      </c>
      <c r="C2039" t="s">
        <v>37</v>
      </c>
      <c r="D2039" t="s">
        <v>26</v>
      </c>
      <c r="E2039">
        <v>1</v>
      </c>
      <c r="F2039" t="str">
        <f t="shared" si="31"/>
        <v>Average Per Ton1-in-2August Typical Event DayAll1</v>
      </c>
      <c r="G2039">
        <v>0.1960307</v>
      </c>
      <c r="H2039">
        <v>0.1960307</v>
      </c>
      <c r="I2039">
        <v>66.4375</v>
      </c>
      <c r="J2039">
        <v>0</v>
      </c>
      <c r="K2039">
        <v>0</v>
      </c>
      <c r="L2039">
        <v>0</v>
      </c>
      <c r="M2039">
        <v>0</v>
      </c>
      <c r="N2039">
        <v>0</v>
      </c>
      <c r="O2039">
        <v>23026</v>
      </c>
      <c r="P2039" t="s">
        <v>59</v>
      </c>
      <c r="Q2039" t="s">
        <v>61</v>
      </c>
    </row>
    <row r="2040" spans="1:17" x14ac:dyDescent="0.25">
      <c r="A2040" t="s">
        <v>28</v>
      </c>
      <c r="B2040" t="s">
        <v>36</v>
      </c>
      <c r="C2040" t="s">
        <v>37</v>
      </c>
      <c r="D2040" t="s">
        <v>26</v>
      </c>
      <c r="E2040">
        <v>1</v>
      </c>
      <c r="F2040" t="str">
        <f t="shared" si="31"/>
        <v>Average Per Premise1-in-2August Typical Event DayAll1</v>
      </c>
      <c r="G2040">
        <v>0.83897920000000004</v>
      </c>
      <c r="H2040">
        <v>0.83897920000000004</v>
      </c>
      <c r="I2040">
        <v>66.4375</v>
      </c>
      <c r="J2040">
        <v>0</v>
      </c>
      <c r="K2040">
        <v>0</v>
      </c>
      <c r="L2040">
        <v>0</v>
      </c>
      <c r="M2040">
        <v>0</v>
      </c>
      <c r="N2040">
        <v>0</v>
      </c>
      <c r="O2040">
        <v>23026</v>
      </c>
      <c r="P2040" t="s">
        <v>59</v>
      </c>
      <c r="Q2040" t="s">
        <v>61</v>
      </c>
    </row>
    <row r="2041" spans="1:17" x14ac:dyDescent="0.25">
      <c r="A2041" t="s">
        <v>29</v>
      </c>
      <c r="B2041" t="s">
        <v>36</v>
      </c>
      <c r="C2041" t="s">
        <v>37</v>
      </c>
      <c r="D2041" t="s">
        <v>26</v>
      </c>
      <c r="E2041">
        <v>1</v>
      </c>
      <c r="F2041" t="str">
        <f t="shared" si="31"/>
        <v>Average Per Device1-in-2August Typical Event DayAll1</v>
      </c>
      <c r="G2041">
        <v>0.69923029999999997</v>
      </c>
      <c r="H2041">
        <v>0.69923029999999997</v>
      </c>
      <c r="I2041">
        <v>66.4375</v>
      </c>
      <c r="J2041">
        <v>0</v>
      </c>
      <c r="K2041">
        <v>0</v>
      </c>
      <c r="L2041">
        <v>0</v>
      </c>
      <c r="M2041">
        <v>0</v>
      </c>
      <c r="N2041">
        <v>0</v>
      </c>
      <c r="O2041">
        <v>23026</v>
      </c>
      <c r="P2041" t="s">
        <v>59</v>
      </c>
      <c r="Q2041" t="s">
        <v>61</v>
      </c>
    </row>
    <row r="2042" spans="1:17" x14ac:dyDescent="0.25">
      <c r="A2042" t="s">
        <v>43</v>
      </c>
      <c r="B2042" t="s">
        <v>36</v>
      </c>
      <c r="C2042" t="s">
        <v>37</v>
      </c>
      <c r="D2042" t="s">
        <v>26</v>
      </c>
      <c r="E2042">
        <v>1</v>
      </c>
      <c r="F2042" t="str">
        <f t="shared" si="31"/>
        <v>Aggregate1-in-2August Typical Event DayAll1</v>
      </c>
      <c r="G2042">
        <v>19.318339999999999</v>
      </c>
      <c r="H2042">
        <v>19.318339999999999</v>
      </c>
      <c r="I2042">
        <v>66.4375</v>
      </c>
      <c r="J2042">
        <v>0</v>
      </c>
      <c r="K2042">
        <v>0</v>
      </c>
      <c r="L2042">
        <v>0</v>
      </c>
      <c r="M2042">
        <v>0</v>
      </c>
      <c r="N2042">
        <v>0</v>
      </c>
      <c r="O2042">
        <v>23026</v>
      </c>
      <c r="P2042" t="s">
        <v>59</v>
      </c>
      <c r="Q2042" t="s">
        <v>61</v>
      </c>
    </row>
    <row r="2043" spans="1:17" x14ac:dyDescent="0.25">
      <c r="A2043" t="s">
        <v>30</v>
      </c>
      <c r="B2043" t="s">
        <v>36</v>
      </c>
      <c r="C2043" t="s">
        <v>49</v>
      </c>
      <c r="D2043" t="s">
        <v>58</v>
      </c>
      <c r="E2043">
        <v>1</v>
      </c>
      <c r="F2043" t="str">
        <f t="shared" si="31"/>
        <v>Average Per Ton1-in-2July Monthly System Peak Day100% Cycling1</v>
      </c>
      <c r="G2043">
        <v>0.162656</v>
      </c>
      <c r="H2043">
        <v>0.162656</v>
      </c>
      <c r="I2043">
        <v>67.857399999999998</v>
      </c>
      <c r="J2043">
        <v>0</v>
      </c>
      <c r="K2043">
        <v>0</v>
      </c>
      <c r="L2043">
        <v>0</v>
      </c>
      <c r="M2043">
        <v>0</v>
      </c>
      <c r="N2043">
        <v>0</v>
      </c>
      <c r="O2043">
        <v>10695</v>
      </c>
      <c r="P2043" t="s">
        <v>59</v>
      </c>
      <c r="Q2043" t="s">
        <v>61</v>
      </c>
    </row>
    <row r="2044" spans="1:17" x14ac:dyDescent="0.25">
      <c r="A2044" t="s">
        <v>28</v>
      </c>
      <c r="B2044" t="s">
        <v>36</v>
      </c>
      <c r="C2044" t="s">
        <v>49</v>
      </c>
      <c r="D2044" t="s">
        <v>58</v>
      </c>
      <c r="E2044">
        <v>1</v>
      </c>
      <c r="F2044" t="str">
        <f t="shared" si="31"/>
        <v>Average Per Premise1-in-2July Monthly System Peak Day100% Cycling1</v>
      </c>
      <c r="G2044">
        <v>0.72896490000000003</v>
      </c>
      <c r="H2044">
        <v>0.72896490000000003</v>
      </c>
      <c r="I2044">
        <v>67.857399999999998</v>
      </c>
      <c r="J2044">
        <v>0</v>
      </c>
      <c r="K2044">
        <v>0</v>
      </c>
      <c r="L2044">
        <v>0</v>
      </c>
      <c r="M2044">
        <v>0</v>
      </c>
      <c r="N2044">
        <v>0</v>
      </c>
      <c r="O2044">
        <v>10695</v>
      </c>
      <c r="P2044" t="s">
        <v>59</v>
      </c>
      <c r="Q2044" t="s">
        <v>61</v>
      </c>
    </row>
    <row r="2045" spans="1:17" x14ac:dyDescent="0.25">
      <c r="A2045" t="s">
        <v>29</v>
      </c>
      <c r="B2045" t="s">
        <v>36</v>
      </c>
      <c r="C2045" t="s">
        <v>49</v>
      </c>
      <c r="D2045" t="s">
        <v>58</v>
      </c>
      <c r="E2045">
        <v>1</v>
      </c>
      <c r="F2045" t="str">
        <f t="shared" si="31"/>
        <v>Average Per Device1-in-2July Monthly System Peak Day100% Cycling1</v>
      </c>
      <c r="G2045">
        <v>0.59040360000000003</v>
      </c>
      <c r="H2045">
        <v>0.59040360000000003</v>
      </c>
      <c r="I2045">
        <v>67.857399999999998</v>
      </c>
      <c r="J2045">
        <v>0</v>
      </c>
      <c r="K2045">
        <v>0</v>
      </c>
      <c r="L2045">
        <v>0</v>
      </c>
      <c r="M2045">
        <v>0</v>
      </c>
      <c r="N2045">
        <v>0</v>
      </c>
      <c r="O2045">
        <v>10695</v>
      </c>
      <c r="P2045" t="s">
        <v>59</v>
      </c>
      <c r="Q2045" t="s">
        <v>61</v>
      </c>
    </row>
    <row r="2046" spans="1:17" x14ac:dyDescent="0.25">
      <c r="A2046" t="s">
        <v>43</v>
      </c>
      <c r="B2046" t="s">
        <v>36</v>
      </c>
      <c r="C2046" t="s">
        <v>49</v>
      </c>
      <c r="D2046" t="s">
        <v>58</v>
      </c>
      <c r="E2046">
        <v>1</v>
      </c>
      <c r="F2046" t="str">
        <f t="shared" si="31"/>
        <v>Aggregate1-in-2July Monthly System Peak Day100% Cycling1</v>
      </c>
      <c r="G2046">
        <v>7.7962790000000002</v>
      </c>
      <c r="H2046">
        <v>7.7962800000000003</v>
      </c>
      <c r="I2046">
        <v>67.857399999999998</v>
      </c>
      <c r="J2046">
        <v>0</v>
      </c>
      <c r="K2046">
        <v>0</v>
      </c>
      <c r="L2046">
        <v>0</v>
      </c>
      <c r="M2046">
        <v>0</v>
      </c>
      <c r="N2046">
        <v>0</v>
      </c>
      <c r="O2046">
        <v>10695</v>
      </c>
      <c r="P2046" t="s">
        <v>59</v>
      </c>
      <c r="Q2046" t="s">
        <v>61</v>
      </c>
    </row>
    <row r="2047" spans="1:17" x14ac:dyDescent="0.25">
      <c r="A2047" t="s">
        <v>30</v>
      </c>
      <c r="B2047" t="s">
        <v>36</v>
      </c>
      <c r="C2047" t="s">
        <v>49</v>
      </c>
      <c r="D2047" t="s">
        <v>31</v>
      </c>
      <c r="E2047">
        <v>1</v>
      </c>
      <c r="F2047" t="str">
        <f t="shared" si="31"/>
        <v>Average Per Ton1-in-2July Monthly System Peak Day50% Cycling1</v>
      </c>
      <c r="G2047">
        <v>0.22176709999999999</v>
      </c>
      <c r="H2047">
        <v>0.22176709999999999</v>
      </c>
      <c r="I2047">
        <v>67.800700000000006</v>
      </c>
      <c r="J2047">
        <v>0</v>
      </c>
      <c r="K2047">
        <v>0</v>
      </c>
      <c r="L2047">
        <v>0</v>
      </c>
      <c r="M2047">
        <v>0</v>
      </c>
      <c r="N2047">
        <v>0</v>
      </c>
      <c r="O2047">
        <v>12331</v>
      </c>
      <c r="P2047" t="s">
        <v>59</v>
      </c>
      <c r="Q2047" t="s">
        <v>61</v>
      </c>
    </row>
    <row r="2048" spans="1:17" x14ac:dyDescent="0.25">
      <c r="A2048" t="s">
        <v>28</v>
      </c>
      <c r="B2048" t="s">
        <v>36</v>
      </c>
      <c r="C2048" t="s">
        <v>49</v>
      </c>
      <c r="D2048" t="s">
        <v>31</v>
      </c>
      <c r="E2048">
        <v>1</v>
      </c>
      <c r="F2048" t="str">
        <f t="shared" si="31"/>
        <v>Average Per Premise1-in-2July Monthly System Peak Day50% Cycling1</v>
      </c>
      <c r="G2048">
        <v>0.91031150000000005</v>
      </c>
      <c r="H2048">
        <v>0.91031150000000005</v>
      </c>
      <c r="I2048">
        <v>67.800700000000006</v>
      </c>
      <c r="J2048">
        <v>0</v>
      </c>
      <c r="K2048">
        <v>0</v>
      </c>
      <c r="L2048">
        <v>0</v>
      </c>
      <c r="M2048">
        <v>0</v>
      </c>
      <c r="N2048">
        <v>0</v>
      </c>
      <c r="O2048">
        <v>12331</v>
      </c>
      <c r="P2048" t="s">
        <v>59</v>
      </c>
      <c r="Q2048" t="s">
        <v>61</v>
      </c>
    </row>
    <row r="2049" spans="1:17" x14ac:dyDescent="0.25">
      <c r="A2049" t="s">
        <v>29</v>
      </c>
      <c r="B2049" t="s">
        <v>36</v>
      </c>
      <c r="C2049" t="s">
        <v>49</v>
      </c>
      <c r="D2049" t="s">
        <v>31</v>
      </c>
      <c r="E2049">
        <v>1</v>
      </c>
      <c r="F2049" t="str">
        <f t="shared" si="31"/>
        <v>Average Per Device1-in-2July Monthly System Peak Day50% Cycling1</v>
      </c>
      <c r="G2049">
        <v>0.77827429999999997</v>
      </c>
      <c r="H2049">
        <v>0.77827429999999997</v>
      </c>
      <c r="I2049">
        <v>67.800700000000006</v>
      </c>
      <c r="J2049">
        <v>0</v>
      </c>
      <c r="K2049">
        <v>0</v>
      </c>
      <c r="L2049">
        <v>0</v>
      </c>
      <c r="M2049">
        <v>0</v>
      </c>
      <c r="N2049">
        <v>0</v>
      </c>
      <c r="O2049">
        <v>12331</v>
      </c>
      <c r="P2049" t="s">
        <v>59</v>
      </c>
      <c r="Q2049" t="s">
        <v>61</v>
      </c>
    </row>
    <row r="2050" spans="1:17" x14ac:dyDescent="0.25">
      <c r="A2050" t="s">
        <v>43</v>
      </c>
      <c r="B2050" t="s">
        <v>36</v>
      </c>
      <c r="C2050" t="s">
        <v>49</v>
      </c>
      <c r="D2050" t="s">
        <v>31</v>
      </c>
      <c r="E2050">
        <v>1</v>
      </c>
      <c r="F2050" t="str">
        <f t="shared" si="31"/>
        <v>Aggregate1-in-2July Monthly System Peak Day50% Cycling1</v>
      </c>
      <c r="G2050">
        <v>11.22505</v>
      </c>
      <c r="H2050">
        <v>11.22505</v>
      </c>
      <c r="I2050">
        <v>67.800700000000006</v>
      </c>
      <c r="J2050">
        <v>0</v>
      </c>
      <c r="K2050">
        <v>0</v>
      </c>
      <c r="L2050">
        <v>0</v>
      </c>
      <c r="M2050">
        <v>0</v>
      </c>
      <c r="N2050">
        <v>0</v>
      </c>
      <c r="O2050">
        <v>12331</v>
      </c>
      <c r="P2050" t="s">
        <v>59</v>
      </c>
      <c r="Q2050" t="s">
        <v>61</v>
      </c>
    </row>
    <row r="2051" spans="1:17" x14ac:dyDescent="0.25">
      <c r="A2051" t="s">
        <v>30</v>
      </c>
      <c r="B2051" t="s">
        <v>36</v>
      </c>
      <c r="C2051" t="s">
        <v>49</v>
      </c>
      <c r="D2051" t="s">
        <v>26</v>
      </c>
      <c r="E2051">
        <v>1</v>
      </c>
      <c r="F2051" t="str">
        <f t="shared" ref="F2051:F2114" si="32">CONCATENATE(A2051,B2051,C2051,D2051,E2051)</f>
        <v>Average Per Ton1-in-2July Monthly System Peak DayAll1</v>
      </c>
      <c r="G2051">
        <v>0.19431000000000001</v>
      </c>
      <c r="H2051">
        <v>0.19431000000000001</v>
      </c>
      <c r="I2051">
        <v>67.826999999999998</v>
      </c>
      <c r="J2051">
        <v>0</v>
      </c>
      <c r="K2051">
        <v>0</v>
      </c>
      <c r="L2051">
        <v>0</v>
      </c>
      <c r="M2051">
        <v>0</v>
      </c>
      <c r="N2051">
        <v>0</v>
      </c>
      <c r="O2051">
        <v>23026</v>
      </c>
      <c r="P2051" t="s">
        <v>59</v>
      </c>
      <c r="Q2051" t="s">
        <v>61</v>
      </c>
    </row>
    <row r="2052" spans="1:17" x14ac:dyDescent="0.25">
      <c r="A2052" t="s">
        <v>28</v>
      </c>
      <c r="B2052" t="s">
        <v>36</v>
      </c>
      <c r="C2052" t="s">
        <v>49</v>
      </c>
      <c r="D2052" t="s">
        <v>26</v>
      </c>
      <c r="E2052">
        <v>1</v>
      </c>
      <c r="F2052" t="str">
        <f t="shared" si="32"/>
        <v>Average Per Premise1-in-2July Monthly System Peak DayAll1</v>
      </c>
      <c r="G2052">
        <v>0.83161470000000004</v>
      </c>
      <c r="H2052">
        <v>0.83161470000000004</v>
      </c>
      <c r="I2052">
        <v>67.826999999999998</v>
      </c>
      <c r="J2052">
        <v>0</v>
      </c>
      <c r="K2052">
        <v>0</v>
      </c>
      <c r="L2052">
        <v>0</v>
      </c>
      <c r="M2052">
        <v>0</v>
      </c>
      <c r="N2052">
        <v>0</v>
      </c>
      <c r="O2052">
        <v>23026</v>
      </c>
      <c r="P2052" t="s">
        <v>59</v>
      </c>
      <c r="Q2052" t="s">
        <v>61</v>
      </c>
    </row>
    <row r="2053" spans="1:17" x14ac:dyDescent="0.25">
      <c r="A2053" t="s">
        <v>29</v>
      </c>
      <c r="B2053" t="s">
        <v>36</v>
      </c>
      <c r="C2053" t="s">
        <v>49</v>
      </c>
      <c r="D2053" t="s">
        <v>26</v>
      </c>
      <c r="E2053">
        <v>1</v>
      </c>
      <c r="F2053" t="str">
        <f t="shared" si="32"/>
        <v>Average Per Device1-in-2July Monthly System Peak DayAll1</v>
      </c>
      <c r="G2053">
        <v>0.6930925</v>
      </c>
      <c r="H2053">
        <v>0.6930925</v>
      </c>
      <c r="I2053">
        <v>67.826999999999998</v>
      </c>
      <c r="J2053">
        <v>0</v>
      </c>
      <c r="K2053">
        <v>0</v>
      </c>
      <c r="L2053">
        <v>0</v>
      </c>
      <c r="M2053">
        <v>0</v>
      </c>
      <c r="N2053">
        <v>0</v>
      </c>
      <c r="O2053">
        <v>23026</v>
      </c>
      <c r="P2053" t="s">
        <v>59</v>
      </c>
      <c r="Q2053" t="s">
        <v>61</v>
      </c>
    </row>
    <row r="2054" spans="1:17" x14ac:dyDescent="0.25">
      <c r="A2054" t="s">
        <v>43</v>
      </c>
      <c r="B2054" t="s">
        <v>36</v>
      </c>
      <c r="C2054" t="s">
        <v>49</v>
      </c>
      <c r="D2054" t="s">
        <v>26</v>
      </c>
      <c r="E2054">
        <v>1</v>
      </c>
      <c r="F2054" t="str">
        <f t="shared" si="32"/>
        <v>Aggregate1-in-2July Monthly System Peak DayAll1</v>
      </c>
      <c r="G2054">
        <v>19.148759999999999</v>
      </c>
      <c r="H2054">
        <v>19.148759999999999</v>
      </c>
      <c r="I2054">
        <v>67.826999999999998</v>
      </c>
      <c r="J2054">
        <v>0</v>
      </c>
      <c r="K2054">
        <v>0</v>
      </c>
      <c r="L2054">
        <v>0</v>
      </c>
      <c r="M2054">
        <v>0</v>
      </c>
      <c r="N2054">
        <v>0</v>
      </c>
      <c r="O2054">
        <v>23026</v>
      </c>
      <c r="P2054" t="s">
        <v>59</v>
      </c>
      <c r="Q2054" t="s">
        <v>61</v>
      </c>
    </row>
    <row r="2055" spans="1:17" x14ac:dyDescent="0.25">
      <c r="A2055" t="s">
        <v>30</v>
      </c>
      <c r="B2055" t="s">
        <v>36</v>
      </c>
      <c r="C2055" t="s">
        <v>50</v>
      </c>
      <c r="D2055" t="s">
        <v>58</v>
      </c>
      <c r="E2055">
        <v>1</v>
      </c>
      <c r="F2055" t="str">
        <f t="shared" si="32"/>
        <v>Average Per Ton1-in-2June Monthly System Peak Day100% Cycling1</v>
      </c>
      <c r="G2055">
        <v>0.12676280000000001</v>
      </c>
      <c r="H2055">
        <v>0.12676280000000001</v>
      </c>
      <c r="I2055">
        <v>61.3217</v>
      </c>
      <c r="J2055">
        <v>0</v>
      </c>
      <c r="K2055">
        <v>0</v>
      </c>
      <c r="L2055">
        <v>0</v>
      </c>
      <c r="M2055">
        <v>0</v>
      </c>
      <c r="N2055">
        <v>0</v>
      </c>
      <c r="O2055">
        <v>10695</v>
      </c>
      <c r="P2055" t="s">
        <v>59</v>
      </c>
      <c r="Q2055" t="s">
        <v>61</v>
      </c>
    </row>
    <row r="2056" spans="1:17" x14ac:dyDescent="0.25">
      <c r="A2056" t="s">
        <v>28</v>
      </c>
      <c r="B2056" t="s">
        <v>36</v>
      </c>
      <c r="C2056" t="s">
        <v>50</v>
      </c>
      <c r="D2056" t="s">
        <v>58</v>
      </c>
      <c r="E2056">
        <v>1</v>
      </c>
      <c r="F2056" t="str">
        <f t="shared" si="32"/>
        <v>Average Per Premise1-in-2June Monthly System Peak Day100% Cycling1</v>
      </c>
      <c r="G2056">
        <v>0.56810470000000002</v>
      </c>
      <c r="H2056">
        <v>0.56810470000000002</v>
      </c>
      <c r="I2056">
        <v>61.3217</v>
      </c>
      <c r="J2056">
        <v>0</v>
      </c>
      <c r="K2056">
        <v>0</v>
      </c>
      <c r="L2056">
        <v>0</v>
      </c>
      <c r="M2056">
        <v>0</v>
      </c>
      <c r="N2056">
        <v>0</v>
      </c>
      <c r="O2056">
        <v>10695</v>
      </c>
      <c r="P2056" t="s">
        <v>59</v>
      </c>
      <c r="Q2056" t="s">
        <v>61</v>
      </c>
    </row>
    <row r="2057" spans="1:17" x14ac:dyDescent="0.25">
      <c r="A2057" t="s">
        <v>29</v>
      </c>
      <c r="B2057" t="s">
        <v>36</v>
      </c>
      <c r="C2057" t="s">
        <v>50</v>
      </c>
      <c r="D2057" t="s">
        <v>58</v>
      </c>
      <c r="E2057">
        <v>1</v>
      </c>
      <c r="F2057" t="str">
        <f t="shared" si="32"/>
        <v>Average Per Device1-in-2June Monthly System Peak Day100% Cycling1</v>
      </c>
      <c r="G2057">
        <v>0.46011970000000002</v>
      </c>
      <c r="H2057">
        <v>0.46011960000000002</v>
      </c>
      <c r="I2057">
        <v>61.3217</v>
      </c>
      <c r="J2057">
        <v>0</v>
      </c>
      <c r="K2057">
        <v>0</v>
      </c>
      <c r="L2057">
        <v>0</v>
      </c>
      <c r="M2057">
        <v>0</v>
      </c>
      <c r="N2057">
        <v>0</v>
      </c>
      <c r="O2057">
        <v>10695</v>
      </c>
      <c r="P2057" t="s">
        <v>59</v>
      </c>
      <c r="Q2057" t="s">
        <v>61</v>
      </c>
    </row>
    <row r="2058" spans="1:17" x14ac:dyDescent="0.25">
      <c r="A2058" t="s">
        <v>43</v>
      </c>
      <c r="B2058" t="s">
        <v>36</v>
      </c>
      <c r="C2058" t="s">
        <v>50</v>
      </c>
      <c r="D2058" t="s">
        <v>58</v>
      </c>
      <c r="E2058">
        <v>1</v>
      </c>
      <c r="F2058" t="str">
        <f t="shared" si="32"/>
        <v>Aggregate1-in-2June Monthly System Peak Day100% Cycling1</v>
      </c>
      <c r="G2058">
        <v>6.0758799999999997</v>
      </c>
      <c r="H2058">
        <v>6.0758799999999997</v>
      </c>
      <c r="I2058">
        <v>61.3217</v>
      </c>
      <c r="J2058">
        <v>0</v>
      </c>
      <c r="K2058">
        <v>0</v>
      </c>
      <c r="L2058">
        <v>0</v>
      </c>
      <c r="M2058">
        <v>0</v>
      </c>
      <c r="N2058">
        <v>0</v>
      </c>
      <c r="O2058">
        <v>10695</v>
      </c>
      <c r="P2058" t="s">
        <v>59</v>
      </c>
      <c r="Q2058" t="s">
        <v>61</v>
      </c>
    </row>
    <row r="2059" spans="1:17" x14ac:dyDescent="0.25">
      <c r="A2059" t="s">
        <v>30</v>
      </c>
      <c r="B2059" t="s">
        <v>36</v>
      </c>
      <c r="C2059" t="s">
        <v>50</v>
      </c>
      <c r="D2059" t="s">
        <v>31</v>
      </c>
      <c r="E2059">
        <v>1</v>
      </c>
      <c r="F2059" t="str">
        <f t="shared" si="32"/>
        <v>Average Per Ton1-in-2June Monthly System Peak Day50% Cycling1</v>
      </c>
      <c r="G2059">
        <v>0.176011</v>
      </c>
      <c r="H2059">
        <v>0.176011</v>
      </c>
      <c r="I2059">
        <v>60.755899999999997</v>
      </c>
      <c r="J2059">
        <v>0</v>
      </c>
      <c r="K2059">
        <v>0</v>
      </c>
      <c r="L2059">
        <v>0</v>
      </c>
      <c r="M2059">
        <v>0</v>
      </c>
      <c r="N2059">
        <v>0</v>
      </c>
      <c r="O2059">
        <v>12331</v>
      </c>
      <c r="P2059" t="s">
        <v>59</v>
      </c>
      <c r="Q2059" t="s">
        <v>61</v>
      </c>
    </row>
    <row r="2060" spans="1:17" x14ac:dyDescent="0.25">
      <c r="A2060" t="s">
        <v>28</v>
      </c>
      <c r="B2060" t="s">
        <v>36</v>
      </c>
      <c r="C2060" t="s">
        <v>50</v>
      </c>
      <c r="D2060" t="s">
        <v>31</v>
      </c>
      <c r="E2060">
        <v>1</v>
      </c>
      <c r="F2060" t="str">
        <f t="shared" si="32"/>
        <v>Average Per Premise1-in-2June Monthly System Peak Day50% Cycling1</v>
      </c>
      <c r="G2060">
        <v>0.72249169999999996</v>
      </c>
      <c r="H2060">
        <v>0.72249169999999996</v>
      </c>
      <c r="I2060">
        <v>60.755899999999997</v>
      </c>
      <c r="J2060">
        <v>0</v>
      </c>
      <c r="K2060">
        <v>0</v>
      </c>
      <c r="L2060">
        <v>0</v>
      </c>
      <c r="M2060">
        <v>0</v>
      </c>
      <c r="N2060">
        <v>0</v>
      </c>
      <c r="O2060">
        <v>12331</v>
      </c>
      <c r="P2060" t="s">
        <v>59</v>
      </c>
      <c r="Q2060" t="s">
        <v>61</v>
      </c>
    </row>
    <row r="2061" spans="1:17" x14ac:dyDescent="0.25">
      <c r="A2061" t="s">
        <v>29</v>
      </c>
      <c r="B2061" t="s">
        <v>36</v>
      </c>
      <c r="C2061" t="s">
        <v>50</v>
      </c>
      <c r="D2061" t="s">
        <v>31</v>
      </c>
      <c r="E2061">
        <v>1</v>
      </c>
      <c r="F2061" t="str">
        <f t="shared" si="32"/>
        <v>Average Per Device1-in-2June Monthly System Peak Day50% Cycling1</v>
      </c>
      <c r="G2061">
        <v>0.6176971</v>
      </c>
      <c r="H2061">
        <v>0.6176971</v>
      </c>
      <c r="I2061">
        <v>60.755899999999997</v>
      </c>
      <c r="J2061">
        <v>0</v>
      </c>
      <c r="K2061">
        <v>0</v>
      </c>
      <c r="L2061">
        <v>0</v>
      </c>
      <c r="M2061">
        <v>0</v>
      </c>
      <c r="N2061">
        <v>0</v>
      </c>
      <c r="O2061">
        <v>12331</v>
      </c>
      <c r="P2061" t="s">
        <v>59</v>
      </c>
      <c r="Q2061" t="s">
        <v>61</v>
      </c>
    </row>
    <row r="2062" spans="1:17" x14ac:dyDescent="0.25">
      <c r="A2062" t="s">
        <v>43</v>
      </c>
      <c r="B2062" t="s">
        <v>36</v>
      </c>
      <c r="C2062" t="s">
        <v>50</v>
      </c>
      <c r="D2062" t="s">
        <v>31</v>
      </c>
      <c r="E2062">
        <v>1</v>
      </c>
      <c r="F2062" t="str">
        <f t="shared" si="32"/>
        <v>Aggregate1-in-2June Monthly System Peak Day50% Cycling1</v>
      </c>
      <c r="G2062">
        <v>8.9090450000000008</v>
      </c>
      <c r="H2062">
        <v>8.9090450000000008</v>
      </c>
      <c r="I2062">
        <v>60.755899999999997</v>
      </c>
      <c r="J2062">
        <v>0</v>
      </c>
      <c r="K2062">
        <v>0</v>
      </c>
      <c r="L2062">
        <v>0</v>
      </c>
      <c r="M2062">
        <v>0</v>
      </c>
      <c r="N2062">
        <v>0</v>
      </c>
      <c r="O2062">
        <v>12331</v>
      </c>
      <c r="P2062" t="s">
        <v>59</v>
      </c>
      <c r="Q2062" t="s">
        <v>61</v>
      </c>
    </row>
    <row r="2063" spans="1:17" x14ac:dyDescent="0.25">
      <c r="A2063" t="s">
        <v>30</v>
      </c>
      <c r="B2063" t="s">
        <v>36</v>
      </c>
      <c r="C2063" t="s">
        <v>50</v>
      </c>
      <c r="D2063" t="s">
        <v>26</v>
      </c>
      <c r="E2063">
        <v>1</v>
      </c>
      <c r="F2063" t="str">
        <f t="shared" si="32"/>
        <v>Average Per Ton1-in-2June Monthly System Peak DayAll1</v>
      </c>
      <c r="G2063">
        <v>0.1531352</v>
      </c>
      <c r="H2063">
        <v>0.1531352</v>
      </c>
      <c r="I2063">
        <v>61.018700000000003</v>
      </c>
      <c r="J2063">
        <v>0</v>
      </c>
      <c r="K2063">
        <v>0</v>
      </c>
      <c r="L2063">
        <v>0</v>
      </c>
      <c r="M2063">
        <v>0</v>
      </c>
      <c r="N2063">
        <v>0</v>
      </c>
      <c r="O2063">
        <v>23026</v>
      </c>
      <c r="P2063" t="s">
        <v>59</v>
      </c>
      <c r="Q2063" t="s">
        <v>61</v>
      </c>
    </row>
    <row r="2064" spans="1:17" x14ac:dyDescent="0.25">
      <c r="A2064" t="s">
        <v>28</v>
      </c>
      <c r="B2064" t="s">
        <v>36</v>
      </c>
      <c r="C2064" t="s">
        <v>50</v>
      </c>
      <c r="D2064" t="s">
        <v>26</v>
      </c>
      <c r="E2064">
        <v>1</v>
      </c>
      <c r="F2064" t="str">
        <f t="shared" si="32"/>
        <v>Average Per Premise1-in-2June Monthly System Peak DayAll1</v>
      </c>
      <c r="G2064">
        <v>0.65539360000000002</v>
      </c>
      <c r="H2064">
        <v>0.65539360000000002</v>
      </c>
      <c r="I2064">
        <v>61.018700000000003</v>
      </c>
      <c r="J2064">
        <v>0</v>
      </c>
      <c r="K2064">
        <v>0</v>
      </c>
      <c r="L2064">
        <v>0</v>
      </c>
      <c r="M2064">
        <v>0</v>
      </c>
      <c r="N2064">
        <v>0</v>
      </c>
      <c r="O2064">
        <v>23026</v>
      </c>
      <c r="P2064" t="s">
        <v>59</v>
      </c>
      <c r="Q2064" t="s">
        <v>61</v>
      </c>
    </row>
    <row r="2065" spans="1:17" x14ac:dyDescent="0.25">
      <c r="A2065" t="s">
        <v>29</v>
      </c>
      <c r="B2065" t="s">
        <v>36</v>
      </c>
      <c r="C2065" t="s">
        <v>50</v>
      </c>
      <c r="D2065" t="s">
        <v>26</v>
      </c>
      <c r="E2065">
        <v>1</v>
      </c>
      <c r="F2065" t="str">
        <f t="shared" si="32"/>
        <v>Average Per Device1-in-2June Monthly System Peak DayAll1</v>
      </c>
      <c r="G2065">
        <v>0.54622459999999995</v>
      </c>
      <c r="H2065">
        <v>0.54622459999999995</v>
      </c>
      <c r="I2065">
        <v>61.018700000000003</v>
      </c>
      <c r="J2065">
        <v>0</v>
      </c>
      <c r="K2065">
        <v>0</v>
      </c>
      <c r="L2065">
        <v>0</v>
      </c>
      <c r="M2065">
        <v>0</v>
      </c>
      <c r="N2065">
        <v>0</v>
      </c>
      <c r="O2065">
        <v>23026</v>
      </c>
      <c r="P2065" t="s">
        <v>59</v>
      </c>
      <c r="Q2065" t="s">
        <v>61</v>
      </c>
    </row>
    <row r="2066" spans="1:17" x14ac:dyDescent="0.25">
      <c r="A2066" t="s">
        <v>43</v>
      </c>
      <c r="B2066" t="s">
        <v>36</v>
      </c>
      <c r="C2066" t="s">
        <v>50</v>
      </c>
      <c r="D2066" t="s">
        <v>26</v>
      </c>
      <c r="E2066">
        <v>1</v>
      </c>
      <c r="F2066" t="str">
        <f t="shared" si="32"/>
        <v>Aggregate1-in-2June Monthly System Peak DayAll1</v>
      </c>
      <c r="G2066">
        <v>15.091089999999999</v>
      </c>
      <c r="H2066">
        <v>15.091089999999999</v>
      </c>
      <c r="I2066">
        <v>61.018700000000003</v>
      </c>
      <c r="J2066">
        <v>0</v>
      </c>
      <c r="K2066">
        <v>0</v>
      </c>
      <c r="L2066">
        <v>0</v>
      </c>
      <c r="M2066">
        <v>0</v>
      </c>
      <c r="N2066">
        <v>0</v>
      </c>
      <c r="O2066">
        <v>23026</v>
      </c>
      <c r="P2066" t="s">
        <v>59</v>
      </c>
      <c r="Q2066" t="s">
        <v>61</v>
      </c>
    </row>
    <row r="2067" spans="1:17" x14ac:dyDescent="0.25">
      <c r="A2067" t="s">
        <v>30</v>
      </c>
      <c r="B2067" t="s">
        <v>36</v>
      </c>
      <c r="C2067" t="s">
        <v>51</v>
      </c>
      <c r="D2067" t="s">
        <v>58</v>
      </c>
      <c r="E2067">
        <v>1</v>
      </c>
      <c r="F2067" t="str">
        <f t="shared" si="32"/>
        <v>Average Per Ton1-in-2May Monthly System Peak Day100% Cycling1</v>
      </c>
      <c r="G2067">
        <v>0.12728120000000001</v>
      </c>
      <c r="H2067">
        <v>0.12728120000000001</v>
      </c>
      <c r="I2067">
        <v>60.511699999999998</v>
      </c>
      <c r="J2067">
        <v>0</v>
      </c>
      <c r="K2067">
        <v>0</v>
      </c>
      <c r="L2067">
        <v>0</v>
      </c>
      <c r="M2067">
        <v>0</v>
      </c>
      <c r="N2067">
        <v>0</v>
      </c>
      <c r="O2067">
        <v>10695</v>
      </c>
      <c r="P2067" t="s">
        <v>59</v>
      </c>
      <c r="Q2067" t="s">
        <v>61</v>
      </c>
    </row>
    <row r="2068" spans="1:17" x14ac:dyDescent="0.25">
      <c r="A2068" t="s">
        <v>28</v>
      </c>
      <c r="B2068" t="s">
        <v>36</v>
      </c>
      <c r="C2068" t="s">
        <v>51</v>
      </c>
      <c r="D2068" t="s">
        <v>58</v>
      </c>
      <c r="E2068">
        <v>1</v>
      </c>
      <c r="F2068" t="str">
        <f t="shared" si="32"/>
        <v>Average Per Premise1-in-2May Monthly System Peak Day100% Cycling1</v>
      </c>
      <c r="G2068">
        <v>0.57042809999999999</v>
      </c>
      <c r="H2068">
        <v>0.57042809999999999</v>
      </c>
      <c r="I2068">
        <v>60.511699999999998</v>
      </c>
      <c r="J2068">
        <v>0</v>
      </c>
      <c r="K2068">
        <v>0</v>
      </c>
      <c r="L2068">
        <v>0</v>
      </c>
      <c r="M2068">
        <v>0</v>
      </c>
      <c r="N2068">
        <v>0</v>
      </c>
      <c r="O2068">
        <v>10695</v>
      </c>
      <c r="P2068" t="s">
        <v>59</v>
      </c>
      <c r="Q2068" t="s">
        <v>61</v>
      </c>
    </row>
    <row r="2069" spans="1:17" x14ac:dyDescent="0.25">
      <c r="A2069" t="s">
        <v>29</v>
      </c>
      <c r="B2069" t="s">
        <v>36</v>
      </c>
      <c r="C2069" t="s">
        <v>51</v>
      </c>
      <c r="D2069" t="s">
        <v>58</v>
      </c>
      <c r="E2069">
        <v>1</v>
      </c>
      <c r="F2069" t="str">
        <f t="shared" si="32"/>
        <v>Average Per Device1-in-2May Monthly System Peak Day100% Cycling1</v>
      </c>
      <c r="G2069">
        <v>0.46200140000000001</v>
      </c>
      <c r="H2069">
        <v>0.46200140000000001</v>
      </c>
      <c r="I2069">
        <v>60.511699999999998</v>
      </c>
      <c r="J2069">
        <v>0</v>
      </c>
      <c r="K2069">
        <v>0</v>
      </c>
      <c r="L2069">
        <v>0</v>
      </c>
      <c r="M2069">
        <v>0</v>
      </c>
      <c r="N2069">
        <v>0</v>
      </c>
      <c r="O2069">
        <v>10695</v>
      </c>
      <c r="P2069" t="s">
        <v>59</v>
      </c>
      <c r="Q2069" t="s">
        <v>61</v>
      </c>
    </row>
    <row r="2070" spans="1:17" x14ac:dyDescent="0.25">
      <c r="A2070" t="s">
        <v>43</v>
      </c>
      <c r="B2070" t="s">
        <v>36</v>
      </c>
      <c r="C2070" t="s">
        <v>51</v>
      </c>
      <c r="D2070" t="s">
        <v>58</v>
      </c>
      <c r="E2070">
        <v>1</v>
      </c>
      <c r="F2070" t="str">
        <f t="shared" si="32"/>
        <v>Aggregate1-in-2May Monthly System Peak Day100% Cycling1</v>
      </c>
      <c r="G2070">
        <v>6.1007280000000002</v>
      </c>
      <c r="H2070">
        <v>6.1007280000000002</v>
      </c>
      <c r="I2070">
        <v>60.511699999999998</v>
      </c>
      <c r="J2070">
        <v>0</v>
      </c>
      <c r="K2070">
        <v>0</v>
      </c>
      <c r="L2070">
        <v>0</v>
      </c>
      <c r="M2070">
        <v>0</v>
      </c>
      <c r="N2070">
        <v>0</v>
      </c>
      <c r="O2070">
        <v>10695</v>
      </c>
      <c r="P2070" t="s">
        <v>59</v>
      </c>
      <c r="Q2070" t="s">
        <v>61</v>
      </c>
    </row>
    <row r="2071" spans="1:17" x14ac:dyDescent="0.25">
      <c r="A2071" t="s">
        <v>30</v>
      </c>
      <c r="B2071" t="s">
        <v>36</v>
      </c>
      <c r="C2071" t="s">
        <v>51</v>
      </c>
      <c r="D2071" t="s">
        <v>31</v>
      </c>
      <c r="E2071">
        <v>1</v>
      </c>
      <c r="F2071" t="str">
        <f t="shared" si="32"/>
        <v>Average Per Ton1-in-2May Monthly System Peak Day50% Cycling1</v>
      </c>
      <c r="G2071">
        <v>0.17816409999999999</v>
      </c>
      <c r="H2071">
        <v>0.17816409999999999</v>
      </c>
      <c r="I2071">
        <v>59.977600000000002</v>
      </c>
      <c r="J2071">
        <v>0</v>
      </c>
      <c r="K2071">
        <v>0</v>
      </c>
      <c r="L2071">
        <v>0</v>
      </c>
      <c r="M2071">
        <v>0</v>
      </c>
      <c r="N2071">
        <v>0</v>
      </c>
      <c r="O2071">
        <v>12331</v>
      </c>
      <c r="P2071" t="s">
        <v>59</v>
      </c>
      <c r="Q2071" t="s">
        <v>61</v>
      </c>
    </row>
    <row r="2072" spans="1:17" x14ac:dyDescent="0.25">
      <c r="A2072" t="s">
        <v>28</v>
      </c>
      <c r="B2072" t="s">
        <v>36</v>
      </c>
      <c r="C2072" t="s">
        <v>51</v>
      </c>
      <c r="D2072" t="s">
        <v>31</v>
      </c>
      <c r="E2072">
        <v>1</v>
      </c>
      <c r="F2072" t="str">
        <f t="shared" si="32"/>
        <v>Average Per Premise1-in-2May Monthly System Peak Day50% Cycling1</v>
      </c>
      <c r="G2072">
        <v>0.73132969999999997</v>
      </c>
      <c r="H2072">
        <v>0.73132969999999997</v>
      </c>
      <c r="I2072">
        <v>59.977600000000002</v>
      </c>
      <c r="J2072">
        <v>0</v>
      </c>
      <c r="K2072">
        <v>0</v>
      </c>
      <c r="L2072">
        <v>0</v>
      </c>
      <c r="M2072">
        <v>0</v>
      </c>
      <c r="N2072">
        <v>0</v>
      </c>
      <c r="O2072">
        <v>12331</v>
      </c>
      <c r="P2072" t="s">
        <v>59</v>
      </c>
      <c r="Q2072" t="s">
        <v>61</v>
      </c>
    </row>
    <row r="2073" spans="1:17" x14ac:dyDescent="0.25">
      <c r="A2073" t="s">
        <v>29</v>
      </c>
      <c r="B2073" t="s">
        <v>36</v>
      </c>
      <c r="C2073" t="s">
        <v>51</v>
      </c>
      <c r="D2073" t="s">
        <v>31</v>
      </c>
      <c r="E2073">
        <v>1</v>
      </c>
      <c r="F2073" t="str">
        <f t="shared" si="32"/>
        <v>Average Per Device1-in-2May Monthly System Peak Day50% Cycling1</v>
      </c>
      <c r="G2073">
        <v>0.62525310000000001</v>
      </c>
      <c r="H2073">
        <v>0.62525310000000001</v>
      </c>
      <c r="I2073">
        <v>59.977600000000002</v>
      </c>
      <c r="J2073">
        <v>0</v>
      </c>
      <c r="K2073">
        <v>0</v>
      </c>
      <c r="L2073">
        <v>0</v>
      </c>
      <c r="M2073">
        <v>0</v>
      </c>
      <c r="N2073">
        <v>0</v>
      </c>
      <c r="O2073">
        <v>12331</v>
      </c>
      <c r="P2073" t="s">
        <v>59</v>
      </c>
      <c r="Q2073" t="s">
        <v>61</v>
      </c>
    </row>
    <row r="2074" spans="1:17" x14ac:dyDescent="0.25">
      <c r="A2074" t="s">
        <v>43</v>
      </c>
      <c r="B2074" t="s">
        <v>36</v>
      </c>
      <c r="C2074" t="s">
        <v>51</v>
      </c>
      <c r="D2074" t="s">
        <v>31</v>
      </c>
      <c r="E2074">
        <v>1</v>
      </c>
      <c r="F2074" t="str">
        <f t="shared" si="32"/>
        <v>Aggregate1-in-2May Monthly System Peak Day50% Cycling1</v>
      </c>
      <c r="G2074">
        <v>9.0180260000000008</v>
      </c>
      <c r="H2074">
        <v>9.0180260000000008</v>
      </c>
      <c r="I2074">
        <v>59.977600000000002</v>
      </c>
      <c r="J2074">
        <v>0</v>
      </c>
      <c r="K2074">
        <v>0</v>
      </c>
      <c r="L2074">
        <v>0</v>
      </c>
      <c r="M2074">
        <v>0</v>
      </c>
      <c r="N2074">
        <v>0</v>
      </c>
      <c r="O2074">
        <v>12331</v>
      </c>
      <c r="P2074" t="s">
        <v>59</v>
      </c>
      <c r="Q2074" t="s">
        <v>61</v>
      </c>
    </row>
    <row r="2075" spans="1:17" x14ac:dyDescent="0.25">
      <c r="A2075" t="s">
        <v>30</v>
      </c>
      <c r="B2075" t="s">
        <v>36</v>
      </c>
      <c r="C2075" t="s">
        <v>51</v>
      </c>
      <c r="D2075" t="s">
        <v>26</v>
      </c>
      <c r="E2075">
        <v>1</v>
      </c>
      <c r="F2075" t="str">
        <f t="shared" si="32"/>
        <v>Average Per Ton1-in-2May Monthly System Peak DayAll1</v>
      </c>
      <c r="G2075">
        <v>0.154529</v>
      </c>
      <c r="H2075">
        <v>0.154529</v>
      </c>
      <c r="I2075">
        <v>60.225700000000003</v>
      </c>
      <c r="J2075">
        <v>0</v>
      </c>
      <c r="K2075">
        <v>0</v>
      </c>
      <c r="L2075">
        <v>0</v>
      </c>
      <c r="M2075">
        <v>0</v>
      </c>
      <c r="N2075">
        <v>0</v>
      </c>
      <c r="O2075">
        <v>23026</v>
      </c>
      <c r="P2075" t="s">
        <v>59</v>
      </c>
      <c r="Q2075" t="s">
        <v>61</v>
      </c>
    </row>
    <row r="2076" spans="1:17" x14ac:dyDescent="0.25">
      <c r="A2076" t="s">
        <v>28</v>
      </c>
      <c r="B2076" t="s">
        <v>36</v>
      </c>
      <c r="C2076" t="s">
        <v>51</v>
      </c>
      <c r="D2076" t="s">
        <v>26</v>
      </c>
      <c r="E2076">
        <v>1</v>
      </c>
      <c r="F2076" t="str">
        <f t="shared" si="32"/>
        <v>Average Per Premise1-in-2May Monthly System Peak DayAll1</v>
      </c>
      <c r="G2076">
        <v>0.66135880000000002</v>
      </c>
      <c r="H2076">
        <v>0.66135869999999997</v>
      </c>
      <c r="I2076">
        <v>60.225700000000003</v>
      </c>
      <c r="J2076">
        <v>0</v>
      </c>
      <c r="K2076">
        <v>0</v>
      </c>
      <c r="L2076">
        <v>0</v>
      </c>
      <c r="M2076">
        <v>0</v>
      </c>
      <c r="N2076">
        <v>0</v>
      </c>
      <c r="O2076">
        <v>23026</v>
      </c>
      <c r="P2076" t="s">
        <v>59</v>
      </c>
      <c r="Q2076" t="s">
        <v>61</v>
      </c>
    </row>
    <row r="2077" spans="1:17" x14ac:dyDescent="0.25">
      <c r="A2077" t="s">
        <v>29</v>
      </c>
      <c r="B2077" t="s">
        <v>36</v>
      </c>
      <c r="C2077" t="s">
        <v>51</v>
      </c>
      <c r="D2077" t="s">
        <v>26</v>
      </c>
      <c r="E2077">
        <v>1</v>
      </c>
      <c r="F2077" t="str">
        <f t="shared" si="32"/>
        <v>Average Per Device1-in-2May Monthly System Peak DayAll1</v>
      </c>
      <c r="G2077">
        <v>0.55119609999999997</v>
      </c>
      <c r="H2077">
        <v>0.55119609999999997</v>
      </c>
      <c r="I2077">
        <v>60.225700000000003</v>
      </c>
      <c r="J2077">
        <v>0</v>
      </c>
      <c r="K2077">
        <v>0</v>
      </c>
      <c r="L2077">
        <v>0</v>
      </c>
      <c r="M2077">
        <v>0</v>
      </c>
      <c r="N2077">
        <v>0</v>
      </c>
      <c r="O2077">
        <v>23026</v>
      </c>
      <c r="P2077" t="s">
        <v>59</v>
      </c>
      <c r="Q2077" t="s">
        <v>61</v>
      </c>
    </row>
    <row r="2078" spans="1:17" x14ac:dyDescent="0.25">
      <c r="A2078" t="s">
        <v>43</v>
      </c>
      <c r="B2078" t="s">
        <v>36</v>
      </c>
      <c r="C2078" t="s">
        <v>51</v>
      </c>
      <c r="D2078" t="s">
        <v>26</v>
      </c>
      <c r="E2078">
        <v>1</v>
      </c>
      <c r="F2078" t="str">
        <f t="shared" si="32"/>
        <v>Aggregate1-in-2May Monthly System Peak DayAll1</v>
      </c>
      <c r="G2078">
        <v>15.22845</v>
      </c>
      <c r="H2078">
        <v>15.22845</v>
      </c>
      <c r="I2078">
        <v>60.225700000000003</v>
      </c>
      <c r="J2078">
        <v>0</v>
      </c>
      <c r="K2078">
        <v>0</v>
      </c>
      <c r="L2078">
        <v>0</v>
      </c>
      <c r="M2078">
        <v>0</v>
      </c>
      <c r="N2078">
        <v>0</v>
      </c>
      <c r="O2078">
        <v>23026</v>
      </c>
      <c r="P2078" t="s">
        <v>59</v>
      </c>
      <c r="Q2078" t="s">
        <v>61</v>
      </c>
    </row>
    <row r="2079" spans="1:17" x14ac:dyDescent="0.25">
      <c r="A2079" t="s">
        <v>30</v>
      </c>
      <c r="B2079" t="s">
        <v>36</v>
      </c>
      <c r="C2079" t="s">
        <v>52</v>
      </c>
      <c r="D2079" t="s">
        <v>58</v>
      </c>
      <c r="E2079">
        <v>1</v>
      </c>
      <c r="F2079" t="str">
        <f t="shared" si="32"/>
        <v>Average Per Ton1-in-2October Monthly System Peak Day100% Cycling1</v>
      </c>
      <c r="G2079">
        <v>0.15179960000000001</v>
      </c>
      <c r="H2079">
        <v>0.15179960000000001</v>
      </c>
      <c r="I2079">
        <v>63.518500000000003</v>
      </c>
      <c r="J2079">
        <v>0</v>
      </c>
      <c r="K2079">
        <v>0</v>
      </c>
      <c r="L2079">
        <v>0</v>
      </c>
      <c r="M2079">
        <v>0</v>
      </c>
      <c r="N2079">
        <v>0</v>
      </c>
      <c r="O2079">
        <v>10695</v>
      </c>
      <c r="P2079" t="s">
        <v>59</v>
      </c>
      <c r="Q2079" t="s">
        <v>61</v>
      </c>
    </row>
    <row r="2080" spans="1:17" x14ac:dyDescent="0.25">
      <c r="A2080" t="s">
        <v>28</v>
      </c>
      <c r="B2080" t="s">
        <v>36</v>
      </c>
      <c r="C2080" t="s">
        <v>52</v>
      </c>
      <c r="D2080" t="s">
        <v>58</v>
      </c>
      <c r="E2080">
        <v>1</v>
      </c>
      <c r="F2080" t="str">
        <f t="shared" si="32"/>
        <v>Average Per Premise1-in-2October Monthly System Peak Day100% Cycling1</v>
      </c>
      <c r="G2080">
        <v>0.68031039999999998</v>
      </c>
      <c r="H2080">
        <v>0.68031039999999998</v>
      </c>
      <c r="I2080">
        <v>63.518500000000003</v>
      </c>
      <c r="J2080">
        <v>0</v>
      </c>
      <c r="K2080">
        <v>0</v>
      </c>
      <c r="L2080">
        <v>0</v>
      </c>
      <c r="M2080">
        <v>0</v>
      </c>
      <c r="N2080">
        <v>0</v>
      </c>
      <c r="O2080">
        <v>10695</v>
      </c>
      <c r="P2080" t="s">
        <v>59</v>
      </c>
      <c r="Q2080" t="s">
        <v>61</v>
      </c>
    </row>
    <row r="2081" spans="1:17" x14ac:dyDescent="0.25">
      <c r="A2081" t="s">
        <v>29</v>
      </c>
      <c r="B2081" t="s">
        <v>36</v>
      </c>
      <c r="C2081" t="s">
        <v>52</v>
      </c>
      <c r="D2081" t="s">
        <v>58</v>
      </c>
      <c r="E2081">
        <v>1</v>
      </c>
      <c r="F2081" t="str">
        <f t="shared" si="32"/>
        <v>Average Per Device1-in-2October Monthly System Peak Day100% Cycling1</v>
      </c>
      <c r="G2081">
        <v>0.55099730000000002</v>
      </c>
      <c r="H2081">
        <v>0.55099739999999997</v>
      </c>
      <c r="I2081">
        <v>63.518500000000003</v>
      </c>
      <c r="J2081">
        <v>0</v>
      </c>
      <c r="K2081">
        <v>0</v>
      </c>
      <c r="L2081">
        <v>0</v>
      </c>
      <c r="M2081">
        <v>0</v>
      </c>
      <c r="N2081">
        <v>0</v>
      </c>
      <c r="O2081">
        <v>10695</v>
      </c>
      <c r="P2081" t="s">
        <v>59</v>
      </c>
      <c r="Q2081" t="s">
        <v>61</v>
      </c>
    </row>
    <row r="2082" spans="1:17" x14ac:dyDescent="0.25">
      <c r="A2082" t="s">
        <v>43</v>
      </c>
      <c r="B2082" t="s">
        <v>36</v>
      </c>
      <c r="C2082" t="s">
        <v>52</v>
      </c>
      <c r="D2082" t="s">
        <v>58</v>
      </c>
      <c r="E2082">
        <v>1</v>
      </c>
      <c r="F2082" t="str">
        <f t="shared" si="32"/>
        <v>Aggregate1-in-2October Monthly System Peak Day100% Cycling1</v>
      </c>
      <c r="G2082">
        <v>7.2759200000000002</v>
      </c>
      <c r="H2082">
        <v>7.2759200000000002</v>
      </c>
      <c r="I2082">
        <v>63.518500000000003</v>
      </c>
      <c r="J2082">
        <v>0</v>
      </c>
      <c r="K2082">
        <v>0</v>
      </c>
      <c r="L2082">
        <v>0</v>
      </c>
      <c r="M2082">
        <v>0</v>
      </c>
      <c r="N2082">
        <v>0</v>
      </c>
      <c r="O2082">
        <v>10695</v>
      </c>
      <c r="P2082" t="s">
        <v>59</v>
      </c>
      <c r="Q2082" t="s">
        <v>61</v>
      </c>
    </row>
    <row r="2083" spans="1:17" x14ac:dyDescent="0.25">
      <c r="A2083" t="s">
        <v>30</v>
      </c>
      <c r="B2083" t="s">
        <v>36</v>
      </c>
      <c r="C2083" t="s">
        <v>52</v>
      </c>
      <c r="D2083" t="s">
        <v>31</v>
      </c>
      <c r="E2083">
        <v>1</v>
      </c>
      <c r="F2083" t="str">
        <f t="shared" si="32"/>
        <v>Average Per Ton1-in-2October Monthly System Peak Day50% Cycling1</v>
      </c>
      <c r="G2083">
        <v>0.20769270000000001</v>
      </c>
      <c r="H2083">
        <v>0.20769270000000001</v>
      </c>
      <c r="I2083">
        <v>62.980800000000002</v>
      </c>
      <c r="J2083">
        <v>0</v>
      </c>
      <c r="K2083">
        <v>0</v>
      </c>
      <c r="L2083">
        <v>0</v>
      </c>
      <c r="M2083">
        <v>0</v>
      </c>
      <c r="N2083">
        <v>0</v>
      </c>
      <c r="O2083">
        <v>12331</v>
      </c>
      <c r="P2083" t="s">
        <v>59</v>
      </c>
      <c r="Q2083" t="s">
        <v>61</v>
      </c>
    </row>
    <row r="2084" spans="1:17" x14ac:dyDescent="0.25">
      <c r="A2084" t="s">
        <v>28</v>
      </c>
      <c r="B2084" t="s">
        <v>36</v>
      </c>
      <c r="C2084" t="s">
        <v>52</v>
      </c>
      <c r="D2084" t="s">
        <v>31</v>
      </c>
      <c r="E2084">
        <v>1</v>
      </c>
      <c r="F2084" t="str">
        <f t="shared" si="32"/>
        <v>Average Per Premise1-in-2October Monthly System Peak Day50% Cycling1</v>
      </c>
      <c r="G2084">
        <v>0.85253889999999999</v>
      </c>
      <c r="H2084">
        <v>0.85253889999999999</v>
      </c>
      <c r="I2084">
        <v>62.980800000000002</v>
      </c>
      <c r="J2084">
        <v>0</v>
      </c>
      <c r="K2084">
        <v>0</v>
      </c>
      <c r="L2084">
        <v>0</v>
      </c>
      <c r="M2084">
        <v>0</v>
      </c>
      <c r="N2084">
        <v>0</v>
      </c>
      <c r="O2084">
        <v>12331</v>
      </c>
      <c r="P2084" t="s">
        <v>59</v>
      </c>
      <c r="Q2084" t="s">
        <v>61</v>
      </c>
    </row>
    <row r="2085" spans="1:17" x14ac:dyDescent="0.25">
      <c r="A2085" t="s">
        <v>29</v>
      </c>
      <c r="B2085" t="s">
        <v>36</v>
      </c>
      <c r="C2085" t="s">
        <v>52</v>
      </c>
      <c r="D2085" t="s">
        <v>31</v>
      </c>
      <c r="E2085">
        <v>1</v>
      </c>
      <c r="F2085" t="str">
        <f t="shared" si="32"/>
        <v>Average Per Device1-in-2October Monthly System Peak Day50% Cycling1</v>
      </c>
      <c r="G2085">
        <v>0.72888140000000001</v>
      </c>
      <c r="H2085">
        <v>0.72888140000000001</v>
      </c>
      <c r="I2085">
        <v>62.980800000000002</v>
      </c>
      <c r="J2085">
        <v>0</v>
      </c>
      <c r="K2085">
        <v>0</v>
      </c>
      <c r="L2085">
        <v>0</v>
      </c>
      <c r="M2085">
        <v>0</v>
      </c>
      <c r="N2085">
        <v>0</v>
      </c>
      <c r="O2085">
        <v>12331</v>
      </c>
      <c r="P2085" t="s">
        <v>59</v>
      </c>
      <c r="Q2085" t="s">
        <v>61</v>
      </c>
    </row>
    <row r="2086" spans="1:17" x14ac:dyDescent="0.25">
      <c r="A2086" t="s">
        <v>43</v>
      </c>
      <c r="B2086" t="s">
        <v>36</v>
      </c>
      <c r="C2086" t="s">
        <v>52</v>
      </c>
      <c r="D2086" t="s">
        <v>31</v>
      </c>
      <c r="E2086">
        <v>1</v>
      </c>
      <c r="F2086" t="str">
        <f t="shared" si="32"/>
        <v>Aggregate1-in-2October Monthly System Peak Day50% Cycling1</v>
      </c>
      <c r="G2086">
        <v>10.51266</v>
      </c>
      <c r="H2086">
        <v>10.51266</v>
      </c>
      <c r="I2086">
        <v>62.980800000000002</v>
      </c>
      <c r="J2086">
        <v>0</v>
      </c>
      <c r="K2086">
        <v>0</v>
      </c>
      <c r="L2086">
        <v>0</v>
      </c>
      <c r="M2086">
        <v>0</v>
      </c>
      <c r="N2086">
        <v>0</v>
      </c>
      <c r="O2086">
        <v>12331</v>
      </c>
      <c r="P2086" t="s">
        <v>59</v>
      </c>
      <c r="Q2086" t="s">
        <v>61</v>
      </c>
    </row>
    <row r="2087" spans="1:17" x14ac:dyDescent="0.25">
      <c r="A2087" t="s">
        <v>30</v>
      </c>
      <c r="B2087" t="s">
        <v>36</v>
      </c>
      <c r="C2087" t="s">
        <v>52</v>
      </c>
      <c r="D2087" t="s">
        <v>26</v>
      </c>
      <c r="E2087">
        <v>1</v>
      </c>
      <c r="F2087" t="str">
        <f t="shared" si="32"/>
        <v>Average Per Ton1-in-2October Monthly System Peak DayAll1</v>
      </c>
      <c r="G2087">
        <v>0.18173030000000001</v>
      </c>
      <c r="H2087">
        <v>0.18173030000000001</v>
      </c>
      <c r="I2087">
        <v>63.230600000000003</v>
      </c>
      <c r="J2087">
        <v>0</v>
      </c>
      <c r="K2087">
        <v>0</v>
      </c>
      <c r="L2087">
        <v>0</v>
      </c>
      <c r="M2087">
        <v>0</v>
      </c>
      <c r="N2087">
        <v>0</v>
      </c>
      <c r="O2087">
        <v>23026</v>
      </c>
      <c r="P2087" t="s">
        <v>59</v>
      </c>
      <c r="Q2087" t="s">
        <v>61</v>
      </c>
    </row>
    <row r="2088" spans="1:17" x14ac:dyDescent="0.25">
      <c r="A2088" t="s">
        <v>28</v>
      </c>
      <c r="B2088" t="s">
        <v>36</v>
      </c>
      <c r="C2088" t="s">
        <v>52</v>
      </c>
      <c r="D2088" t="s">
        <v>26</v>
      </c>
      <c r="E2088">
        <v>1</v>
      </c>
      <c r="F2088" t="str">
        <f t="shared" si="32"/>
        <v>Average Per Premise1-in-2October Monthly System Peak DayAll1</v>
      </c>
      <c r="G2088">
        <v>0.77777600000000002</v>
      </c>
      <c r="H2088">
        <v>0.77777600000000002</v>
      </c>
      <c r="I2088">
        <v>63.230600000000003</v>
      </c>
      <c r="J2088">
        <v>0</v>
      </c>
      <c r="K2088">
        <v>0</v>
      </c>
      <c r="L2088">
        <v>0</v>
      </c>
      <c r="M2088">
        <v>0</v>
      </c>
      <c r="N2088">
        <v>0</v>
      </c>
      <c r="O2088">
        <v>23026</v>
      </c>
      <c r="P2088" t="s">
        <v>59</v>
      </c>
      <c r="Q2088" t="s">
        <v>61</v>
      </c>
    </row>
    <row r="2089" spans="1:17" x14ac:dyDescent="0.25">
      <c r="A2089" t="s">
        <v>29</v>
      </c>
      <c r="B2089" t="s">
        <v>36</v>
      </c>
      <c r="C2089" t="s">
        <v>52</v>
      </c>
      <c r="D2089" t="s">
        <v>26</v>
      </c>
      <c r="E2089">
        <v>1</v>
      </c>
      <c r="F2089" t="str">
        <f t="shared" si="32"/>
        <v>Average Per Device1-in-2October Monthly System Peak DayAll1</v>
      </c>
      <c r="G2089">
        <v>0.64822170000000001</v>
      </c>
      <c r="H2089">
        <v>0.64822170000000001</v>
      </c>
      <c r="I2089">
        <v>63.230600000000003</v>
      </c>
      <c r="J2089">
        <v>0</v>
      </c>
      <c r="K2089">
        <v>0</v>
      </c>
      <c r="L2089">
        <v>0</v>
      </c>
      <c r="M2089">
        <v>0</v>
      </c>
      <c r="N2089">
        <v>0</v>
      </c>
      <c r="O2089">
        <v>23026</v>
      </c>
      <c r="P2089" t="s">
        <v>59</v>
      </c>
      <c r="Q2089" t="s">
        <v>61</v>
      </c>
    </row>
    <row r="2090" spans="1:17" x14ac:dyDescent="0.25">
      <c r="A2090" t="s">
        <v>43</v>
      </c>
      <c r="B2090" t="s">
        <v>36</v>
      </c>
      <c r="C2090" t="s">
        <v>52</v>
      </c>
      <c r="D2090" t="s">
        <v>26</v>
      </c>
      <c r="E2090">
        <v>1</v>
      </c>
      <c r="F2090" t="str">
        <f t="shared" si="32"/>
        <v>Aggregate1-in-2October Monthly System Peak DayAll1</v>
      </c>
      <c r="G2090">
        <v>17.90907</v>
      </c>
      <c r="H2090">
        <v>17.90907</v>
      </c>
      <c r="I2090">
        <v>63.230600000000003</v>
      </c>
      <c r="J2090">
        <v>0</v>
      </c>
      <c r="K2090">
        <v>0</v>
      </c>
      <c r="L2090">
        <v>0</v>
      </c>
      <c r="M2090">
        <v>0</v>
      </c>
      <c r="N2090">
        <v>0</v>
      </c>
      <c r="O2090">
        <v>23026</v>
      </c>
      <c r="P2090" t="s">
        <v>59</v>
      </c>
      <c r="Q2090" t="s">
        <v>61</v>
      </c>
    </row>
    <row r="2091" spans="1:17" x14ac:dyDescent="0.25">
      <c r="A2091" t="s">
        <v>30</v>
      </c>
      <c r="B2091" t="s">
        <v>36</v>
      </c>
      <c r="C2091" t="s">
        <v>53</v>
      </c>
      <c r="D2091" t="s">
        <v>58</v>
      </c>
      <c r="E2091">
        <v>1</v>
      </c>
      <c r="F2091" t="str">
        <f t="shared" si="32"/>
        <v>Average Per Ton1-in-2September Monthly System Peak Day100% Cycling1</v>
      </c>
      <c r="G2091">
        <v>0.18848709999999999</v>
      </c>
      <c r="H2091">
        <v>0.18848709999999999</v>
      </c>
      <c r="I2091">
        <v>66.4893</v>
      </c>
      <c r="J2091">
        <v>0</v>
      </c>
      <c r="K2091">
        <v>0</v>
      </c>
      <c r="L2091">
        <v>0</v>
      </c>
      <c r="M2091">
        <v>0</v>
      </c>
      <c r="N2091">
        <v>0</v>
      </c>
      <c r="O2091">
        <v>10695</v>
      </c>
      <c r="P2091" t="s">
        <v>59</v>
      </c>
      <c r="Q2091" t="s">
        <v>61</v>
      </c>
    </row>
    <row r="2092" spans="1:17" x14ac:dyDescent="0.25">
      <c r="A2092" t="s">
        <v>28</v>
      </c>
      <c r="B2092" t="s">
        <v>36</v>
      </c>
      <c r="C2092" t="s">
        <v>53</v>
      </c>
      <c r="D2092" t="s">
        <v>58</v>
      </c>
      <c r="E2092">
        <v>1</v>
      </c>
      <c r="F2092" t="str">
        <f t="shared" si="32"/>
        <v>Average Per Premise1-in-2September Monthly System Peak Day100% Cycling1</v>
      </c>
      <c r="G2092">
        <v>0.84473069999999995</v>
      </c>
      <c r="H2092">
        <v>0.84473069999999995</v>
      </c>
      <c r="I2092">
        <v>66.4893</v>
      </c>
      <c r="J2092">
        <v>0</v>
      </c>
      <c r="K2092">
        <v>0</v>
      </c>
      <c r="L2092">
        <v>0</v>
      </c>
      <c r="M2092">
        <v>0</v>
      </c>
      <c r="N2092">
        <v>0</v>
      </c>
      <c r="O2092">
        <v>10695</v>
      </c>
      <c r="P2092" t="s">
        <v>59</v>
      </c>
      <c r="Q2092" t="s">
        <v>61</v>
      </c>
    </row>
    <row r="2093" spans="1:17" x14ac:dyDescent="0.25">
      <c r="A2093" t="s">
        <v>29</v>
      </c>
      <c r="B2093" t="s">
        <v>36</v>
      </c>
      <c r="C2093" t="s">
        <v>53</v>
      </c>
      <c r="D2093" t="s">
        <v>58</v>
      </c>
      <c r="E2093">
        <v>1</v>
      </c>
      <c r="F2093" t="str">
        <f t="shared" si="32"/>
        <v>Average Per Device1-in-2September Monthly System Peak Day100% Cycling1</v>
      </c>
      <c r="G2093">
        <v>0.68416469999999996</v>
      </c>
      <c r="H2093">
        <v>0.68416469999999996</v>
      </c>
      <c r="I2093">
        <v>66.4893</v>
      </c>
      <c r="J2093">
        <v>0</v>
      </c>
      <c r="K2093">
        <v>0</v>
      </c>
      <c r="L2093">
        <v>0</v>
      </c>
      <c r="M2093">
        <v>0</v>
      </c>
      <c r="N2093">
        <v>0</v>
      </c>
      <c r="O2093">
        <v>10695</v>
      </c>
      <c r="P2093" t="s">
        <v>59</v>
      </c>
      <c r="Q2093" t="s">
        <v>61</v>
      </c>
    </row>
    <row r="2094" spans="1:17" x14ac:dyDescent="0.25">
      <c r="A2094" t="s">
        <v>43</v>
      </c>
      <c r="B2094" t="s">
        <v>36</v>
      </c>
      <c r="C2094" t="s">
        <v>53</v>
      </c>
      <c r="D2094" t="s">
        <v>58</v>
      </c>
      <c r="E2094">
        <v>1</v>
      </c>
      <c r="F2094" t="str">
        <f t="shared" si="32"/>
        <v>Aggregate1-in-2September Monthly System Peak Day100% Cycling1</v>
      </c>
      <c r="G2094">
        <v>9.034395</v>
      </c>
      <c r="H2094">
        <v>9.034395</v>
      </c>
      <c r="I2094">
        <v>66.4893</v>
      </c>
      <c r="J2094">
        <v>0</v>
      </c>
      <c r="K2094">
        <v>0</v>
      </c>
      <c r="L2094">
        <v>0</v>
      </c>
      <c r="M2094">
        <v>0</v>
      </c>
      <c r="N2094">
        <v>0</v>
      </c>
      <c r="O2094">
        <v>10695</v>
      </c>
      <c r="P2094" t="s">
        <v>59</v>
      </c>
      <c r="Q2094" t="s">
        <v>61</v>
      </c>
    </row>
    <row r="2095" spans="1:17" x14ac:dyDescent="0.25">
      <c r="A2095" t="s">
        <v>30</v>
      </c>
      <c r="B2095" t="s">
        <v>36</v>
      </c>
      <c r="C2095" t="s">
        <v>53</v>
      </c>
      <c r="D2095" t="s">
        <v>31</v>
      </c>
      <c r="E2095">
        <v>1</v>
      </c>
      <c r="F2095" t="str">
        <f t="shared" si="32"/>
        <v>Average Per Ton1-in-2September Monthly System Peak Day50% Cycling1</v>
      </c>
      <c r="G2095">
        <v>0.25330819999999998</v>
      </c>
      <c r="H2095">
        <v>0.25330819999999998</v>
      </c>
      <c r="I2095">
        <v>66.099000000000004</v>
      </c>
      <c r="J2095">
        <v>0</v>
      </c>
      <c r="K2095">
        <v>0</v>
      </c>
      <c r="L2095">
        <v>0</v>
      </c>
      <c r="M2095">
        <v>0</v>
      </c>
      <c r="N2095">
        <v>0</v>
      </c>
      <c r="O2095">
        <v>12331</v>
      </c>
      <c r="P2095" t="s">
        <v>59</v>
      </c>
      <c r="Q2095" t="s">
        <v>61</v>
      </c>
    </row>
    <row r="2096" spans="1:17" x14ac:dyDescent="0.25">
      <c r="A2096" t="s">
        <v>28</v>
      </c>
      <c r="B2096" t="s">
        <v>36</v>
      </c>
      <c r="C2096" t="s">
        <v>53</v>
      </c>
      <c r="D2096" t="s">
        <v>31</v>
      </c>
      <c r="E2096">
        <v>1</v>
      </c>
      <c r="F2096" t="str">
        <f t="shared" si="32"/>
        <v>Average Per Premise1-in-2September Monthly System Peak Day50% Cycling1</v>
      </c>
      <c r="G2096">
        <v>1.039782</v>
      </c>
      <c r="H2096">
        <v>1.039782</v>
      </c>
      <c r="I2096">
        <v>66.099000000000004</v>
      </c>
      <c r="J2096">
        <v>0</v>
      </c>
      <c r="K2096">
        <v>0</v>
      </c>
      <c r="L2096">
        <v>0</v>
      </c>
      <c r="M2096">
        <v>0</v>
      </c>
      <c r="N2096">
        <v>0</v>
      </c>
      <c r="O2096">
        <v>12331</v>
      </c>
      <c r="P2096" t="s">
        <v>59</v>
      </c>
      <c r="Q2096" t="s">
        <v>61</v>
      </c>
    </row>
    <row r="2097" spans="1:17" x14ac:dyDescent="0.25">
      <c r="A2097" t="s">
        <v>29</v>
      </c>
      <c r="B2097" t="s">
        <v>36</v>
      </c>
      <c r="C2097" t="s">
        <v>53</v>
      </c>
      <c r="D2097" t="s">
        <v>31</v>
      </c>
      <c r="E2097">
        <v>1</v>
      </c>
      <c r="F2097" t="str">
        <f t="shared" si="32"/>
        <v>Average Per Device1-in-2September Monthly System Peak Day50% Cycling1</v>
      </c>
      <c r="G2097">
        <v>0.88896549999999996</v>
      </c>
      <c r="H2097">
        <v>0.88896549999999996</v>
      </c>
      <c r="I2097">
        <v>66.099000000000004</v>
      </c>
      <c r="J2097">
        <v>0</v>
      </c>
      <c r="K2097">
        <v>0</v>
      </c>
      <c r="L2097">
        <v>0</v>
      </c>
      <c r="M2097">
        <v>0</v>
      </c>
      <c r="N2097">
        <v>0</v>
      </c>
      <c r="O2097">
        <v>12331</v>
      </c>
      <c r="P2097" t="s">
        <v>59</v>
      </c>
      <c r="Q2097" t="s">
        <v>61</v>
      </c>
    </row>
    <row r="2098" spans="1:17" x14ac:dyDescent="0.25">
      <c r="A2098" t="s">
        <v>43</v>
      </c>
      <c r="B2098" t="s">
        <v>36</v>
      </c>
      <c r="C2098" t="s">
        <v>53</v>
      </c>
      <c r="D2098" t="s">
        <v>31</v>
      </c>
      <c r="E2098">
        <v>1</v>
      </c>
      <c r="F2098" t="str">
        <f t="shared" si="32"/>
        <v>Aggregate1-in-2September Monthly System Peak Day50% Cycling1</v>
      </c>
      <c r="G2098">
        <v>12.82155</v>
      </c>
      <c r="H2098">
        <v>12.82155</v>
      </c>
      <c r="I2098">
        <v>66.099000000000004</v>
      </c>
      <c r="J2098">
        <v>0</v>
      </c>
      <c r="K2098">
        <v>0</v>
      </c>
      <c r="L2098">
        <v>0</v>
      </c>
      <c r="M2098">
        <v>0</v>
      </c>
      <c r="N2098">
        <v>0</v>
      </c>
      <c r="O2098">
        <v>12331</v>
      </c>
      <c r="P2098" t="s">
        <v>59</v>
      </c>
      <c r="Q2098" t="s">
        <v>61</v>
      </c>
    </row>
    <row r="2099" spans="1:17" x14ac:dyDescent="0.25">
      <c r="A2099" t="s">
        <v>30</v>
      </c>
      <c r="B2099" t="s">
        <v>36</v>
      </c>
      <c r="C2099" t="s">
        <v>53</v>
      </c>
      <c r="D2099" t="s">
        <v>26</v>
      </c>
      <c r="E2099">
        <v>1</v>
      </c>
      <c r="F2099" t="str">
        <f t="shared" si="32"/>
        <v>Average Per Ton1-in-2September Monthly System Peak DayAll1</v>
      </c>
      <c r="G2099">
        <v>0.2231988</v>
      </c>
      <c r="H2099">
        <v>0.2231988</v>
      </c>
      <c r="I2099">
        <v>66.280299999999997</v>
      </c>
      <c r="J2099">
        <v>0</v>
      </c>
      <c r="K2099">
        <v>0</v>
      </c>
      <c r="L2099">
        <v>0</v>
      </c>
      <c r="M2099">
        <v>0</v>
      </c>
      <c r="N2099">
        <v>0</v>
      </c>
      <c r="O2099">
        <v>23026</v>
      </c>
      <c r="P2099" t="s">
        <v>59</v>
      </c>
      <c r="Q2099" t="s">
        <v>61</v>
      </c>
    </row>
    <row r="2100" spans="1:17" x14ac:dyDescent="0.25">
      <c r="A2100" t="s">
        <v>28</v>
      </c>
      <c r="B2100" t="s">
        <v>36</v>
      </c>
      <c r="C2100" t="s">
        <v>53</v>
      </c>
      <c r="D2100" t="s">
        <v>26</v>
      </c>
      <c r="E2100">
        <v>1</v>
      </c>
      <c r="F2100" t="str">
        <f t="shared" si="32"/>
        <v>Average Per Premise1-in-2September Monthly System Peak DayAll1</v>
      </c>
      <c r="G2100">
        <v>0.9552543</v>
      </c>
      <c r="H2100">
        <v>0.9552543</v>
      </c>
      <c r="I2100">
        <v>66.280299999999997</v>
      </c>
      <c r="J2100">
        <v>0</v>
      </c>
      <c r="K2100">
        <v>0</v>
      </c>
      <c r="L2100">
        <v>0</v>
      </c>
      <c r="M2100">
        <v>0</v>
      </c>
      <c r="N2100">
        <v>0</v>
      </c>
      <c r="O2100">
        <v>23026</v>
      </c>
      <c r="P2100" t="s">
        <v>59</v>
      </c>
      <c r="Q2100" t="s">
        <v>61</v>
      </c>
    </row>
    <row r="2101" spans="1:17" x14ac:dyDescent="0.25">
      <c r="A2101" t="s">
        <v>29</v>
      </c>
      <c r="B2101" t="s">
        <v>36</v>
      </c>
      <c r="C2101" t="s">
        <v>53</v>
      </c>
      <c r="D2101" t="s">
        <v>26</v>
      </c>
      <c r="E2101">
        <v>1</v>
      </c>
      <c r="F2101" t="str">
        <f t="shared" si="32"/>
        <v>Average Per Device1-in-2September Monthly System Peak DayAll1</v>
      </c>
      <c r="G2101">
        <v>0.7961374</v>
      </c>
      <c r="H2101">
        <v>0.7961374</v>
      </c>
      <c r="I2101">
        <v>66.280299999999997</v>
      </c>
      <c r="J2101">
        <v>0</v>
      </c>
      <c r="K2101">
        <v>0</v>
      </c>
      <c r="L2101">
        <v>0</v>
      </c>
      <c r="M2101">
        <v>0</v>
      </c>
      <c r="N2101">
        <v>0</v>
      </c>
      <c r="O2101">
        <v>23026</v>
      </c>
      <c r="P2101" t="s">
        <v>59</v>
      </c>
      <c r="Q2101" t="s">
        <v>61</v>
      </c>
    </row>
    <row r="2102" spans="1:17" x14ac:dyDescent="0.25">
      <c r="A2102" t="s">
        <v>43</v>
      </c>
      <c r="B2102" t="s">
        <v>36</v>
      </c>
      <c r="C2102" t="s">
        <v>53</v>
      </c>
      <c r="D2102" t="s">
        <v>26</v>
      </c>
      <c r="E2102">
        <v>1</v>
      </c>
      <c r="F2102" t="str">
        <f t="shared" si="32"/>
        <v>Aggregate1-in-2September Monthly System Peak DayAll1</v>
      </c>
      <c r="G2102">
        <v>21.99569</v>
      </c>
      <c r="H2102">
        <v>21.99568</v>
      </c>
      <c r="I2102">
        <v>66.280299999999997</v>
      </c>
      <c r="J2102">
        <v>0</v>
      </c>
      <c r="K2102">
        <v>0</v>
      </c>
      <c r="L2102">
        <v>0</v>
      </c>
      <c r="M2102">
        <v>0</v>
      </c>
      <c r="N2102">
        <v>0</v>
      </c>
      <c r="O2102">
        <v>23026</v>
      </c>
      <c r="P2102" t="s">
        <v>59</v>
      </c>
      <c r="Q2102" t="s">
        <v>61</v>
      </c>
    </row>
    <row r="2103" spans="1:17" x14ac:dyDescent="0.25">
      <c r="A2103" t="s">
        <v>30</v>
      </c>
      <c r="B2103" t="s">
        <v>36</v>
      </c>
      <c r="C2103" t="s">
        <v>48</v>
      </c>
      <c r="D2103" t="s">
        <v>58</v>
      </c>
      <c r="E2103">
        <v>2</v>
      </c>
      <c r="F2103" t="str">
        <f t="shared" si="32"/>
        <v>Average Per Ton1-in-2August Monthly System Peak Day100% Cycling2</v>
      </c>
      <c r="G2103">
        <v>0.15613179999999999</v>
      </c>
      <c r="H2103">
        <v>0.15613179999999999</v>
      </c>
      <c r="I2103">
        <v>70.915599999999998</v>
      </c>
      <c r="J2103">
        <v>0</v>
      </c>
      <c r="K2103">
        <v>0</v>
      </c>
      <c r="L2103">
        <v>0</v>
      </c>
      <c r="M2103">
        <v>0</v>
      </c>
      <c r="N2103">
        <v>0</v>
      </c>
      <c r="O2103">
        <v>10695</v>
      </c>
      <c r="P2103" t="s">
        <v>59</v>
      </c>
      <c r="Q2103" t="s">
        <v>61</v>
      </c>
    </row>
    <row r="2104" spans="1:17" x14ac:dyDescent="0.25">
      <c r="A2104" t="s">
        <v>28</v>
      </c>
      <c r="B2104" t="s">
        <v>36</v>
      </c>
      <c r="C2104" t="s">
        <v>48</v>
      </c>
      <c r="D2104" t="s">
        <v>58</v>
      </c>
      <c r="E2104">
        <v>2</v>
      </c>
      <c r="F2104" t="str">
        <f t="shared" si="32"/>
        <v>Average Per Premise1-in-2August Monthly System Peak Day100% Cycling2</v>
      </c>
      <c r="G2104">
        <v>0.69972579999999995</v>
      </c>
      <c r="H2104">
        <v>0.69972579999999995</v>
      </c>
      <c r="I2104">
        <v>70.915599999999998</v>
      </c>
      <c r="J2104">
        <v>0</v>
      </c>
      <c r="K2104">
        <v>0</v>
      </c>
      <c r="L2104">
        <v>0</v>
      </c>
      <c r="M2104">
        <v>0</v>
      </c>
      <c r="N2104">
        <v>0</v>
      </c>
      <c r="O2104">
        <v>10695</v>
      </c>
      <c r="P2104" t="s">
        <v>59</v>
      </c>
      <c r="Q2104" t="s">
        <v>61</v>
      </c>
    </row>
    <row r="2105" spans="1:17" x14ac:dyDescent="0.25">
      <c r="A2105" t="s">
        <v>29</v>
      </c>
      <c r="B2105" t="s">
        <v>36</v>
      </c>
      <c r="C2105" t="s">
        <v>48</v>
      </c>
      <c r="D2105" t="s">
        <v>58</v>
      </c>
      <c r="E2105">
        <v>2</v>
      </c>
      <c r="F2105" t="str">
        <f t="shared" si="32"/>
        <v>Average Per Device1-in-2August Monthly System Peak Day100% Cycling2</v>
      </c>
      <c r="G2105">
        <v>0.56672219999999995</v>
      </c>
      <c r="H2105">
        <v>0.56672219999999995</v>
      </c>
      <c r="I2105">
        <v>70.915599999999998</v>
      </c>
      <c r="J2105">
        <v>0</v>
      </c>
      <c r="K2105">
        <v>0</v>
      </c>
      <c r="L2105">
        <v>0</v>
      </c>
      <c r="M2105">
        <v>0</v>
      </c>
      <c r="N2105">
        <v>0</v>
      </c>
      <c r="O2105">
        <v>10695</v>
      </c>
      <c r="P2105" t="s">
        <v>59</v>
      </c>
      <c r="Q2105" t="s">
        <v>61</v>
      </c>
    </row>
    <row r="2106" spans="1:17" x14ac:dyDescent="0.25">
      <c r="A2106" t="s">
        <v>43</v>
      </c>
      <c r="B2106" t="s">
        <v>36</v>
      </c>
      <c r="C2106" t="s">
        <v>48</v>
      </c>
      <c r="D2106" t="s">
        <v>58</v>
      </c>
      <c r="E2106">
        <v>2</v>
      </c>
      <c r="F2106" t="str">
        <f t="shared" si="32"/>
        <v>Aggregate1-in-2August Monthly System Peak Day100% Cycling2</v>
      </c>
      <c r="G2106">
        <v>7.4835669999999999</v>
      </c>
      <c r="H2106">
        <v>7.4835669999999999</v>
      </c>
      <c r="I2106">
        <v>70.915599999999998</v>
      </c>
      <c r="J2106">
        <v>0</v>
      </c>
      <c r="K2106">
        <v>0</v>
      </c>
      <c r="L2106">
        <v>0</v>
      </c>
      <c r="M2106">
        <v>0</v>
      </c>
      <c r="N2106">
        <v>0</v>
      </c>
      <c r="O2106">
        <v>10695</v>
      </c>
      <c r="P2106" t="s">
        <v>59</v>
      </c>
      <c r="Q2106" t="s">
        <v>61</v>
      </c>
    </row>
    <row r="2107" spans="1:17" x14ac:dyDescent="0.25">
      <c r="A2107" t="s">
        <v>30</v>
      </c>
      <c r="B2107" t="s">
        <v>36</v>
      </c>
      <c r="C2107" t="s">
        <v>48</v>
      </c>
      <c r="D2107" t="s">
        <v>31</v>
      </c>
      <c r="E2107">
        <v>2</v>
      </c>
      <c r="F2107" t="str">
        <f t="shared" si="32"/>
        <v>Average Per Ton1-in-2August Monthly System Peak Day50% Cycling2</v>
      </c>
      <c r="G2107">
        <v>0.2096094</v>
      </c>
      <c r="H2107">
        <v>0.2096094</v>
      </c>
      <c r="I2107">
        <v>70.748999999999995</v>
      </c>
      <c r="J2107">
        <v>0</v>
      </c>
      <c r="K2107">
        <v>0</v>
      </c>
      <c r="L2107">
        <v>0</v>
      </c>
      <c r="M2107">
        <v>0</v>
      </c>
      <c r="N2107">
        <v>0</v>
      </c>
      <c r="O2107">
        <v>12331</v>
      </c>
      <c r="P2107" t="s">
        <v>59</v>
      </c>
      <c r="Q2107" t="s">
        <v>61</v>
      </c>
    </row>
    <row r="2108" spans="1:17" x14ac:dyDescent="0.25">
      <c r="A2108" t="s">
        <v>28</v>
      </c>
      <c r="B2108" t="s">
        <v>36</v>
      </c>
      <c r="C2108" t="s">
        <v>48</v>
      </c>
      <c r="D2108" t="s">
        <v>31</v>
      </c>
      <c r="E2108">
        <v>2</v>
      </c>
      <c r="F2108" t="str">
        <f t="shared" si="32"/>
        <v>Average Per Premise1-in-2August Monthly System Peak Day50% Cycling2</v>
      </c>
      <c r="G2108">
        <v>0.86040669999999997</v>
      </c>
      <c r="H2108">
        <v>0.86040669999999997</v>
      </c>
      <c r="I2108">
        <v>70.748999999999995</v>
      </c>
      <c r="J2108">
        <v>0</v>
      </c>
      <c r="K2108">
        <v>0</v>
      </c>
      <c r="L2108">
        <v>0</v>
      </c>
      <c r="M2108">
        <v>0</v>
      </c>
      <c r="N2108">
        <v>0</v>
      </c>
      <c r="O2108">
        <v>12331</v>
      </c>
      <c r="P2108" t="s">
        <v>59</v>
      </c>
      <c r="Q2108" t="s">
        <v>61</v>
      </c>
    </row>
    <row r="2109" spans="1:17" x14ac:dyDescent="0.25">
      <c r="A2109" t="s">
        <v>29</v>
      </c>
      <c r="B2109" t="s">
        <v>36</v>
      </c>
      <c r="C2109" t="s">
        <v>48</v>
      </c>
      <c r="D2109" t="s">
        <v>31</v>
      </c>
      <c r="E2109">
        <v>2</v>
      </c>
      <c r="F2109" t="str">
        <f t="shared" si="32"/>
        <v>Average Per Device1-in-2August Monthly System Peak Day50% Cycling2</v>
      </c>
      <c r="G2109">
        <v>0.73560800000000004</v>
      </c>
      <c r="H2109">
        <v>0.73560800000000004</v>
      </c>
      <c r="I2109">
        <v>70.748999999999995</v>
      </c>
      <c r="J2109">
        <v>0</v>
      </c>
      <c r="K2109">
        <v>0</v>
      </c>
      <c r="L2109">
        <v>0</v>
      </c>
      <c r="M2109">
        <v>0</v>
      </c>
      <c r="N2109">
        <v>0</v>
      </c>
      <c r="O2109">
        <v>12331</v>
      </c>
      <c r="P2109" t="s">
        <v>59</v>
      </c>
      <c r="Q2109" t="s">
        <v>61</v>
      </c>
    </row>
    <row r="2110" spans="1:17" x14ac:dyDescent="0.25">
      <c r="A2110" t="s">
        <v>43</v>
      </c>
      <c r="B2110" t="s">
        <v>36</v>
      </c>
      <c r="C2110" t="s">
        <v>48</v>
      </c>
      <c r="D2110" t="s">
        <v>31</v>
      </c>
      <c r="E2110">
        <v>2</v>
      </c>
      <c r="F2110" t="str">
        <f t="shared" si="32"/>
        <v>Aggregate1-in-2August Monthly System Peak Day50% Cycling2</v>
      </c>
      <c r="G2110">
        <v>10.609669999999999</v>
      </c>
      <c r="H2110">
        <v>10.609669999999999</v>
      </c>
      <c r="I2110">
        <v>70.748999999999995</v>
      </c>
      <c r="J2110">
        <v>0</v>
      </c>
      <c r="K2110">
        <v>0</v>
      </c>
      <c r="L2110">
        <v>0</v>
      </c>
      <c r="M2110">
        <v>0</v>
      </c>
      <c r="N2110">
        <v>0</v>
      </c>
      <c r="O2110">
        <v>12331</v>
      </c>
      <c r="P2110" t="s">
        <v>59</v>
      </c>
      <c r="Q2110" t="s">
        <v>61</v>
      </c>
    </row>
    <row r="2111" spans="1:17" x14ac:dyDescent="0.25">
      <c r="A2111" t="s">
        <v>30</v>
      </c>
      <c r="B2111" t="s">
        <v>36</v>
      </c>
      <c r="C2111" t="s">
        <v>48</v>
      </c>
      <c r="D2111" t="s">
        <v>26</v>
      </c>
      <c r="E2111">
        <v>2</v>
      </c>
      <c r="F2111" t="str">
        <f t="shared" si="32"/>
        <v>Average Per Ton1-in-2August Monthly System Peak DayAll2</v>
      </c>
      <c r="G2111">
        <v>0.18476899999999999</v>
      </c>
      <c r="H2111">
        <v>0.18476899999999999</v>
      </c>
      <c r="I2111">
        <v>70.826400000000007</v>
      </c>
      <c r="J2111">
        <v>0</v>
      </c>
      <c r="K2111">
        <v>0</v>
      </c>
      <c r="L2111">
        <v>0</v>
      </c>
      <c r="M2111">
        <v>0</v>
      </c>
      <c r="N2111">
        <v>0</v>
      </c>
      <c r="O2111">
        <v>23026</v>
      </c>
      <c r="P2111" t="s">
        <v>59</v>
      </c>
      <c r="Q2111" t="s">
        <v>61</v>
      </c>
    </row>
    <row r="2112" spans="1:17" x14ac:dyDescent="0.25">
      <c r="A2112" t="s">
        <v>28</v>
      </c>
      <c r="B2112" t="s">
        <v>36</v>
      </c>
      <c r="C2112" t="s">
        <v>48</v>
      </c>
      <c r="D2112" t="s">
        <v>26</v>
      </c>
      <c r="E2112">
        <v>2</v>
      </c>
      <c r="F2112" t="str">
        <f t="shared" si="32"/>
        <v>Average Per Premise1-in-2August Monthly System Peak DayAll2</v>
      </c>
      <c r="G2112">
        <v>0.79078119999999996</v>
      </c>
      <c r="H2112">
        <v>0.79078119999999996</v>
      </c>
      <c r="I2112">
        <v>70.826400000000007</v>
      </c>
      <c r="J2112">
        <v>0</v>
      </c>
      <c r="K2112">
        <v>0</v>
      </c>
      <c r="L2112">
        <v>0</v>
      </c>
      <c r="M2112">
        <v>0</v>
      </c>
      <c r="N2112">
        <v>0</v>
      </c>
      <c r="O2112">
        <v>23026</v>
      </c>
      <c r="P2112" t="s">
        <v>59</v>
      </c>
      <c r="Q2112" t="s">
        <v>61</v>
      </c>
    </row>
    <row r="2113" spans="1:17" x14ac:dyDescent="0.25">
      <c r="A2113" t="s">
        <v>29</v>
      </c>
      <c r="B2113" t="s">
        <v>36</v>
      </c>
      <c r="C2113" t="s">
        <v>48</v>
      </c>
      <c r="D2113" t="s">
        <v>26</v>
      </c>
      <c r="E2113">
        <v>2</v>
      </c>
      <c r="F2113" t="str">
        <f t="shared" si="32"/>
        <v>Average Per Device1-in-2August Monthly System Peak DayAll2</v>
      </c>
      <c r="G2113">
        <v>0.6590606</v>
      </c>
      <c r="H2113">
        <v>0.6590606</v>
      </c>
      <c r="I2113">
        <v>70.826400000000007</v>
      </c>
      <c r="J2113">
        <v>0</v>
      </c>
      <c r="K2113">
        <v>0</v>
      </c>
      <c r="L2113">
        <v>0</v>
      </c>
      <c r="M2113">
        <v>0</v>
      </c>
      <c r="N2113">
        <v>0</v>
      </c>
      <c r="O2113">
        <v>23026</v>
      </c>
      <c r="P2113" t="s">
        <v>59</v>
      </c>
      <c r="Q2113" t="s">
        <v>61</v>
      </c>
    </row>
    <row r="2114" spans="1:17" x14ac:dyDescent="0.25">
      <c r="A2114" t="s">
        <v>43</v>
      </c>
      <c r="B2114" t="s">
        <v>36</v>
      </c>
      <c r="C2114" t="s">
        <v>48</v>
      </c>
      <c r="D2114" t="s">
        <v>26</v>
      </c>
      <c r="E2114">
        <v>2</v>
      </c>
      <c r="F2114" t="str">
        <f t="shared" si="32"/>
        <v>Aggregate1-in-2August Monthly System Peak DayAll2</v>
      </c>
      <c r="G2114">
        <v>18.20853</v>
      </c>
      <c r="H2114">
        <v>18.20853</v>
      </c>
      <c r="I2114">
        <v>70.826400000000007</v>
      </c>
      <c r="J2114">
        <v>0</v>
      </c>
      <c r="K2114">
        <v>0</v>
      </c>
      <c r="L2114">
        <v>0</v>
      </c>
      <c r="M2114">
        <v>0</v>
      </c>
      <c r="N2114">
        <v>0</v>
      </c>
      <c r="O2114">
        <v>23026</v>
      </c>
      <c r="P2114" t="s">
        <v>59</v>
      </c>
      <c r="Q2114" t="s">
        <v>61</v>
      </c>
    </row>
    <row r="2115" spans="1:17" x14ac:dyDescent="0.25">
      <c r="A2115" t="s">
        <v>30</v>
      </c>
      <c r="B2115" t="s">
        <v>36</v>
      </c>
      <c r="C2115" t="s">
        <v>37</v>
      </c>
      <c r="D2115" t="s">
        <v>58</v>
      </c>
      <c r="E2115">
        <v>2</v>
      </c>
      <c r="F2115" t="str">
        <f t="shared" ref="F2115:F2178" si="33">CONCATENATE(A2115,B2115,C2115,D2115,E2115)</f>
        <v>Average Per Ton1-in-2August Typical Event Day100% Cycling2</v>
      </c>
      <c r="G2115">
        <v>0.14213419999999999</v>
      </c>
      <c r="H2115">
        <v>0.14213419999999999</v>
      </c>
      <c r="I2115">
        <v>66.3352</v>
      </c>
      <c r="J2115">
        <v>0</v>
      </c>
      <c r="K2115">
        <v>0</v>
      </c>
      <c r="L2115">
        <v>0</v>
      </c>
      <c r="M2115">
        <v>0</v>
      </c>
      <c r="N2115">
        <v>0</v>
      </c>
      <c r="O2115">
        <v>10695</v>
      </c>
      <c r="P2115" t="s">
        <v>59</v>
      </c>
      <c r="Q2115" t="s">
        <v>61</v>
      </c>
    </row>
    <row r="2116" spans="1:17" x14ac:dyDescent="0.25">
      <c r="A2116" t="s">
        <v>28</v>
      </c>
      <c r="B2116" t="s">
        <v>36</v>
      </c>
      <c r="C2116" t="s">
        <v>37</v>
      </c>
      <c r="D2116" t="s">
        <v>58</v>
      </c>
      <c r="E2116">
        <v>2</v>
      </c>
      <c r="F2116" t="str">
        <f t="shared" si="33"/>
        <v>Average Per Premise1-in-2August Typical Event Day100% Cycling2</v>
      </c>
      <c r="G2116">
        <v>0.63699380000000005</v>
      </c>
      <c r="H2116">
        <v>0.63699380000000005</v>
      </c>
      <c r="I2116">
        <v>66.3352</v>
      </c>
      <c r="J2116">
        <v>0</v>
      </c>
      <c r="K2116">
        <v>0</v>
      </c>
      <c r="L2116">
        <v>0</v>
      </c>
      <c r="M2116">
        <v>0</v>
      </c>
      <c r="N2116">
        <v>0</v>
      </c>
      <c r="O2116">
        <v>10695</v>
      </c>
      <c r="P2116" t="s">
        <v>59</v>
      </c>
      <c r="Q2116" t="s">
        <v>61</v>
      </c>
    </row>
    <row r="2117" spans="1:17" x14ac:dyDescent="0.25">
      <c r="A2117" t="s">
        <v>29</v>
      </c>
      <c r="B2117" t="s">
        <v>36</v>
      </c>
      <c r="C2117" t="s">
        <v>37</v>
      </c>
      <c r="D2117" t="s">
        <v>58</v>
      </c>
      <c r="E2117">
        <v>2</v>
      </c>
      <c r="F2117" t="str">
        <f t="shared" si="33"/>
        <v>Average Per Device1-in-2August Typical Event Day100% Cycling2</v>
      </c>
      <c r="G2117">
        <v>0.51591430000000005</v>
      </c>
      <c r="H2117">
        <v>0.51591430000000005</v>
      </c>
      <c r="I2117">
        <v>66.3352</v>
      </c>
      <c r="J2117">
        <v>0</v>
      </c>
      <c r="K2117">
        <v>0</v>
      </c>
      <c r="L2117">
        <v>0</v>
      </c>
      <c r="M2117">
        <v>0</v>
      </c>
      <c r="N2117">
        <v>0</v>
      </c>
      <c r="O2117">
        <v>10695</v>
      </c>
      <c r="P2117" t="s">
        <v>59</v>
      </c>
      <c r="Q2117" t="s">
        <v>61</v>
      </c>
    </row>
    <row r="2118" spans="1:17" x14ac:dyDescent="0.25">
      <c r="A2118" t="s">
        <v>43</v>
      </c>
      <c r="B2118" t="s">
        <v>36</v>
      </c>
      <c r="C2118" t="s">
        <v>37</v>
      </c>
      <c r="D2118" t="s">
        <v>58</v>
      </c>
      <c r="E2118">
        <v>2</v>
      </c>
      <c r="F2118" t="str">
        <f t="shared" si="33"/>
        <v>Aggregate1-in-2August Typical Event Day100% Cycling2</v>
      </c>
      <c r="G2118">
        <v>6.8126490000000004</v>
      </c>
      <c r="H2118">
        <v>6.8126490000000004</v>
      </c>
      <c r="I2118">
        <v>66.3352</v>
      </c>
      <c r="J2118">
        <v>0</v>
      </c>
      <c r="K2118">
        <v>0</v>
      </c>
      <c r="L2118">
        <v>0</v>
      </c>
      <c r="M2118">
        <v>0</v>
      </c>
      <c r="N2118">
        <v>0</v>
      </c>
      <c r="O2118">
        <v>10695</v>
      </c>
      <c r="P2118" t="s">
        <v>59</v>
      </c>
      <c r="Q2118" t="s">
        <v>61</v>
      </c>
    </row>
    <row r="2119" spans="1:17" x14ac:dyDescent="0.25">
      <c r="A2119" t="s">
        <v>30</v>
      </c>
      <c r="B2119" t="s">
        <v>36</v>
      </c>
      <c r="C2119" t="s">
        <v>37</v>
      </c>
      <c r="D2119" t="s">
        <v>31</v>
      </c>
      <c r="E2119">
        <v>2</v>
      </c>
      <c r="F2119" t="str">
        <f t="shared" si="33"/>
        <v>Average Per Ton1-in-2August Typical Event Day50% Cycling2</v>
      </c>
      <c r="G2119">
        <v>0.19355549999999999</v>
      </c>
      <c r="H2119">
        <v>0.19355549999999999</v>
      </c>
      <c r="I2119">
        <v>66.039500000000004</v>
      </c>
      <c r="J2119">
        <v>0</v>
      </c>
      <c r="K2119">
        <v>0</v>
      </c>
      <c r="L2119">
        <v>0</v>
      </c>
      <c r="M2119">
        <v>0</v>
      </c>
      <c r="N2119">
        <v>0</v>
      </c>
      <c r="O2119">
        <v>12331</v>
      </c>
      <c r="P2119" t="s">
        <v>59</v>
      </c>
      <c r="Q2119" t="s">
        <v>61</v>
      </c>
    </row>
    <row r="2120" spans="1:17" x14ac:dyDescent="0.25">
      <c r="A2120" t="s">
        <v>28</v>
      </c>
      <c r="B2120" t="s">
        <v>36</v>
      </c>
      <c r="C2120" t="s">
        <v>37</v>
      </c>
      <c r="D2120" t="s">
        <v>31</v>
      </c>
      <c r="E2120">
        <v>2</v>
      </c>
      <c r="F2120" t="str">
        <f t="shared" si="33"/>
        <v>Average Per Premise1-in-2August Typical Event Day50% Cycling2</v>
      </c>
      <c r="G2120">
        <v>0.79450849999999995</v>
      </c>
      <c r="H2120">
        <v>0.79450849999999995</v>
      </c>
      <c r="I2120">
        <v>66.039500000000004</v>
      </c>
      <c r="J2120">
        <v>0</v>
      </c>
      <c r="K2120">
        <v>0</v>
      </c>
      <c r="L2120">
        <v>0</v>
      </c>
      <c r="M2120">
        <v>0</v>
      </c>
      <c r="N2120">
        <v>0</v>
      </c>
      <c r="O2120">
        <v>12331</v>
      </c>
      <c r="P2120" t="s">
        <v>59</v>
      </c>
      <c r="Q2120" t="s">
        <v>61</v>
      </c>
    </row>
    <row r="2121" spans="1:17" x14ac:dyDescent="0.25">
      <c r="A2121" t="s">
        <v>29</v>
      </c>
      <c r="B2121" t="s">
        <v>36</v>
      </c>
      <c r="C2121" t="s">
        <v>37</v>
      </c>
      <c r="D2121" t="s">
        <v>31</v>
      </c>
      <c r="E2121">
        <v>2</v>
      </c>
      <c r="F2121" t="str">
        <f t="shared" si="33"/>
        <v>Average Per Device1-in-2August Typical Event Day50% Cycling2</v>
      </c>
      <c r="G2121">
        <v>0.67926810000000004</v>
      </c>
      <c r="H2121">
        <v>0.67926810000000004</v>
      </c>
      <c r="I2121">
        <v>66.039500000000004</v>
      </c>
      <c r="J2121">
        <v>0</v>
      </c>
      <c r="K2121">
        <v>0</v>
      </c>
      <c r="L2121">
        <v>0</v>
      </c>
      <c r="M2121">
        <v>0</v>
      </c>
      <c r="N2121">
        <v>0</v>
      </c>
      <c r="O2121">
        <v>12331</v>
      </c>
      <c r="P2121" t="s">
        <v>59</v>
      </c>
      <c r="Q2121" t="s">
        <v>61</v>
      </c>
    </row>
    <row r="2122" spans="1:17" x14ac:dyDescent="0.25">
      <c r="A2122" t="s">
        <v>43</v>
      </c>
      <c r="B2122" t="s">
        <v>36</v>
      </c>
      <c r="C2122" t="s">
        <v>37</v>
      </c>
      <c r="D2122" t="s">
        <v>31</v>
      </c>
      <c r="E2122">
        <v>2</v>
      </c>
      <c r="F2122" t="str">
        <f t="shared" si="33"/>
        <v>Aggregate1-in-2August Typical Event Day50% Cycling2</v>
      </c>
      <c r="G2122">
        <v>9.7970839999999999</v>
      </c>
      <c r="H2122">
        <v>9.7970839999999999</v>
      </c>
      <c r="I2122">
        <v>66.039500000000004</v>
      </c>
      <c r="J2122">
        <v>0</v>
      </c>
      <c r="K2122">
        <v>0</v>
      </c>
      <c r="L2122">
        <v>0</v>
      </c>
      <c r="M2122">
        <v>0</v>
      </c>
      <c r="N2122">
        <v>0</v>
      </c>
      <c r="O2122">
        <v>12331</v>
      </c>
      <c r="P2122" t="s">
        <v>59</v>
      </c>
      <c r="Q2122" t="s">
        <v>61</v>
      </c>
    </row>
    <row r="2123" spans="1:17" x14ac:dyDescent="0.25">
      <c r="A2123" t="s">
        <v>30</v>
      </c>
      <c r="B2123" t="s">
        <v>36</v>
      </c>
      <c r="C2123" t="s">
        <v>37</v>
      </c>
      <c r="D2123" t="s">
        <v>26</v>
      </c>
      <c r="E2123">
        <v>2</v>
      </c>
      <c r="F2123" t="str">
        <f t="shared" si="33"/>
        <v>Average Per Ton1-in-2August Typical Event DayAll2</v>
      </c>
      <c r="G2123">
        <v>0.1696703</v>
      </c>
      <c r="H2123">
        <v>0.1696703</v>
      </c>
      <c r="I2123">
        <v>66.1768</v>
      </c>
      <c r="J2123">
        <v>0</v>
      </c>
      <c r="K2123">
        <v>0</v>
      </c>
      <c r="L2123">
        <v>0</v>
      </c>
      <c r="M2123">
        <v>0</v>
      </c>
      <c r="N2123">
        <v>0</v>
      </c>
      <c r="O2123">
        <v>23026</v>
      </c>
      <c r="P2123" t="s">
        <v>59</v>
      </c>
      <c r="Q2123" t="s">
        <v>61</v>
      </c>
    </row>
    <row r="2124" spans="1:17" x14ac:dyDescent="0.25">
      <c r="A2124" t="s">
        <v>28</v>
      </c>
      <c r="B2124" t="s">
        <v>36</v>
      </c>
      <c r="C2124" t="s">
        <v>37</v>
      </c>
      <c r="D2124" t="s">
        <v>26</v>
      </c>
      <c r="E2124">
        <v>2</v>
      </c>
      <c r="F2124" t="str">
        <f t="shared" si="33"/>
        <v>Average Per Premise1-in-2August Typical Event DayAll2</v>
      </c>
      <c r="G2124">
        <v>0.7261611</v>
      </c>
      <c r="H2124">
        <v>0.7261611</v>
      </c>
      <c r="I2124">
        <v>66.1768</v>
      </c>
      <c r="J2124">
        <v>0</v>
      </c>
      <c r="K2124">
        <v>0</v>
      </c>
      <c r="L2124">
        <v>0</v>
      </c>
      <c r="M2124">
        <v>0</v>
      </c>
      <c r="N2124">
        <v>0</v>
      </c>
      <c r="O2124">
        <v>23026</v>
      </c>
      <c r="P2124" t="s">
        <v>59</v>
      </c>
      <c r="Q2124" t="s">
        <v>61</v>
      </c>
    </row>
    <row r="2125" spans="1:17" x14ac:dyDescent="0.25">
      <c r="A2125" t="s">
        <v>29</v>
      </c>
      <c r="B2125" t="s">
        <v>36</v>
      </c>
      <c r="C2125" t="s">
        <v>37</v>
      </c>
      <c r="D2125" t="s">
        <v>26</v>
      </c>
      <c r="E2125">
        <v>2</v>
      </c>
      <c r="F2125" t="str">
        <f t="shared" si="33"/>
        <v>Average Per Device1-in-2August Typical Event DayAll2</v>
      </c>
      <c r="G2125">
        <v>0.60520439999999998</v>
      </c>
      <c r="H2125">
        <v>0.60520430000000003</v>
      </c>
      <c r="I2125">
        <v>66.1768</v>
      </c>
      <c r="J2125">
        <v>0</v>
      </c>
      <c r="K2125">
        <v>0</v>
      </c>
      <c r="L2125">
        <v>0</v>
      </c>
      <c r="M2125">
        <v>0</v>
      </c>
      <c r="N2125">
        <v>0</v>
      </c>
      <c r="O2125">
        <v>23026</v>
      </c>
      <c r="P2125" t="s">
        <v>59</v>
      </c>
      <c r="Q2125" t="s">
        <v>61</v>
      </c>
    </row>
    <row r="2126" spans="1:17" x14ac:dyDescent="0.25">
      <c r="A2126" t="s">
        <v>43</v>
      </c>
      <c r="B2126" t="s">
        <v>36</v>
      </c>
      <c r="C2126" t="s">
        <v>37</v>
      </c>
      <c r="D2126" t="s">
        <v>26</v>
      </c>
      <c r="E2126">
        <v>2</v>
      </c>
      <c r="F2126" t="str">
        <f t="shared" si="33"/>
        <v>Aggregate1-in-2August Typical Event DayAll2</v>
      </c>
      <c r="G2126">
        <v>16.720590000000001</v>
      </c>
      <c r="H2126">
        <v>16.720590000000001</v>
      </c>
      <c r="I2126">
        <v>66.1768</v>
      </c>
      <c r="J2126">
        <v>0</v>
      </c>
      <c r="K2126">
        <v>0</v>
      </c>
      <c r="L2126">
        <v>0</v>
      </c>
      <c r="M2126">
        <v>0</v>
      </c>
      <c r="N2126">
        <v>0</v>
      </c>
      <c r="O2126">
        <v>23026</v>
      </c>
      <c r="P2126" t="s">
        <v>59</v>
      </c>
      <c r="Q2126" t="s">
        <v>61</v>
      </c>
    </row>
    <row r="2127" spans="1:17" x14ac:dyDescent="0.25">
      <c r="A2127" t="s">
        <v>30</v>
      </c>
      <c r="B2127" t="s">
        <v>36</v>
      </c>
      <c r="C2127" t="s">
        <v>49</v>
      </c>
      <c r="D2127" t="s">
        <v>58</v>
      </c>
      <c r="E2127">
        <v>2</v>
      </c>
      <c r="F2127" t="str">
        <f t="shared" si="33"/>
        <v>Average Per Ton1-in-2July Monthly System Peak Day100% Cycling2</v>
      </c>
      <c r="G2127">
        <v>0.14036270000000001</v>
      </c>
      <c r="H2127">
        <v>0.1403626</v>
      </c>
      <c r="I2127">
        <v>67.307699999999997</v>
      </c>
      <c r="J2127">
        <v>0</v>
      </c>
      <c r="K2127">
        <v>0</v>
      </c>
      <c r="L2127">
        <v>0</v>
      </c>
      <c r="M2127">
        <v>0</v>
      </c>
      <c r="N2127">
        <v>0</v>
      </c>
      <c r="O2127">
        <v>10695</v>
      </c>
      <c r="P2127" t="s">
        <v>59</v>
      </c>
      <c r="Q2127" t="s">
        <v>61</v>
      </c>
    </row>
    <row r="2128" spans="1:17" x14ac:dyDescent="0.25">
      <c r="A2128" t="s">
        <v>28</v>
      </c>
      <c r="B2128" t="s">
        <v>36</v>
      </c>
      <c r="C2128" t="s">
        <v>49</v>
      </c>
      <c r="D2128" t="s">
        <v>58</v>
      </c>
      <c r="E2128">
        <v>2</v>
      </c>
      <c r="F2128" t="str">
        <f t="shared" si="33"/>
        <v>Average Per Premise1-in-2July Monthly System Peak Day100% Cycling2</v>
      </c>
      <c r="G2128">
        <v>0.62905440000000001</v>
      </c>
      <c r="H2128">
        <v>0.62905440000000001</v>
      </c>
      <c r="I2128">
        <v>67.307699999999997</v>
      </c>
      <c r="J2128">
        <v>0</v>
      </c>
      <c r="K2128">
        <v>0</v>
      </c>
      <c r="L2128">
        <v>0</v>
      </c>
      <c r="M2128">
        <v>0</v>
      </c>
      <c r="N2128">
        <v>0</v>
      </c>
      <c r="O2128">
        <v>10695</v>
      </c>
      <c r="P2128" t="s">
        <v>59</v>
      </c>
      <c r="Q2128" t="s">
        <v>61</v>
      </c>
    </row>
    <row r="2129" spans="1:17" x14ac:dyDescent="0.25">
      <c r="A2129" t="s">
        <v>29</v>
      </c>
      <c r="B2129" t="s">
        <v>36</v>
      </c>
      <c r="C2129" t="s">
        <v>49</v>
      </c>
      <c r="D2129" t="s">
        <v>58</v>
      </c>
      <c r="E2129">
        <v>2</v>
      </c>
      <c r="F2129" t="str">
        <f t="shared" si="33"/>
        <v>Average Per Device1-in-2July Monthly System Peak Day100% Cycling2</v>
      </c>
      <c r="G2129">
        <v>0.50948400000000005</v>
      </c>
      <c r="H2129">
        <v>0.50948400000000005</v>
      </c>
      <c r="I2129">
        <v>67.307699999999997</v>
      </c>
      <c r="J2129">
        <v>0</v>
      </c>
      <c r="K2129">
        <v>0</v>
      </c>
      <c r="L2129">
        <v>0</v>
      </c>
      <c r="M2129">
        <v>0</v>
      </c>
      <c r="N2129">
        <v>0</v>
      </c>
      <c r="O2129">
        <v>10695</v>
      </c>
      <c r="P2129" t="s">
        <v>59</v>
      </c>
      <c r="Q2129" t="s">
        <v>61</v>
      </c>
    </row>
    <row r="2130" spans="1:17" x14ac:dyDescent="0.25">
      <c r="A2130" t="s">
        <v>43</v>
      </c>
      <c r="B2130" t="s">
        <v>36</v>
      </c>
      <c r="C2130" t="s">
        <v>49</v>
      </c>
      <c r="D2130" t="s">
        <v>58</v>
      </c>
      <c r="E2130">
        <v>2</v>
      </c>
      <c r="F2130" t="str">
        <f t="shared" si="33"/>
        <v>Aggregate1-in-2July Monthly System Peak Day100% Cycling2</v>
      </c>
      <c r="G2130">
        <v>6.7277360000000002</v>
      </c>
      <c r="H2130">
        <v>6.7277360000000002</v>
      </c>
      <c r="I2130">
        <v>67.307699999999997</v>
      </c>
      <c r="J2130">
        <v>0</v>
      </c>
      <c r="K2130">
        <v>0</v>
      </c>
      <c r="L2130">
        <v>0</v>
      </c>
      <c r="M2130">
        <v>0</v>
      </c>
      <c r="N2130">
        <v>0</v>
      </c>
      <c r="O2130">
        <v>10695</v>
      </c>
      <c r="P2130" t="s">
        <v>59</v>
      </c>
      <c r="Q2130" t="s">
        <v>61</v>
      </c>
    </row>
    <row r="2131" spans="1:17" x14ac:dyDescent="0.25">
      <c r="A2131" t="s">
        <v>30</v>
      </c>
      <c r="B2131" t="s">
        <v>36</v>
      </c>
      <c r="C2131" t="s">
        <v>49</v>
      </c>
      <c r="D2131" t="s">
        <v>31</v>
      </c>
      <c r="E2131">
        <v>2</v>
      </c>
      <c r="F2131" t="str">
        <f t="shared" si="33"/>
        <v>Average Per Ton1-in-2July Monthly System Peak Day50% Cycling2</v>
      </c>
      <c r="G2131">
        <v>0.19231319999999999</v>
      </c>
      <c r="H2131">
        <v>0.19231319999999999</v>
      </c>
      <c r="I2131">
        <v>67.277199999999993</v>
      </c>
      <c r="J2131">
        <v>0</v>
      </c>
      <c r="K2131">
        <v>0</v>
      </c>
      <c r="L2131">
        <v>0</v>
      </c>
      <c r="M2131">
        <v>0</v>
      </c>
      <c r="N2131">
        <v>0</v>
      </c>
      <c r="O2131">
        <v>12331</v>
      </c>
      <c r="P2131" t="s">
        <v>59</v>
      </c>
      <c r="Q2131" t="s">
        <v>61</v>
      </c>
    </row>
    <row r="2132" spans="1:17" x14ac:dyDescent="0.25">
      <c r="A2132" t="s">
        <v>28</v>
      </c>
      <c r="B2132" t="s">
        <v>36</v>
      </c>
      <c r="C2132" t="s">
        <v>49</v>
      </c>
      <c r="D2132" t="s">
        <v>31</v>
      </c>
      <c r="E2132">
        <v>2</v>
      </c>
      <c r="F2132" t="str">
        <f t="shared" si="33"/>
        <v>Average Per Premise1-in-2July Monthly System Peak Day50% Cycling2</v>
      </c>
      <c r="G2132">
        <v>0.78940900000000003</v>
      </c>
      <c r="H2132">
        <v>0.78940900000000003</v>
      </c>
      <c r="I2132">
        <v>67.277199999999993</v>
      </c>
      <c r="J2132">
        <v>0</v>
      </c>
      <c r="K2132">
        <v>0</v>
      </c>
      <c r="L2132">
        <v>0</v>
      </c>
      <c r="M2132">
        <v>0</v>
      </c>
      <c r="N2132">
        <v>0</v>
      </c>
      <c r="O2132">
        <v>12331</v>
      </c>
      <c r="P2132" t="s">
        <v>59</v>
      </c>
      <c r="Q2132" t="s">
        <v>61</v>
      </c>
    </row>
    <row r="2133" spans="1:17" x14ac:dyDescent="0.25">
      <c r="A2133" t="s">
        <v>29</v>
      </c>
      <c r="B2133" t="s">
        <v>36</v>
      </c>
      <c r="C2133" t="s">
        <v>49</v>
      </c>
      <c r="D2133" t="s">
        <v>31</v>
      </c>
      <c r="E2133">
        <v>2</v>
      </c>
      <c r="F2133" t="str">
        <f t="shared" si="33"/>
        <v>Average Per Device1-in-2July Monthly System Peak Day50% Cycling2</v>
      </c>
      <c r="G2133">
        <v>0.67490830000000002</v>
      </c>
      <c r="H2133">
        <v>0.67490830000000002</v>
      </c>
      <c r="I2133">
        <v>67.277199999999993</v>
      </c>
      <c r="J2133">
        <v>0</v>
      </c>
      <c r="K2133">
        <v>0</v>
      </c>
      <c r="L2133">
        <v>0</v>
      </c>
      <c r="M2133">
        <v>0</v>
      </c>
      <c r="N2133">
        <v>0</v>
      </c>
      <c r="O2133">
        <v>12331</v>
      </c>
      <c r="P2133" t="s">
        <v>59</v>
      </c>
      <c r="Q2133" t="s">
        <v>61</v>
      </c>
    </row>
    <row r="2134" spans="1:17" x14ac:dyDescent="0.25">
      <c r="A2134" t="s">
        <v>43</v>
      </c>
      <c r="B2134" t="s">
        <v>36</v>
      </c>
      <c r="C2134" t="s">
        <v>49</v>
      </c>
      <c r="D2134" t="s">
        <v>31</v>
      </c>
      <c r="E2134">
        <v>2</v>
      </c>
      <c r="F2134" t="str">
        <f t="shared" si="33"/>
        <v>Aggregate1-in-2July Monthly System Peak Day50% Cycling2</v>
      </c>
      <c r="G2134">
        <v>9.7342019999999998</v>
      </c>
      <c r="H2134">
        <v>9.7342019999999998</v>
      </c>
      <c r="I2134">
        <v>67.277199999999993</v>
      </c>
      <c r="J2134">
        <v>0</v>
      </c>
      <c r="K2134">
        <v>0</v>
      </c>
      <c r="L2134">
        <v>0</v>
      </c>
      <c r="M2134">
        <v>0</v>
      </c>
      <c r="N2134">
        <v>0</v>
      </c>
      <c r="O2134">
        <v>12331</v>
      </c>
      <c r="P2134" t="s">
        <v>59</v>
      </c>
      <c r="Q2134" t="s">
        <v>61</v>
      </c>
    </row>
    <row r="2135" spans="1:17" x14ac:dyDescent="0.25">
      <c r="A2135" t="s">
        <v>30</v>
      </c>
      <c r="B2135" t="s">
        <v>36</v>
      </c>
      <c r="C2135" t="s">
        <v>49</v>
      </c>
      <c r="D2135" t="s">
        <v>26</v>
      </c>
      <c r="E2135">
        <v>2</v>
      </c>
      <c r="F2135" t="str">
        <f t="shared" si="33"/>
        <v>Average Per Ton1-in-2July Monthly System Peak DayAll2</v>
      </c>
      <c r="G2135">
        <v>0.1681822</v>
      </c>
      <c r="H2135">
        <v>0.1681822</v>
      </c>
      <c r="I2135">
        <v>67.291399999999996</v>
      </c>
      <c r="J2135">
        <v>0</v>
      </c>
      <c r="K2135">
        <v>0</v>
      </c>
      <c r="L2135">
        <v>0</v>
      </c>
      <c r="M2135">
        <v>0</v>
      </c>
      <c r="N2135">
        <v>0</v>
      </c>
      <c r="O2135">
        <v>23026</v>
      </c>
      <c r="P2135" t="s">
        <v>59</v>
      </c>
      <c r="Q2135" t="s">
        <v>61</v>
      </c>
    </row>
    <row r="2136" spans="1:17" x14ac:dyDescent="0.25">
      <c r="A2136" t="s">
        <v>28</v>
      </c>
      <c r="B2136" t="s">
        <v>36</v>
      </c>
      <c r="C2136" t="s">
        <v>49</v>
      </c>
      <c r="D2136" t="s">
        <v>26</v>
      </c>
      <c r="E2136">
        <v>2</v>
      </c>
      <c r="F2136" t="str">
        <f t="shared" si="33"/>
        <v>Average Per Premise1-in-2July Monthly System Peak DayAll2</v>
      </c>
      <c r="G2136">
        <v>0.71979210000000005</v>
      </c>
      <c r="H2136">
        <v>0.71979210000000005</v>
      </c>
      <c r="I2136">
        <v>67.291399999999996</v>
      </c>
      <c r="J2136">
        <v>0</v>
      </c>
      <c r="K2136">
        <v>0</v>
      </c>
      <c r="L2136">
        <v>0</v>
      </c>
      <c r="M2136">
        <v>0</v>
      </c>
      <c r="N2136">
        <v>0</v>
      </c>
      <c r="O2136">
        <v>23026</v>
      </c>
      <c r="P2136" t="s">
        <v>59</v>
      </c>
      <c r="Q2136" t="s">
        <v>61</v>
      </c>
    </row>
    <row r="2137" spans="1:17" x14ac:dyDescent="0.25">
      <c r="A2137" t="s">
        <v>29</v>
      </c>
      <c r="B2137" t="s">
        <v>36</v>
      </c>
      <c r="C2137" t="s">
        <v>49</v>
      </c>
      <c r="D2137" t="s">
        <v>26</v>
      </c>
      <c r="E2137">
        <v>2</v>
      </c>
      <c r="F2137" t="str">
        <f t="shared" si="33"/>
        <v>Average Per Device1-in-2July Monthly System Peak DayAll2</v>
      </c>
      <c r="G2137">
        <v>0.59989619999999999</v>
      </c>
      <c r="H2137">
        <v>0.59989619999999999</v>
      </c>
      <c r="I2137">
        <v>67.291399999999996</v>
      </c>
      <c r="J2137">
        <v>0</v>
      </c>
      <c r="K2137">
        <v>0</v>
      </c>
      <c r="L2137">
        <v>0</v>
      </c>
      <c r="M2137">
        <v>0</v>
      </c>
      <c r="N2137">
        <v>0</v>
      </c>
      <c r="O2137">
        <v>23026</v>
      </c>
      <c r="P2137" t="s">
        <v>59</v>
      </c>
      <c r="Q2137" t="s">
        <v>61</v>
      </c>
    </row>
    <row r="2138" spans="1:17" x14ac:dyDescent="0.25">
      <c r="A2138" t="s">
        <v>43</v>
      </c>
      <c r="B2138" t="s">
        <v>36</v>
      </c>
      <c r="C2138" t="s">
        <v>49</v>
      </c>
      <c r="D2138" t="s">
        <v>26</v>
      </c>
      <c r="E2138">
        <v>2</v>
      </c>
      <c r="F2138" t="str">
        <f t="shared" si="33"/>
        <v>Aggregate1-in-2July Monthly System Peak DayAll2</v>
      </c>
      <c r="G2138">
        <v>16.573930000000001</v>
      </c>
      <c r="H2138">
        <v>16.573930000000001</v>
      </c>
      <c r="I2138">
        <v>67.291399999999996</v>
      </c>
      <c r="J2138">
        <v>0</v>
      </c>
      <c r="K2138">
        <v>0</v>
      </c>
      <c r="L2138">
        <v>0</v>
      </c>
      <c r="M2138">
        <v>0</v>
      </c>
      <c r="N2138">
        <v>0</v>
      </c>
      <c r="O2138">
        <v>23026</v>
      </c>
      <c r="P2138" t="s">
        <v>59</v>
      </c>
      <c r="Q2138" t="s">
        <v>61</v>
      </c>
    </row>
    <row r="2139" spans="1:17" x14ac:dyDescent="0.25">
      <c r="A2139" t="s">
        <v>30</v>
      </c>
      <c r="B2139" t="s">
        <v>36</v>
      </c>
      <c r="C2139" t="s">
        <v>50</v>
      </c>
      <c r="D2139" t="s">
        <v>58</v>
      </c>
      <c r="E2139">
        <v>2</v>
      </c>
      <c r="F2139" t="str">
        <f t="shared" si="33"/>
        <v>Average Per Ton1-in-2June Monthly System Peak Day100% Cycling2</v>
      </c>
      <c r="G2139">
        <v>0.1093889</v>
      </c>
      <c r="H2139">
        <v>0.1093889</v>
      </c>
      <c r="I2139">
        <v>61.265099999999997</v>
      </c>
      <c r="J2139">
        <v>0</v>
      </c>
      <c r="K2139">
        <v>0</v>
      </c>
      <c r="L2139">
        <v>0</v>
      </c>
      <c r="M2139">
        <v>0</v>
      </c>
      <c r="N2139">
        <v>0</v>
      </c>
      <c r="O2139">
        <v>10695</v>
      </c>
      <c r="P2139" t="s">
        <v>59</v>
      </c>
      <c r="Q2139" t="s">
        <v>61</v>
      </c>
    </row>
    <row r="2140" spans="1:17" x14ac:dyDescent="0.25">
      <c r="A2140" t="s">
        <v>28</v>
      </c>
      <c r="B2140" t="s">
        <v>36</v>
      </c>
      <c r="C2140" t="s">
        <v>50</v>
      </c>
      <c r="D2140" t="s">
        <v>58</v>
      </c>
      <c r="E2140">
        <v>2</v>
      </c>
      <c r="F2140" t="str">
        <f t="shared" si="33"/>
        <v>Average Per Premise1-in-2June Monthly System Peak Day100% Cycling2</v>
      </c>
      <c r="G2140">
        <v>0.49024139999999999</v>
      </c>
      <c r="H2140">
        <v>0.49024139999999999</v>
      </c>
      <c r="I2140">
        <v>61.265099999999997</v>
      </c>
      <c r="J2140">
        <v>0</v>
      </c>
      <c r="K2140">
        <v>0</v>
      </c>
      <c r="L2140">
        <v>0</v>
      </c>
      <c r="M2140">
        <v>0</v>
      </c>
      <c r="N2140">
        <v>0</v>
      </c>
      <c r="O2140">
        <v>10695</v>
      </c>
      <c r="P2140" t="s">
        <v>59</v>
      </c>
      <c r="Q2140" t="s">
        <v>61</v>
      </c>
    </row>
    <row r="2141" spans="1:17" x14ac:dyDescent="0.25">
      <c r="A2141" t="s">
        <v>29</v>
      </c>
      <c r="B2141" t="s">
        <v>36</v>
      </c>
      <c r="C2141" t="s">
        <v>50</v>
      </c>
      <c r="D2141" t="s">
        <v>58</v>
      </c>
      <c r="E2141">
        <v>2</v>
      </c>
      <c r="F2141" t="str">
        <f t="shared" si="33"/>
        <v>Average Per Device1-in-2June Monthly System Peak Day100% Cycling2</v>
      </c>
      <c r="G2141">
        <v>0.39705649999999998</v>
      </c>
      <c r="H2141">
        <v>0.39705649999999998</v>
      </c>
      <c r="I2141">
        <v>61.265099999999997</v>
      </c>
      <c r="J2141">
        <v>0</v>
      </c>
      <c r="K2141">
        <v>0</v>
      </c>
      <c r="L2141">
        <v>0</v>
      </c>
      <c r="M2141">
        <v>0</v>
      </c>
      <c r="N2141">
        <v>0</v>
      </c>
      <c r="O2141">
        <v>10695</v>
      </c>
      <c r="P2141" t="s">
        <v>59</v>
      </c>
      <c r="Q2141" t="s">
        <v>61</v>
      </c>
    </row>
    <row r="2142" spans="1:17" x14ac:dyDescent="0.25">
      <c r="A2142" t="s">
        <v>43</v>
      </c>
      <c r="B2142" t="s">
        <v>36</v>
      </c>
      <c r="C2142" t="s">
        <v>50</v>
      </c>
      <c r="D2142" t="s">
        <v>58</v>
      </c>
      <c r="E2142">
        <v>2</v>
      </c>
      <c r="F2142" t="str">
        <f t="shared" si="33"/>
        <v>Aggregate1-in-2June Monthly System Peak Day100% Cycling2</v>
      </c>
      <c r="G2142">
        <v>5.243131</v>
      </c>
      <c r="H2142">
        <v>5.243131</v>
      </c>
      <c r="I2142">
        <v>61.265099999999997</v>
      </c>
      <c r="J2142">
        <v>0</v>
      </c>
      <c r="K2142">
        <v>0</v>
      </c>
      <c r="L2142">
        <v>0</v>
      </c>
      <c r="M2142">
        <v>0</v>
      </c>
      <c r="N2142">
        <v>0</v>
      </c>
      <c r="O2142">
        <v>10695</v>
      </c>
      <c r="P2142" t="s">
        <v>59</v>
      </c>
      <c r="Q2142" t="s">
        <v>61</v>
      </c>
    </row>
    <row r="2143" spans="1:17" x14ac:dyDescent="0.25">
      <c r="A2143" t="s">
        <v>30</v>
      </c>
      <c r="B2143" t="s">
        <v>36</v>
      </c>
      <c r="C2143" t="s">
        <v>50</v>
      </c>
      <c r="D2143" t="s">
        <v>31</v>
      </c>
      <c r="E2143">
        <v>2</v>
      </c>
      <c r="F2143" t="str">
        <f t="shared" si="33"/>
        <v>Average Per Ton1-in-2June Monthly System Peak Day50% Cycling2</v>
      </c>
      <c r="G2143">
        <v>0.1526342</v>
      </c>
      <c r="H2143">
        <v>0.1526342</v>
      </c>
      <c r="I2143">
        <v>60.729199999999999</v>
      </c>
      <c r="J2143">
        <v>0</v>
      </c>
      <c r="K2143">
        <v>0</v>
      </c>
      <c r="L2143">
        <v>0</v>
      </c>
      <c r="M2143">
        <v>0</v>
      </c>
      <c r="N2143">
        <v>0</v>
      </c>
      <c r="O2143">
        <v>12331</v>
      </c>
      <c r="P2143" t="s">
        <v>59</v>
      </c>
      <c r="Q2143" t="s">
        <v>61</v>
      </c>
    </row>
    <row r="2144" spans="1:17" x14ac:dyDescent="0.25">
      <c r="A2144" t="s">
        <v>28</v>
      </c>
      <c r="B2144" t="s">
        <v>36</v>
      </c>
      <c r="C2144" t="s">
        <v>50</v>
      </c>
      <c r="D2144" t="s">
        <v>31</v>
      </c>
      <c r="E2144">
        <v>2</v>
      </c>
      <c r="F2144" t="str">
        <f t="shared" si="33"/>
        <v>Average Per Premise1-in-2June Monthly System Peak Day50% Cycling2</v>
      </c>
      <c r="G2144">
        <v>0.62653440000000005</v>
      </c>
      <c r="H2144">
        <v>0.62653440000000005</v>
      </c>
      <c r="I2144">
        <v>60.729199999999999</v>
      </c>
      <c r="J2144">
        <v>0</v>
      </c>
      <c r="K2144">
        <v>0</v>
      </c>
      <c r="L2144">
        <v>0</v>
      </c>
      <c r="M2144">
        <v>0</v>
      </c>
      <c r="N2144">
        <v>0</v>
      </c>
      <c r="O2144">
        <v>12331</v>
      </c>
      <c r="P2144" t="s">
        <v>59</v>
      </c>
      <c r="Q2144" t="s">
        <v>61</v>
      </c>
    </row>
    <row r="2145" spans="1:17" x14ac:dyDescent="0.25">
      <c r="A2145" t="s">
        <v>29</v>
      </c>
      <c r="B2145" t="s">
        <v>36</v>
      </c>
      <c r="C2145" t="s">
        <v>50</v>
      </c>
      <c r="D2145" t="s">
        <v>31</v>
      </c>
      <c r="E2145">
        <v>2</v>
      </c>
      <c r="F2145" t="str">
        <f t="shared" si="33"/>
        <v>Average Per Device1-in-2June Monthly System Peak Day50% Cycling2</v>
      </c>
      <c r="G2145">
        <v>0.53565799999999997</v>
      </c>
      <c r="H2145">
        <v>0.53565799999999997</v>
      </c>
      <c r="I2145">
        <v>60.729199999999999</v>
      </c>
      <c r="J2145">
        <v>0</v>
      </c>
      <c r="K2145">
        <v>0</v>
      </c>
      <c r="L2145">
        <v>0</v>
      </c>
      <c r="M2145">
        <v>0</v>
      </c>
      <c r="N2145">
        <v>0</v>
      </c>
      <c r="O2145">
        <v>12331</v>
      </c>
      <c r="P2145" t="s">
        <v>59</v>
      </c>
      <c r="Q2145" t="s">
        <v>61</v>
      </c>
    </row>
    <row r="2146" spans="1:17" x14ac:dyDescent="0.25">
      <c r="A2146" t="s">
        <v>43</v>
      </c>
      <c r="B2146" t="s">
        <v>36</v>
      </c>
      <c r="C2146" t="s">
        <v>50</v>
      </c>
      <c r="D2146" t="s">
        <v>31</v>
      </c>
      <c r="E2146">
        <v>2</v>
      </c>
      <c r="F2146" t="str">
        <f t="shared" si="33"/>
        <v>Aggregate1-in-2June Monthly System Peak Day50% Cycling2</v>
      </c>
      <c r="G2146">
        <v>7.7257949999999997</v>
      </c>
      <c r="H2146">
        <v>7.7257959999999999</v>
      </c>
      <c r="I2146">
        <v>60.729199999999999</v>
      </c>
      <c r="J2146">
        <v>0</v>
      </c>
      <c r="K2146">
        <v>0</v>
      </c>
      <c r="L2146">
        <v>0</v>
      </c>
      <c r="M2146">
        <v>0</v>
      </c>
      <c r="N2146">
        <v>0</v>
      </c>
      <c r="O2146">
        <v>12331</v>
      </c>
      <c r="P2146" t="s">
        <v>59</v>
      </c>
      <c r="Q2146" t="s">
        <v>61</v>
      </c>
    </row>
    <row r="2147" spans="1:17" x14ac:dyDescent="0.25">
      <c r="A2147" t="s">
        <v>30</v>
      </c>
      <c r="B2147" t="s">
        <v>36</v>
      </c>
      <c r="C2147" t="s">
        <v>50</v>
      </c>
      <c r="D2147" t="s">
        <v>26</v>
      </c>
      <c r="E2147">
        <v>2</v>
      </c>
      <c r="F2147" t="str">
        <f t="shared" si="33"/>
        <v>Average Per Ton1-in-2June Monthly System Peak DayAll2</v>
      </c>
      <c r="G2147">
        <v>0.13254679999999999</v>
      </c>
      <c r="H2147">
        <v>0.13254679999999999</v>
      </c>
      <c r="I2147">
        <v>60.978200000000001</v>
      </c>
      <c r="J2147">
        <v>0</v>
      </c>
      <c r="K2147">
        <v>0</v>
      </c>
      <c r="L2147">
        <v>0</v>
      </c>
      <c r="M2147">
        <v>0</v>
      </c>
      <c r="N2147">
        <v>0</v>
      </c>
      <c r="O2147">
        <v>23026</v>
      </c>
      <c r="P2147" t="s">
        <v>59</v>
      </c>
      <c r="Q2147" t="s">
        <v>61</v>
      </c>
    </row>
    <row r="2148" spans="1:17" x14ac:dyDescent="0.25">
      <c r="A2148" t="s">
        <v>28</v>
      </c>
      <c r="B2148" t="s">
        <v>36</v>
      </c>
      <c r="C2148" t="s">
        <v>50</v>
      </c>
      <c r="D2148" t="s">
        <v>26</v>
      </c>
      <c r="E2148">
        <v>2</v>
      </c>
      <c r="F2148" t="str">
        <f t="shared" si="33"/>
        <v>Average Per Premise1-in-2June Monthly System Peak DayAll2</v>
      </c>
      <c r="G2148">
        <v>0.56727850000000002</v>
      </c>
      <c r="H2148">
        <v>0.56727850000000002</v>
      </c>
      <c r="I2148">
        <v>60.978200000000001</v>
      </c>
      <c r="J2148">
        <v>0</v>
      </c>
      <c r="K2148">
        <v>0</v>
      </c>
      <c r="L2148">
        <v>0</v>
      </c>
      <c r="M2148">
        <v>0</v>
      </c>
      <c r="N2148">
        <v>0</v>
      </c>
      <c r="O2148">
        <v>23026</v>
      </c>
      <c r="P2148" t="s">
        <v>59</v>
      </c>
      <c r="Q2148" t="s">
        <v>61</v>
      </c>
    </row>
    <row r="2149" spans="1:17" x14ac:dyDescent="0.25">
      <c r="A2149" t="s">
        <v>29</v>
      </c>
      <c r="B2149" t="s">
        <v>36</v>
      </c>
      <c r="C2149" t="s">
        <v>50</v>
      </c>
      <c r="D2149" t="s">
        <v>26</v>
      </c>
      <c r="E2149">
        <v>2</v>
      </c>
      <c r="F2149" t="str">
        <f t="shared" si="33"/>
        <v>Average Per Device1-in-2June Monthly System Peak DayAll2</v>
      </c>
      <c r="G2149">
        <v>0.47278680000000001</v>
      </c>
      <c r="H2149">
        <v>0.47278680000000001</v>
      </c>
      <c r="I2149">
        <v>60.978200000000001</v>
      </c>
      <c r="J2149">
        <v>0</v>
      </c>
      <c r="K2149">
        <v>0</v>
      </c>
      <c r="L2149">
        <v>0</v>
      </c>
      <c r="M2149">
        <v>0</v>
      </c>
      <c r="N2149">
        <v>0</v>
      </c>
      <c r="O2149">
        <v>23026</v>
      </c>
      <c r="P2149" t="s">
        <v>59</v>
      </c>
      <c r="Q2149" t="s">
        <v>61</v>
      </c>
    </row>
    <row r="2150" spans="1:17" x14ac:dyDescent="0.25">
      <c r="A2150" t="s">
        <v>43</v>
      </c>
      <c r="B2150" t="s">
        <v>36</v>
      </c>
      <c r="C2150" t="s">
        <v>50</v>
      </c>
      <c r="D2150" t="s">
        <v>26</v>
      </c>
      <c r="E2150">
        <v>2</v>
      </c>
      <c r="F2150" t="str">
        <f t="shared" si="33"/>
        <v>Aggregate1-in-2June Monthly System Peak DayAll2</v>
      </c>
      <c r="G2150">
        <v>13.062150000000001</v>
      </c>
      <c r="H2150">
        <v>13.062150000000001</v>
      </c>
      <c r="I2150">
        <v>60.978200000000001</v>
      </c>
      <c r="J2150">
        <v>0</v>
      </c>
      <c r="K2150">
        <v>0</v>
      </c>
      <c r="L2150">
        <v>0</v>
      </c>
      <c r="M2150">
        <v>0</v>
      </c>
      <c r="N2150">
        <v>0</v>
      </c>
      <c r="O2150">
        <v>23026</v>
      </c>
      <c r="P2150" t="s">
        <v>59</v>
      </c>
      <c r="Q2150" t="s">
        <v>61</v>
      </c>
    </row>
    <row r="2151" spans="1:17" x14ac:dyDescent="0.25">
      <c r="A2151" t="s">
        <v>30</v>
      </c>
      <c r="B2151" t="s">
        <v>36</v>
      </c>
      <c r="C2151" t="s">
        <v>51</v>
      </c>
      <c r="D2151" t="s">
        <v>58</v>
      </c>
      <c r="E2151">
        <v>2</v>
      </c>
      <c r="F2151" t="str">
        <f t="shared" si="33"/>
        <v>Average Per Ton1-in-2May Monthly System Peak Day100% Cycling2</v>
      </c>
      <c r="G2151">
        <v>0.1098363</v>
      </c>
      <c r="H2151">
        <v>0.1098363</v>
      </c>
      <c r="I2151">
        <v>60.261699999999998</v>
      </c>
      <c r="J2151">
        <v>0</v>
      </c>
      <c r="K2151">
        <v>0</v>
      </c>
      <c r="L2151">
        <v>0</v>
      </c>
      <c r="M2151">
        <v>0</v>
      </c>
      <c r="N2151">
        <v>0</v>
      </c>
      <c r="O2151">
        <v>10695</v>
      </c>
      <c r="P2151" t="s">
        <v>59</v>
      </c>
      <c r="Q2151" t="s">
        <v>61</v>
      </c>
    </row>
    <row r="2152" spans="1:17" x14ac:dyDescent="0.25">
      <c r="A2152" t="s">
        <v>28</v>
      </c>
      <c r="B2152" t="s">
        <v>36</v>
      </c>
      <c r="C2152" t="s">
        <v>51</v>
      </c>
      <c r="D2152" t="s">
        <v>58</v>
      </c>
      <c r="E2152">
        <v>2</v>
      </c>
      <c r="F2152" t="str">
        <f t="shared" si="33"/>
        <v>Average Per Premise1-in-2May Monthly System Peak Day100% Cycling2</v>
      </c>
      <c r="G2152">
        <v>0.49224630000000003</v>
      </c>
      <c r="H2152">
        <v>0.49224630000000003</v>
      </c>
      <c r="I2152">
        <v>60.261699999999998</v>
      </c>
      <c r="J2152">
        <v>0</v>
      </c>
      <c r="K2152">
        <v>0</v>
      </c>
      <c r="L2152">
        <v>0</v>
      </c>
      <c r="M2152">
        <v>0</v>
      </c>
      <c r="N2152">
        <v>0</v>
      </c>
      <c r="O2152">
        <v>10695</v>
      </c>
      <c r="P2152" t="s">
        <v>59</v>
      </c>
      <c r="Q2152" t="s">
        <v>61</v>
      </c>
    </row>
    <row r="2153" spans="1:17" x14ac:dyDescent="0.25">
      <c r="A2153" t="s">
        <v>29</v>
      </c>
      <c r="B2153" t="s">
        <v>36</v>
      </c>
      <c r="C2153" t="s">
        <v>51</v>
      </c>
      <c r="D2153" t="s">
        <v>58</v>
      </c>
      <c r="E2153">
        <v>2</v>
      </c>
      <c r="F2153" t="str">
        <f t="shared" si="33"/>
        <v>Average Per Device1-in-2May Monthly System Peak Day100% Cycling2</v>
      </c>
      <c r="G2153">
        <v>0.39868029999999999</v>
      </c>
      <c r="H2153">
        <v>0.39868029999999999</v>
      </c>
      <c r="I2153">
        <v>60.261699999999998</v>
      </c>
      <c r="J2153">
        <v>0</v>
      </c>
      <c r="K2153">
        <v>0</v>
      </c>
      <c r="L2153">
        <v>0</v>
      </c>
      <c r="M2153">
        <v>0</v>
      </c>
      <c r="N2153">
        <v>0</v>
      </c>
      <c r="O2153">
        <v>10695</v>
      </c>
      <c r="P2153" t="s">
        <v>59</v>
      </c>
      <c r="Q2153" t="s">
        <v>61</v>
      </c>
    </row>
    <row r="2154" spans="1:17" x14ac:dyDescent="0.25">
      <c r="A2154" t="s">
        <v>43</v>
      </c>
      <c r="B2154" t="s">
        <v>36</v>
      </c>
      <c r="C2154" t="s">
        <v>51</v>
      </c>
      <c r="D2154" t="s">
        <v>58</v>
      </c>
      <c r="E2154">
        <v>2</v>
      </c>
      <c r="F2154" t="str">
        <f t="shared" si="33"/>
        <v>Aggregate1-in-2May Monthly System Peak Day100% Cycling2</v>
      </c>
      <c r="G2154">
        <v>5.2645739999999996</v>
      </c>
      <c r="H2154">
        <v>5.2645739999999996</v>
      </c>
      <c r="I2154">
        <v>60.261699999999998</v>
      </c>
      <c r="J2154">
        <v>0</v>
      </c>
      <c r="K2154">
        <v>0</v>
      </c>
      <c r="L2154">
        <v>0</v>
      </c>
      <c r="M2154">
        <v>0</v>
      </c>
      <c r="N2154">
        <v>0</v>
      </c>
      <c r="O2154">
        <v>10695</v>
      </c>
      <c r="P2154" t="s">
        <v>59</v>
      </c>
      <c r="Q2154" t="s">
        <v>61</v>
      </c>
    </row>
    <row r="2155" spans="1:17" x14ac:dyDescent="0.25">
      <c r="A2155" t="s">
        <v>30</v>
      </c>
      <c r="B2155" t="s">
        <v>36</v>
      </c>
      <c r="C2155" t="s">
        <v>51</v>
      </c>
      <c r="D2155" t="s">
        <v>31</v>
      </c>
      <c r="E2155">
        <v>2</v>
      </c>
      <c r="F2155" t="str">
        <f t="shared" si="33"/>
        <v>Average Per Ton1-in-2May Monthly System Peak Day50% Cycling2</v>
      </c>
      <c r="G2155">
        <v>0.15450130000000001</v>
      </c>
      <c r="H2155">
        <v>0.15450130000000001</v>
      </c>
      <c r="I2155">
        <v>59.727600000000002</v>
      </c>
      <c r="J2155">
        <v>0</v>
      </c>
      <c r="K2155">
        <v>0</v>
      </c>
      <c r="L2155">
        <v>0</v>
      </c>
      <c r="M2155">
        <v>0</v>
      </c>
      <c r="N2155">
        <v>0</v>
      </c>
      <c r="O2155">
        <v>12331</v>
      </c>
      <c r="P2155" t="s">
        <v>59</v>
      </c>
      <c r="Q2155" t="s">
        <v>61</v>
      </c>
    </row>
    <row r="2156" spans="1:17" x14ac:dyDescent="0.25">
      <c r="A2156" t="s">
        <v>28</v>
      </c>
      <c r="B2156" t="s">
        <v>36</v>
      </c>
      <c r="C2156" t="s">
        <v>51</v>
      </c>
      <c r="D2156" t="s">
        <v>31</v>
      </c>
      <c r="E2156">
        <v>2</v>
      </c>
      <c r="F2156" t="str">
        <f t="shared" si="33"/>
        <v>Average Per Premise1-in-2May Monthly System Peak Day50% Cycling2</v>
      </c>
      <c r="G2156">
        <v>0.6341985</v>
      </c>
      <c r="H2156">
        <v>0.6341985</v>
      </c>
      <c r="I2156">
        <v>59.727600000000002</v>
      </c>
      <c r="J2156">
        <v>0</v>
      </c>
      <c r="K2156">
        <v>0</v>
      </c>
      <c r="L2156">
        <v>0</v>
      </c>
      <c r="M2156">
        <v>0</v>
      </c>
      <c r="N2156">
        <v>0</v>
      </c>
      <c r="O2156">
        <v>12331</v>
      </c>
      <c r="P2156" t="s">
        <v>59</v>
      </c>
      <c r="Q2156" t="s">
        <v>61</v>
      </c>
    </row>
    <row r="2157" spans="1:17" x14ac:dyDescent="0.25">
      <c r="A2157" t="s">
        <v>29</v>
      </c>
      <c r="B2157" t="s">
        <v>36</v>
      </c>
      <c r="C2157" t="s">
        <v>51</v>
      </c>
      <c r="D2157" t="s">
        <v>31</v>
      </c>
      <c r="E2157">
        <v>2</v>
      </c>
      <c r="F2157" t="str">
        <f t="shared" si="33"/>
        <v>Average Per Device1-in-2May Monthly System Peak Day50% Cycling2</v>
      </c>
      <c r="G2157">
        <v>0.54221050000000004</v>
      </c>
      <c r="H2157">
        <v>0.54221050000000004</v>
      </c>
      <c r="I2157">
        <v>59.727600000000002</v>
      </c>
      <c r="J2157">
        <v>0</v>
      </c>
      <c r="K2157">
        <v>0</v>
      </c>
      <c r="L2157">
        <v>0</v>
      </c>
      <c r="M2157">
        <v>0</v>
      </c>
      <c r="N2157">
        <v>0</v>
      </c>
      <c r="O2157">
        <v>12331</v>
      </c>
      <c r="P2157" t="s">
        <v>59</v>
      </c>
      <c r="Q2157" t="s">
        <v>61</v>
      </c>
    </row>
    <row r="2158" spans="1:17" x14ac:dyDescent="0.25">
      <c r="A2158" t="s">
        <v>43</v>
      </c>
      <c r="B2158" t="s">
        <v>36</v>
      </c>
      <c r="C2158" t="s">
        <v>51</v>
      </c>
      <c r="D2158" t="s">
        <v>31</v>
      </c>
      <c r="E2158">
        <v>2</v>
      </c>
      <c r="F2158" t="str">
        <f t="shared" si="33"/>
        <v>Aggregate1-in-2May Monthly System Peak Day50% Cycling2</v>
      </c>
      <c r="G2158">
        <v>7.8203019999999999</v>
      </c>
      <c r="H2158">
        <v>7.8203019999999999</v>
      </c>
      <c r="I2158">
        <v>59.727600000000002</v>
      </c>
      <c r="J2158">
        <v>0</v>
      </c>
      <c r="K2158">
        <v>0</v>
      </c>
      <c r="L2158">
        <v>0</v>
      </c>
      <c r="M2158">
        <v>0</v>
      </c>
      <c r="N2158">
        <v>0</v>
      </c>
      <c r="O2158">
        <v>12331</v>
      </c>
      <c r="P2158" t="s">
        <v>59</v>
      </c>
      <c r="Q2158" t="s">
        <v>61</v>
      </c>
    </row>
    <row r="2159" spans="1:17" x14ac:dyDescent="0.25">
      <c r="A2159" t="s">
        <v>30</v>
      </c>
      <c r="B2159" t="s">
        <v>36</v>
      </c>
      <c r="C2159" t="s">
        <v>51</v>
      </c>
      <c r="D2159" t="s">
        <v>26</v>
      </c>
      <c r="E2159">
        <v>2</v>
      </c>
      <c r="F2159" t="str">
        <f t="shared" si="33"/>
        <v>Average Per Ton1-in-2May Monthly System Peak DayAll2</v>
      </c>
      <c r="G2159">
        <v>0.1337544</v>
      </c>
      <c r="H2159">
        <v>0.1337544</v>
      </c>
      <c r="I2159">
        <v>59.975700000000003</v>
      </c>
      <c r="J2159">
        <v>0</v>
      </c>
      <c r="K2159">
        <v>0</v>
      </c>
      <c r="L2159">
        <v>0</v>
      </c>
      <c r="M2159">
        <v>0</v>
      </c>
      <c r="N2159">
        <v>0</v>
      </c>
      <c r="O2159">
        <v>23026</v>
      </c>
      <c r="P2159" t="s">
        <v>59</v>
      </c>
      <c r="Q2159" t="s">
        <v>61</v>
      </c>
    </row>
    <row r="2160" spans="1:17" x14ac:dyDescent="0.25">
      <c r="A2160" t="s">
        <v>28</v>
      </c>
      <c r="B2160" t="s">
        <v>36</v>
      </c>
      <c r="C2160" t="s">
        <v>51</v>
      </c>
      <c r="D2160" t="s">
        <v>26</v>
      </c>
      <c r="E2160">
        <v>2</v>
      </c>
      <c r="F2160" t="str">
        <f t="shared" si="33"/>
        <v>Average Per Premise1-in-2May Monthly System Peak DayAll2</v>
      </c>
      <c r="G2160">
        <v>0.57244700000000004</v>
      </c>
      <c r="H2160">
        <v>0.57244700000000004</v>
      </c>
      <c r="I2160">
        <v>59.975700000000003</v>
      </c>
      <c r="J2160">
        <v>0</v>
      </c>
      <c r="K2160">
        <v>0</v>
      </c>
      <c r="L2160">
        <v>0</v>
      </c>
      <c r="M2160">
        <v>0</v>
      </c>
      <c r="N2160">
        <v>0</v>
      </c>
      <c r="O2160">
        <v>23026</v>
      </c>
      <c r="P2160" t="s">
        <v>59</v>
      </c>
      <c r="Q2160" t="s">
        <v>61</v>
      </c>
    </row>
    <row r="2161" spans="1:17" x14ac:dyDescent="0.25">
      <c r="A2161" t="s">
        <v>29</v>
      </c>
      <c r="B2161" t="s">
        <v>36</v>
      </c>
      <c r="C2161" t="s">
        <v>51</v>
      </c>
      <c r="D2161" t="s">
        <v>26</v>
      </c>
      <c r="E2161">
        <v>2</v>
      </c>
      <c r="F2161" t="str">
        <f t="shared" si="33"/>
        <v>Average Per Device1-in-2May Monthly System Peak DayAll2</v>
      </c>
      <c r="G2161">
        <v>0.47709439999999997</v>
      </c>
      <c r="H2161">
        <v>0.47709439999999997</v>
      </c>
      <c r="I2161">
        <v>59.975700000000003</v>
      </c>
      <c r="J2161">
        <v>0</v>
      </c>
      <c r="K2161">
        <v>0</v>
      </c>
      <c r="L2161">
        <v>0</v>
      </c>
      <c r="M2161">
        <v>0</v>
      </c>
      <c r="N2161">
        <v>0</v>
      </c>
      <c r="O2161">
        <v>23026</v>
      </c>
      <c r="P2161" t="s">
        <v>59</v>
      </c>
      <c r="Q2161" t="s">
        <v>61</v>
      </c>
    </row>
    <row r="2162" spans="1:17" x14ac:dyDescent="0.25">
      <c r="A2162" t="s">
        <v>43</v>
      </c>
      <c r="B2162" t="s">
        <v>36</v>
      </c>
      <c r="C2162" t="s">
        <v>51</v>
      </c>
      <c r="D2162" t="s">
        <v>26</v>
      </c>
      <c r="E2162">
        <v>2</v>
      </c>
      <c r="F2162" t="str">
        <f t="shared" si="33"/>
        <v>Aggregate1-in-2May Monthly System Peak DayAll2</v>
      </c>
      <c r="G2162">
        <v>13.18116</v>
      </c>
      <c r="H2162">
        <v>13.18116</v>
      </c>
      <c r="I2162">
        <v>59.975700000000003</v>
      </c>
      <c r="J2162">
        <v>0</v>
      </c>
      <c r="K2162">
        <v>0</v>
      </c>
      <c r="L2162">
        <v>0</v>
      </c>
      <c r="M2162">
        <v>0</v>
      </c>
      <c r="N2162">
        <v>0</v>
      </c>
      <c r="O2162">
        <v>23026</v>
      </c>
      <c r="P2162" t="s">
        <v>59</v>
      </c>
      <c r="Q2162" t="s">
        <v>61</v>
      </c>
    </row>
    <row r="2163" spans="1:17" x14ac:dyDescent="0.25">
      <c r="A2163" t="s">
        <v>30</v>
      </c>
      <c r="B2163" t="s">
        <v>36</v>
      </c>
      <c r="C2163" t="s">
        <v>52</v>
      </c>
      <c r="D2163" t="s">
        <v>58</v>
      </c>
      <c r="E2163">
        <v>2</v>
      </c>
      <c r="F2163" t="str">
        <f t="shared" si="33"/>
        <v>Average Per Ton1-in-2October Monthly System Peak Day100% Cycling2</v>
      </c>
      <c r="G2163">
        <v>0.13099420000000001</v>
      </c>
      <c r="H2163">
        <v>0.13099420000000001</v>
      </c>
      <c r="I2163">
        <v>63.156599999999997</v>
      </c>
      <c r="J2163">
        <v>0</v>
      </c>
      <c r="K2163">
        <v>0</v>
      </c>
      <c r="L2163">
        <v>0</v>
      </c>
      <c r="M2163">
        <v>0</v>
      </c>
      <c r="N2163">
        <v>0</v>
      </c>
      <c r="O2163">
        <v>10695</v>
      </c>
      <c r="P2163" t="s">
        <v>59</v>
      </c>
      <c r="Q2163" t="s">
        <v>61</v>
      </c>
    </row>
    <row r="2164" spans="1:17" x14ac:dyDescent="0.25">
      <c r="A2164" t="s">
        <v>28</v>
      </c>
      <c r="B2164" t="s">
        <v>36</v>
      </c>
      <c r="C2164" t="s">
        <v>52</v>
      </c>
      <c r="D2164" t="s">
        <v>58</v>
      </c>
      <c r="E2164">
        <v>2</v>
      </c>
      <c r="F2164" t="str">
        <f t="shared" si="33"/>
        <v>Average Per Premise1-in-2October Monthly System Peak Day100% Cycling2</v>
      </c>
      <c r="G2164">
        <v>0.58706840000000005</v>
      </c>
      <c r="H2164">
        <v>0.58706840000000005</v>
      </c>
      <c r="I2164">
        <v>63.156599999999997</v>
      </c>
      <c r="J2164">
        <v>0</v>
      </c>
      <c r="K2164">
        <v>0</v>
      </c>
      <c r="L2164">
        <v>0</v>
      </c>
      <c r="M2164">
        <v>0</v>
      </c>
      <c r="N2164">
        <v>0</v>
      </c>
      <c r="O2164">
        <v>10695</v>
      </c>
      <c r="P2164" t="s">
        <v>59</v>
      </c>
      <c r="Q2164" t="s">
        <v>61</v>
      </c>
    </row>
    <row r="2165" spans="1:17" x14ac:dyDescent="0.25">
      <c r="A2165" t="s">
        <v>29</v>
      </c>
      <c r="B2165" t="s">
        <v>36</v>
      </c>
      <c r="C2165" t="s">
        <v>52</v>
      </c>
      <c r="D2165" t="s">
        <v>58</v>
      </c>
      <c r="E2165">
        <v>2</v>
      </c>
      <c r="F2165" t="str">
        <f t="shared" si="33"/>
        <v>Average Per Device1-in-2October Monthly System Peak Day100% Cycling2</v>
      </c>
      <c r="G2165">
        <v>0.47547869999999998</v>
      </c>
      <c r="H2165">
        <v>0.47547869999999998</v>
      </c>
      <c r="I2165">
        <v>63.156599999999997</v>
      </c>
      <c r="J2165">
        <v>0</v>
      </c>
      <c r="K2165">
        <v>0</v>
      </c>
      <c r="L2165">
        <v>0</v>
      </c>
      <c r="M2165">
        <v>0</v>
      </c>
      <c r="N2165">
        <v>0</v>
      </c>
      <c r="O2165">
        <v>10695</v>
      </c>
      <c r="P2165" t="s">
        <v>59</v>
      </c>
      <c r="Q2165" t="s">
        <v>61</v>
      </c>
    </row>
    <row r="2166" spans="1:17" x14ac:dyDescent="0.25">
      <c r="A2166" t="s">
        <v>43</v>
      </c>
      <c r="B2166" t="s">
        <v>36</v>
      </c>
      <c r="C2166" t="s">
        <v>52</v>
      </c>
      <c r="D2166" t="s">
        <v>58</v>
      </c>
      <c r="E2166">
        <v>2</v>
      </c>
      <c r="F2166" t="str">
        <f t="shared" si="33"/>
        <v>Aggregate1-in-2October Monthly System Peak Day100% Cycling2</v>
      </c>
      <c r="G2166">
        <v>6.2786960000000001</v>
      </c>
      <c r="H2166">
        <v>6.2786960000000001</v>
      </c>
      <c r="I2166">
        <v>63.156599999999997</v>
      </c>
      <c r="J2166">
        <v>0</v>
      </c>
      <c r="K2166">
        <v>0</v>
      </c>
      <c r="L2166">
        <v>0</v>
      </c>
      <c r="M2166">
        <v>0</v>
      </c>
      <c r="N2166">
        <v>0</v>
      </c>
      <c r="O2166">
        <v>10695</v>
      </c>
      <c r="P2166" t="s">
        <v>59</v>
      </c>
      <c r="Q2166" t="s">
        <v>61</v>
      </c>
    </row>
    <row r="2167" spans="1:17" x14ac:dyDescent="0.25">
      <c r="A2167" t="s">
        <v>30</v>
      </c>
      <c r="B2167" t="s">
        <v>36</v>
      </c>
      <c r="C2167" t="s">
        <v>52</v>
      </c>
      <c r="D2167" t="s">
        <v>31</v>
      </c>
      <c r="E2167">
        <v>2</v>
      </c>
      <c r="F2167" t="str">
        <f t="shared" si="33"/>
        <v>Average Per Ton1-in-2October Monthly System Peak Day50% Cycling2</v>
      </c>
      <c r="G2167">
        <v>0.18010809999999999</v>
      </c>
      <c r="H2167">
        <v>0.18010809999999999</v>
      </c>
      <c r="I2167">
        <v>62.677999999999997</v>
      </c>
      <c r="J2167">
        <v>0</v>
      </c>
      <c r="K2167">
        <v>0</v>
      </c>
      <c r="L2167">
        <v>0</v>
      </c>
      <c r="M2167">
        <v>0</v>
      </c>
      <c r="N2167">
        <v>0</v>
      </c>
      <c r="O2167">
        <v>12331</v>
      </c>
      <c r="P2167" t="s">
        <v>59</v>
      </c>
      <c r="Q2167" t="s">
        <v>61</v>
      </c>
    </row>
    <row r="2168" spans="1:17" x14ac:dyDescent="0.25">
      <c r="A2168" t="s">
        <v>28</v>
      </c>
      <c r="B2168" t="s">
        <v>36</v>
      </c>
      <c r="C2168" t="s">
        <v>52</v>
      </c>
      <c r="D2168" t="s">
        <v>31</v>
      </c>
      <c r="E2168">
        <v>2</v>
      </c>
      <c r="F2168" t="str">
        <f t="shared" si="33"/>
        <v>Average Per Premise1-in-2October Monthly System Peak Day50% Cycling2</v>
      </c>
      <c r="G2168">
        <v>0.73930940000000001</v>
      </c>
      <c r="H2168">
        <v>0.73930940000000001</v>
      </c>
      <c r="I2168">
        <v>62.677999999999997</v>
      </c>
      <c r="J2168">
        <v>0</v>
      </c>
      <c r="K2168">
        <v>0</v>
      </c>
      <c r="L2168">
        <v>0</v>
      </c>
      <c r="M2168">
        <v>0</v>
      </c>
      <c r="N2168">
        <v>0</v>
      </c>
      <c r="O2168">
        <v>12331</v>
      </c>
      <c r="P2168" t="s">
        <v>59</v>
      </c>
      <c r="Q2168" t="s">
        <v>61</v>
      </c>
    </row>
    <row r="2169" spans="1:17" x14ac:dyDescent="0.25">
      <c r="A2169" t="s">
        <v>29</v>
      </c>
      <c r="B2169" t="s">
        <v>36</v>
      </c>
      <c r="C2169" t="s">
        <v>52</v>
      </c>
      <c r="D2169" t="s">
        <v>31</v>
      </c>
      <c r="E2169">
        <v>2</v>
      </c>
      <c r="F2169" t="str">
        <f t="shared" si="33"/>
        <v>Average Per Device1-in-2October Monthly System Peak Day50% Cycling2</v>
      </c>
      <c r="G2169">
        <v>0.63207539999999995</v>
      </c>
      <c r="H2169">
        <v>0.63207539999999995</v>
      </c>
      <c r="I2169">
        <v>62.677999999999997</v>
      </c>
      <c r="J2169">
        <v>0</v>
      </c>
      <c r="K2169">
        <v>0</v>
      </c>
      <c r="L2169">
        <v>0</v>
      </c>
      <c r="M2169">
        <v>0</v>
      </c>
      <c r="N2169">
        <v>0</v>
      </c>
      <c r="O2169">
        <v>12331</v>
      </c>
      <c r="P2169" t="s">
        <v>59</v>
      </c>
      <c r="Q2169" t="s">
        <v>61</v>
      </c>
    </row>
    <row r="2170" spans="1:17" x14ac:dyDescent="0.25">
      <c r="A2170" t="s">
        <v>43</v>
      </c>
      <c r="B2170" t="s">
        <v>36</v>
      </c>
      <c r="C2170" t="s">
        <v>52</v>
      </c>
      <c r="D2170" t="s">
        <v>31</v>
      </c>
      <c r="E2170">
        <v>2</v>
      </c>
      <c r="F2170" t="str">
        <f t="shared" si="33"/>
        <v>Aggregate1-in-2October Monthly System Peak Day50% Cycling2</v>
      </c>
      <c r="G2170">
        <v>9.1164240000000003</v>
      </c>
      <c r="H2170">
        <v>9.1164240000000003</v>
      </c>
      <c r="I2170">
        <v>62.677999999999997</v>
      </c>
      <c r="J2170">
        <v>0</v>
      </c>
      <c r="K2170">
        <v>0</v>
      </c>
      <c r="L2170">
        <v>0</v>
      </c>
      <c r="M2170">
        <v>0</v>
      </c>
      <c r="N2170">
        <v>0</v>
      </c>
      <c r="O2170">
        <v>12331</v>
      </c>
      <c r="P2170" t="s">
        <v>59</v>
      </c>
      <c r="Q2170" t="s">
        <v>61</v>
      </c>
    </row>
    <row r="2171" spans="1:17" x14ac:dyDescent="0.25">
      <c r="A2171" t="s">
        <v>30</v>
      </c>
      <c r="B2171" t="s">
        <v>36</v>
      </c>
      <c r="C2171" t="s">
        <v>52</v>
      </c>
      <c r="D2171" t="s">
        <v>26</v>
      </c>
      <c r="E2171">
        <v>2</v>
      </c>
      <c r="F2171" t="str">
        <f t="shared" si="33"/>
        <v>Average Per Ton1-in-2October Monthly System Peak DayAll2</v>
      </c>
      <c r="G2171">
        <v>0.15729470000000001</v>
      </c>
      <c r="H2171">
        <v>0.15729470000000001</v>
      </c>
      <c r="I2171">
        <v>62.900300000000001</v>
      </c>
      <c r="J2171">
        <v>0</v>
      </c>
      <c r="K2171">
        <v>0</v>
      </c>
      <c r="L2171">
        <v>0</v>
      </c>
      <c r="M2171">
        <v>0</v>
      </c>
      <c r="N2171">
        <v>0</v>
      </c>
      <c r="O2171">
        <v>23026</v>
      </c>
      <c r="P2171" t="s">
        <v>59</v>
      </c>
      <c r="Q2171" t="s">
        <v>61</v>
      </c>
    </row>
    <row r="2172" spans="1:17" x14ac:dyDescent="0.25">
      <c r="A2172" t="s">
        <v>28</v>
      </c>
      <c r="B2172" t="s">
        <v>36</v>
      </c>
      <c r="C2172" t="s">
        <v>52</v>
      </c>
      <c r="D2172" t="s">
        <v>26</v>
      </c>
      <c r="E2172">
        <v>2</v>
      </c>
      <c r="F2172" t="str">
        <f t="shared" si="33"/>
        <v>Average Per Premise1-in-2October Monthly System Peak DayAll2</v>
      </c>
      <c r="G2172">
        <v>0.67319549999999995</v>
      </c>
      <c r="H2172">
        <v>0.67319549999999995</v>
      </c>
      <c r="I2172">
        <v>62.900300000000001</v>
      </c>
      <c r="J2172">
        <v>0</v>
      </c>
      <c r="K2172">
        <v>0</v>
      </c>
      <c r="L2172">
        <v>0</v>
      </c>
      <c r="M2172">
        <v>0</v>
      </c>
      <c r="N2172">
        <v>0</v>
      </c>
      <c r="O2172">
        <v>23026</v>
      </c>
      <c r="P2172" t="s">
        <v>59</v>
      </c>
      <c r="Q2172" t="s">
        <v>61</v>
      </c>
    </row>
    <row r="2173" spans="1:17" x14ac:dyDescent="0.25">
      <c r="A2173" t="s">
        <v>29</v>
      </c>
      <c r="B2173" t="s">
        <v>36</v>
      </c>
      <c r="C2173" t="s">
        <v>52</v>
      </c>
      <c r="D2173" t="s">
        <v>26</v>
      </c>
      <c r="E2173">
        <v>2</v>
      </c>
      <c r="F2173" t="str">
        <f t="shared" si="33"/>
        <v>Average Per Device1-in-2October Monthly System Peak DayAll2</v>
      </c>
      <c r="G2173">
        <v>0.56106120000000004</v>
      </c>
      <c r="H2173">
        <v>0.56106120000000004</v>
      </c>
      <c r="I2173">
        <v>62.900300000000001</v>
      </c>
      <c r="J2173">
        <v>0</v>
      </c>
      <c r="K2173">
        <v>0</v>
      </c>
      <c r="L2173">
        <v>0</v>
      </c>
      <c r="M2173">
        <v>0</v>
      </c>
      <c r="N2173">
        <v>0</v>
      </c>
      <c r="O2173">
        <v>23026</v>
      </c>
      <c r="P2173" t="s">
        <v>59</v>
      </c>
      <c r="Q2173" t="s">
        <v>61</v>
      </c>
    </row>
    <row r="2174" spans="1:17" x14ac:dyDescent="0.25">
      <c r="A2174" t="s">
        <v>43</v>
      </c>
      <c r="B2174" t="s">
        <v>36</v>
      </c>
      <c r="C2174" t="s">
        <v>52</v>
      </c>
      <c r="D2174" t="s">
        <v>26</v>
      </c>
      <c r="E2174">
        <v>2</v>
      </c>
      <c r="F2174" t="str">
        <f t="shared" si="33"/>
        <v>Aggregate1-in-2October Monthly System Peak DayAll2</v>
      </c>
      <c r="G2174">
        <v>15.500999999999999</v>
      </c>
      <c r="H2174">
        <v>15.500999999999999</v>
      </c>
      <c r="I2174">
        <v>62.900300000000001</v>
      </c>
      <c r="J2174">
        <v>0</v>
      </c>
      <c r="K2174">
        <v>0</v>
      </c>
      <c r="L2174">
        <v>0</v>
      </c>
      <c r="M2174">
        <v>0</v>
      </c>
      <c r="N2174">
        <v>0</v>
      </c>
      <c r="O2174">
        <v>23026</v>
      </c>
      <c r="P2174" t="s">
        <v>59</v>
      </c>
      <c r="Q2174" t="s">
        <v>61</v>
      </c>
    </row>
    <row r="2175" spans="1:17" x14ac:dyDescent="0.25">
      <c r="A2175" t="s">
        <v>30</v>
      </c>
      <c r="B2175" t="s">
        <v>36</v>
      </c>
      <c r="C2175" t="s">
        <v>53</v>
      </c>
      <c r="D2175" t="s">
        <v>58</v>
      </c>
      <c r="E2175">
        <v>2</v>
      </c>
      <c r="F2175" t="str">
        <f t="shared" si="33"/>
        <v>Average Per Ton1-in-2September Monthly System Peak Day100% Cycling2</v>
      </c>
      <c r="G2175">
        <v>0.1626534</v>
      </c>
      <c r="H2175">
        <v>0.1626534</v>
      </c>
      <c r="I2175">
        <v>65.8523</v>
      </c>
      <c r="J2175">
        <v>0</v>
      </c>
      <c r="K2175">
        <v>0</v>
      </c>
      <c r="L2175">
        <v>0</v>
      </c>
      <c r="M2175">
        <v>0</v>
      </c>
      <c r="N2175">
        <v>0</v>
      </c>
      <c r="O2175">
        <v>10695</v>
      </c>
      <c r="P2175" t="s">
        <v>59</v>
      </c>
      <c r="Q2175" t="s">
        <v>61</v>
      </c>
    </row>
    <row r="2176" spans="1:17" x14ac:dyDescent="0.25">
      <c r="A2176" t="s">
        <v>28</v>
      </c>
      <c r="B2176" t="s">
        <v>36</v>
      </c>
      <c r="C2176" t="s">
        <v>53</v>
      </c>
      <c r="D2176" t="s">
        <v>58</v>
      </c>
      <c r="E2176">
        <v>2</v>
      </c>
      <c r="F2176" t="str">
        <f t="shared" si="33"/>
        <v>Average Per Premise1-in-2September Monthly System Peak Day100% Cycling2</v>
      </c>
      <c r="G2176">
        <v>0.72895350000000003</v>
      </c>
      <c r="H2176">
        <v>0.72895350000000003</v>
      </c>
      <c r="I2176">
        <v>65.8523</v>
      </c>
      <c r="J2176">
        <v>0</v>
      </c>
      <c r="K2176">
        <v>0</v>
      </c>
      <c r="L2176">
        <v>0</v>
      </c>
      <c r="M2176">
        <v>0</v>
      </c>
      <c r="N2176">
        <v>0</v>
      </c>
      <c r="O2176">
        <v>10695</v>
      </c>
      <c r="P2176" t="s">
        <v>59</v>
      </c>
      <c r="Q2176" t="s">
        <v>61</v>
      </c>
    </row>
    <row r="2177" spans="1:17" x14ac:dyDescent="0.25">
      <c r="A2177" t="s">
        <v>29</v>
      </c>
      <c r="B2177" t="s">
        <v>36</v>
      </c>
      <c r="C2177" t="s">
        <v>53</v>
      </c>
      <c r="D2177" t="s">
        <v>58</v>
      </c>
      <c r="E2177">
        <v>2</v>
      </c>
      <c r="F2177" t="str">
        <f t="shared" si="33"/>
        <v>Average Per Device1-in-2September Monthly System Peak Day100% Cycling2</v>
      </c>
      <c r="G2177">
        <v>0.59039439999999999</v>
      </c>
      <c r="H2177">
        <v>0.59039439999999999</v>
      </c>
      <c r="I2177">
        <v>65.8523</v>
      </c>
      <c r="J2177">
        <v>0</v>
      </c>
      <c r="K2177">
        <v>0</v>
      </c>
      <c r="L2177">
        <v>0</v>
      </c>
      <c r="M2177">
        <v>0</v>
      </c>
      <c r="N2177">
        <v>0</v>
      </c>
      <c r="O2177">
        <v>10695</v>
      </c>
      <c r="P2177" t="s">
        <v>59</v>
      </c>
      <c r="Q2177" t="s">
        <v>61</v>
      </c>
    </row>
    <row r="2178" spans="1:17" x14ac:dyDescent="0.25">
      <c r="A2178" t="s">
        <v>43</v>
      </c>
      <c r="B2178" t="s">
        <v>36</v>
      </c>
      <c r="C2178" t="s">
        <v>53</v>
      </c>
      <c r="D2178" t="s">
        <v>58</v>
      </c>
      <c r="E2178">
        <v>2</v>
      </c>
      <c r="F2178" t="str">
        <f t="shared" si="33"/>
        <v>Aggregate1-in-2September Monthly System Peak Day100% Cycling2</v>
      </c>
      <c r="G2178">
        <v>7.7961580000000001</v>
      </c>
      <c r="H2178">
        <v>7.7961580000000001</v>
      </c>
      <c r="I2178">
        <v>65.8523</v>
      </c>
      <c r="J2178">
        <v>0</v>
      </c>
      <c r="K2178">
        <v>0</v>
      </c>
      <c r="L2178">
        <v>0</v>
      </c>
      <c r="M2178">
        <v>0</v>
      </c>
      <c r="N2178">
        <v>0</v>
      </c>
      <c r="O2178">
        <v>10695</v>
      </c>
      <c r="P2178" t="s">
        <v>59</v>
      </c>
      <c r="Q2178" t="s">
        <v>61</v>
      </c>
    </row>
    <row r="2179" spans="1:17" x14ac:dyDescent="0.25">
      <c r="A2179" t="s">
        <v>30</v>
      </c>
      <c r="B2179" t="s">
        <v>36</v>
      </c>
      <c r="C2179" t="s">
        <v>53</v>
      </c>
      <c r="D2179" t="s">
        <v>31</v>
      </c>
      <c r="E2179">
        <v>2</v>
      </c>
      <c r="F2179" t="str">
        <f t="shared" ref="F2179:F2242" si="34">CONCATENATE(A2179,B2179,C2179,D2179,E2179)</f>
        <v>Average Per Ton1-in-2September Monthly System Peak Day50% Cycling2</v>
      </c>
      <c r="G2179">
        <v>0.2196652</v>
      </c>
      <c r="H2179">
        <v>0.2196652</v>
      </c>
      <c r="I2179">
        <v>65.4024</v>
      </c>
      <c r="J2179">
        <v>0</v>
      </c>
      <c r="K2179">
        <v>0</v>
      </c>
      <c r="L2179">
        <v>0</v>
      </c>
      <c r="M2179">
        <v>0</v>
      </c>
      <c r="N2179">
        <v>0</v>
      </c>
      <c r="O2179">
        <v>12331</v>
      </c>
      <c r="P2179" t="s">
        <v>59</v>
      </c>
      <c r="Q2179" t="s">
        <v>61</v>
      </c>
    </row>
    <row r="2180" spans="1:17" x14ac:dyDescent="0.25">
      <c r="A2180" t="s">
        <v>28</v>
      </c>
      <c r="B2180" t="s">
        <v>36</v>
      </c>
      <c r="C2180" t="s">
        <v>53</v>
      </c>
      <c r="D2180" t="s">
        <v>31</v>
      </c>
      <c r="E2180">
        <v>2</v>
      </c>
      <c r="F2180" t="str">
        <f t="shared" si="34"/>
        <v>Average Per Premise1-in-2September Monthly System Peak Day50% Cycling2</v>
      </c>
      <c r="G2180">
        <v>0.90168380000000004</v>
      </c>
      <c r="H2180">
        <v>0.90168380000000004</v>
      </c>
      <c r="I2180">
        <v>65.4024</v>
      </c>
      <c r="J2180">
        <v>0</v>
      </c>
      <c r="K2180">
        <v>0</v>
      </c>
      <c r="L2180">
        <v>0</v>
      </c>
      <c r="M2180">
        <v>0</v>
      </c>
      <c r="N2180">
        <v>0</v>
      </c>
      <c r="O2180">
        <v>12331</v>
      </c>
      <c r="P2180" t="s">
        <v>59</v>
      </c>
      <c r="Q2180" t="s">
        <v>61</v>
      </c>
    </row>
    <row r="2181" spans="1:17" x14ac:dyDescent="0.25">
      <c r="A2181" t="s">
        <v>29</v>
      </c>
      <c r="B2181" t="s">
        <v>36</v>
      </c>
      <c r="C2181" t="s">
        <v>53</v>
      </c>
      <c r="D2181" t="s">
        <v>31</v>
      </c>
      <c r="E2181">
        <v>2</v>
      </c>
      <c r="F2181" t="str">
        <f t="shared" si="34"/>
        <v>Average Per Device1-in-2September Monthly System Peak Day50% Cycling2</v>
      </c>
      <c r="G2181">
        <v>0.77089810000000003</v>
      </c>
      <c r="H2181">
        <v>0.77089799999999997</v>
      </c>
      <c r="I2181">
        <v>65.4024</v>
      </c>
      <c r="J2181">
        <v>0</v>
      </c>
      <c r="K2181">
        <v>0</v>
      </c>
      <c r="L2181">
        <v>0</v>
      </c>
      <c r="M2181">
        <v>0</v>
      </c>
      <c r="N2181">
        <v>0</v>
      </c>
      <c r="O2181">
        <v>12331</v>
      </c>
      <c r="P2181" t="s">
        <v>59</v>
      </c>
      <c r="Q2181" t="s">
        <v>61</v>
      </c>
    </row>
    <row r="2182" spans="1:17" x14ac:dyDescent="0.25">
      <c r="A2182" t="s">
        <v>43</v>
      </c>
      <c r="B2182" t="s">
        <v>36</v>
      </c>
      <c r="C2182" t="s">
        <v>53</v>
      </c>
      <c r="D2182" t="s">
        <v>31</v>
      </c>
      <c r="E2182">
        <v>2</v>
      </c>
      <c r="F2182" t="str">
        <f t="shared" si="34"/>
        <v>Aggregate1-in-2September Monthly System Peak Day50% Cycling2</v>
      </c>
      <c r="G2182">
        <v>11.11866</v>
      </c>
      <c r="H2182">
        <v>11.11866</v>
      </c>
      <c r="I2182">
        <v>65.4024</v>
      </c>
      <c r="J2182">
        <v>0</v>
      </c>
      <c r="K2182">
        <v>0</v>
      </c>
      <c r="L2182">
        <v>0</v>
      </c>
      <c r="M2182">
        <v>0</v>
      </c>
      <c r="N2182">
        <v>0</v>
      </c>
      <c r="O2182">
        <v>12331</v>
      </c>
      <c r="P2182" t="s">
        <v>59</v>
      </c>
      <c r="Q2182" t="s">
        <v>61</v>
      </c>
    </row>
    <row r="2183" spans="1:17" x14ac:dyDescent="0.25">
      <c r="A2183" t="s">
        <v>30</v>
      </c>
      <c r="B2183" t="s">
        <v>36</v>
      </c>
      <c r="C2183" t="s">
        <v>53</v>
      </c>
      <c r="D2183" t="s">
        <v>26</v>
      </c>
      <c r="E2183">
        <v>2</v>
      </c>
      <c r="F2183" t="str">
        <f t="shared" si="34"/>
        <v>Average Per Ton1-in-2September Monthly System Peak DayAll2</v>
      </c>
      <c r="G2183">
        <v>0.1931832</v>
      </c>
      <c r="H2183">
        <v>0.1931832</v>
      </c>
      <c r="I2183">
        <v>65.611400000000003</v>
      </c>
      <c r="J2183">
        <v>0</v>
      </c>
      <c r="K2183">
        <v>0</v>
      </c>
      <c r="L2183">
        <v>0</v>
      </c>
      <c r="M2183">
        <v>0</v>
      </c>
      <c r="N2183">
        <v>0</v>
      </c>
      <c r="O2183">
        <v>23026</v>
      </c>
      <c r="P2183" t="s">
        <v>59</v>
      </c>
      <c r="Q2183" t="s">
        <v>61</v>
      </c>
    </row>
    <row r="2184" spans="1:17" x14ac:dyDescent="0.25">
      <c r="A2184" t="s">
        <v>28</v>
      </c>
      <c r="B2184" t="s">
        <v>36</v>
      </c>
      <c r="C2184" t="s">
        <v>53</v>
      </c>
      <c r="D2184" t="s">
        <v>26</v>
      </c>
      <c r="E2184">
        <v>2</v>
      </c>
      <c r="F2184" t="str">
        <f t="shared" si="34"/>
        <v>Average Per Premise1-in-2September Monthly System Peak DayAll2</v>
      </c>
      <c r="G2184">
        <v>0.82679250000000004</v>
      </c>
      <c r="H2184">
        <v>0.82679250000000004</v>
      </c>
      <c r="I2184">
        <v>65.611400000000003</v>
      </c>
      <c r="J2184">
        <v>0</v>
      </c>
      <c r="K2184">
        <v>0</v>
      </c>
      <c r="L2184">
        <v>0</v>
      </c>
      <c r="M2184">
        <v>0</v>
      </c>
      <c r="N2184">
        <v>0</v>
      </c>
      <c r="O2184">
        <v>23026</v>
      </c>
      <c r="P2184" t="s">
        <v>59</v>
      </c>
      <c r="Q2184" t="s">
        <v>61</v>
      </c>
    </row>
    <row r="2185" spans="1:17" x14ac:dyDescent="0.25">
      <c r="A2185" t="s">
        <v>29</v>
      </c>
      <c r="B2185" t="s">
        <v>36</v>
      </c>
      <c r="C2185" t="s">
        <v>53</v>
      </c>
      <c r="D2185" t="s">
        <v>26</v>
      </c>
      <c r="E2185">
        <v>2</v>
      </c>
      <c r="F2185" t="str">
        <f t="shared" si="34"/>
        <v>Average Per Device1-in-2September Monthly System Peak DayAll2</v>
      </c>
      <c r="G2185">
        <v>0.68907359999999995</v>
      </c>
      <c r="H2185">
        <v>0.68907359999999995</v>
      </c>
      <c r="I2185">
        <v>65.611400000000003</v>
      </c>
      <c r="J2185">
        <v>0</v>
      </c>
      <c r="K2185">
        <v>0</v>
      </c>
      <c r="L2185">
        <v>0</v>
      </c>
      <c r="M2185">
        <v>0</v>
      </c>
      <c r="N2185">
        <v>0</v>
      </c>
      <c r="O2185">
        <v>23026</v>
      </c>
      <c r="P2185" t="s">
        <v>59</v>
      </c>
      <c r="Q2185" t="s">
        <v>61</v>
      </c>
    </row>
    <row r="2186" spans="1:17" x14ac:dyDescent="0.25">
      <c r="A2186" t="s">
        <v>43</v>
      </c>
      <c r="B2186" t="s">
        <v>36</v>
      </c>
      <c r="C2186" t="s">
        <v>53</v>
      </c>
      <c r="D2186" t="s">
        <v>26</v>
      </c>
      <c r="E2186">
        <v>2</v>
      </c>
      <c r="F2186" t="str">
        <f t="shared" si="34"/>
        <v>Aggregate1-in-2September Monthly System Peak DayAll2</v>
      </c>
      <c r="G2186">
        <v>19.03773</v>
      </c>
      <c r="H2186">
        <v>19.03773</v>
      </c>
      <c r="I2186">
        <v>65.611400000000003</v>
      </c>
      <c r="J2186">
        <v>0</v>
      </c>
      <c r="K2186">
        <v>0</v>
      </c>
      <c r="L2186">
        <v>0</v>
      </c>
      <c r="M2186">
        <v>0</v>
      </c>
      <c r="N2186">
        <v>0</v>
      </c>
      <c r="O2186">
        <v>23026</v>
      </c>
      <c r="P2186" t="s">
        <v>59</v>
      </c>
      <c r="Q2186" t="s">
        <v>61</v>
      </c>
    </row>
    <row r="2187" spans="1:17" x14ac:dyDescent="0.25">
      <c r="A2187" t="s">
        <v>30</v>
      </c>
      <c r="B2187" t="s">
        <v>36</v>
      </c>
      <c r="C2187" t="s">
        <v>48</v>
      </c>
      <c r="D2187" t="s">
        <v>58</v>
      </c>
      <c r="E2187">
        <v>3</v>
      </c>
      <c r="F2187" t="str">
        <f t="shared" si="34"/>
        <v>Average Per Ton1-in-2August Monthly System Peak Day100% Cycling3</v>
      </c>
      <c r="G2187">
        <v>0.1447697</v>
      </c>
      <c r="H2187">
        <v>0.1447697</v>
      </c>
      <c r="I2187">
        <v>70.047700000000006</v>
      </c>
      <c r="J2187">
        <v>0</v>
      </c>
      <c r="K2187">
        <v>0</v>
      </c>
      <c r="L2187">
        <v>0</v>
      </c>
      <c r="M2187">
        <v>0</v>
      </c>
      <c r="N2187">
        <v>0</v>
      </c>
      <c r="O2187">
        <v>10695</v>
      </c>
      <c r="P2187" t="s">
        <v>59</v>
      </c>
      <c r="Q2187" t="s">
        <v>61</v>
      </c>
    </row>
    <row r="2188" spans="1:17" x14ac:dyDescent="0.25">
      <c r="A2188" t="s">
        <v>28</v>
      </c>
      <c r="B2188" t="s">
        <v>36</v>
      </c>
      <c r="C2188" t="s">
        <v>48</v>
      </c>
      <c r="D2188" t="s">
        <v>58</v>
      </c>
      <c r="E2188">
        <v>3</v>
      </c>
      <c r="F2188" t="str">
        <f t="shared" si="34"/>
        <v>Average Per Premise1-in-2August Monthly System Peak Day100% Cycling3</v>
      </c>
      <c r="G2188">
        <v>0.64880530000000003</v>
      </c>
      <c r="H2188">
        <v>0.64880530000000003</v>
      </c>
      <c r="I2188">
        <v>70.047700000000006</v>
      </c>
      <c r="J2188">
        <v>0</v>
      </c>
      <c r="K2188">
        <v>0</v>
      </c>
      <c r="L2188">
        <v>0</v>
      </c>
      <c r="M2188">
        <v>0</v>
      </c>
      <c r="N2188">
        <v>0</v>
      </c>
      <c r="O2188">
        <v>10695</v>
      </c>
      <c r="P2188" t="s">
        <v>59</v>
      </c>
      <c r="Q2188" t="s">
        <v>61</v>
      </c>
    </row>
    <row r="2189" spans="1:17" x14ac:dyDescent="0.25">
      <c r="A2189" t="s">
        <v>29</v>
      </c>
      <c r="B2189" t="s">
        <v>36</v>
      </c>
      <c r="C2189" t="s">
        <v>48</v>
      </c>
      <c r="D2189" t="s">
        <v>58</v>
      </c>
      <c r="E2189">
        <v>3</v>
      </c>
      <c r="F2189" t="str">
        <f t="shared" si="34"/>
        <v>Average Per Device1-in-2August Monthly System Peak Day100% Cycling3</v>
      </c>
      <c r="G2189">
        <v>0.52548070000000002</v>
      </c>
      <c r="H2189">
        <v>0.52548070000000002</v>
      </c>
      <c r="I2189">
        <v>70.047700000000006</v>
      </c>
      <c r="J2189">
        <v>0</v>
      </c>
      <c r="K2189">
        <v>0</v>
      </c>
      <c r="L2189">
        <v>0</v>
      </c>
      <c r="M2189">
        <v>0</v>
      </c>
      <c r="N2189">
        <v>0</v>
      </c>
      <c r="O2189">
        <v>10695</v>
      </c>
      <c r="P2189" t="s">
        <v>59</v>
      </c>
      <c r="Q2189" t="s">
        <v>61</v>
      </c>
    </row>
    <row r="2190" spans="1:17" x14ac:dyDescent="0.25">
      <c r="A2190" t="s">
        <v>43</v>
      </c>
      <c r="B2190" t="s">
        <v>36</v>
      </c>
      <c r="C2190" t="s">
        <v>48</v>
      </c>
      <c r="D2190" t="s">
        <v>58</v>
      </c>
      <c r="E2190">
        <v>3</v>
      </c>
      <c r="F2190" t="str">
        <f t="shared" si="34"/>
        <v>Aggregate1-in-2August Monthly System Peak Day100% Cycling3</v>
      </c>
      <c r="G2190">
        <v>6.9389729999999998</v>
      </c>
      <c r="H2190">
        <v>6.9389729999999998</v>
      </c>
      <c r="I2190">
        <v>70.047700000000006</v>
      </c>
      <c r="J2190">
        <v>0</v>
      </c>
      <c r="K2190">
        <v>0</v>
      </c>
      <c r="L2190">
        <v>0</v>
      </c>
      <c r="M2190">
        <v>0</v>
      </c>
      <c r="N2190">
        <v>0</v>
      </c>
      <c r="O2190">
        <v>10695</v>
      </c>
      <c r="P2190" t="s">
        <v>59</v>
      </c>
      <c r="Q2190" t="s">
        <v>61</v>
      </c>
    </row>
    <row r="2191" spans="1:17" x14ac:dyDescent="0.25">
      <c r="A2191" t="s">
        <v>30</v>
      </c>
      <c r="B2191" t="s">
        <v>36</v>
      </c>
      <c r="C2191" t="s">
        <v>48</v>
      </c>
      <c r="D2191" t="s">
        <v>31</v>
      </c>
      <c r="E2191">
        <v>3</v>
      </c>
      <c r="F2191" t="str">
        <f t="shared" si="34"/>
        <v>Average Per Ton1-in-2August Monthly System Peak Day50% Cycling3</v>
      </c>
      <c r="G2191">
        <v>0.1864113</v>
      </c>
      <c r="H2191">
        <v>0.1864113</v>
      </c>
      <c r="I2191">
        <v>69.811300000000003</v>
      </c>
      <c r="J2191">
        <v>0</v>
      </c>
      <c r="K2191">
        <v>0</v>
      </c>
      <c r="L2191">
        <v>0</v>
      </c>
      <c r="M2191">
        <v>0</v>
      </c>
      <c r="N2191">
        <v>0</v>
      </c>
      <c r="O2191">
        <v>12331</v>
      </c>
      <c r="P2191" t="s">
        <v>59</v>
      </c>
      <c r="Q2191" t="s">
        <v>61</v>
      </c>
    </row>
    <row r="2192" spans="1:17" x14ac:dyDescent="0.25">
      <c r="A2192" t="s">
        <v>28</v>
      </c>
      <c r="B2192" t="s">
        <v>36</v>
      </c>
      <c r="C2192" t="s">
        <v>48</v>
      </c>
      <c r="D2192" t="s">
        <v>31</v>
      </c>
      <c r="E2192">
        <v>3</v>
      </c>
      <c r="F2192" t="str">
        <f t="shared" si="34"/>
        <v>Average Per Premise1-in-2August Monthly System Peak Day50% Cycling3</v>
      </c>
      <c r="G2192">
        <v>0.76518299999999995</v>
      </c>
      <c r="H2192">
        <v>0.76518299999999995</v>
      </c>
      <c r="I2192">
        <v>69.811300000000003</v>
      </c>
      <c r="J2192">
        <v>0</v>
      </c>
      <c r="K2192">
        <v>0</v>
      </c>
      <c r="L2192">
        <v>0</v>
      </c>
      <c r="M2192">
        <v>0</v>
      </c>
      <c r="N2192">
        <v>0</v>
      </c>
      <c r="O2192">
        <v>12331</v>
      </c>
      <c r="P2192" t="s">
        <v>59</v>
      </c>
      <c r="Q2192" t="s">
        <v>61</v>
      </c>
    </row>
    <row r="2193" spans="1:17" x14ac:dyDescent="0.25">
      <c r="A2193" t="s">
        <v>29</v>
      </c>
      <c r="B2193" t="s">
        <v>36</v>
      </c>
      <c r="C2193" t="s">
        <v>48</v>
      </c>
      <c r="D2193" t="s">
        <v>31</v>
      </c>
      <c r="E2193">
        <v>3</v>
      </c>
      <c r="F2193" t="str">
        <f t="shared" si="34"/>
        <v>Average Per Device1-in-2August Monthly System Peak Day50% Cycling3</v>
      </c>
      <c r="G2193">
        <v>0.65419609999999995</v>
      </c>
      <c r="H2193">
        <v>0.65419620000000001</v>
      </c>
      <c r="I2193">
        <v>69.811300000000003</v>
      </c>
      <c r="J2193">
        <v>0</v>
      </c>
      <c r="K2193">
        <v>0</v>
      </c>
      <c r="L2193">
        <v>0</v>
      </c>
      <c r="M2193">
        <v>0</v>
      </c>
      <c r="N2193">
        <v>0</v>
      </c>
      <c r="O2193">
        <v>12331</v>
      </c>
      <c r="P2193" t="s">
        <v>59</v>
      </c>
      <c r="Q2193" t="s">
        <v>61</v>
      </c>
    </row>
    <row r="2194" spans="1:17" x14ac:dyDescent="0.25">
      <c r="A2194" t="s">
        <v>43</v>
      </c>
      <c r="B2194" t="s">
        <v>36</v>
      </c>
      <c r="C2194" t="s">
        <v>48</v>
      </c>
      <c r="D2194" t="s">
        <v>31</v>
      </c>
      <c r="E2194">
        <v>3</v>
      </c>
      <c r="F2194" t="str">
        <f t="shared" si="34"/>
        <v>Aggregate1-in-2August Monthly System Peak Day50% Cycling3</v>
      </c>
      <c r="G2194">
        <v>9.4354709999999997</v>
      </c>
      <c r="H2194">
        <v>9.4354720000000007</v>
      </c>
      <c r="I2194">
        <v>69.811300000000003</v>
      </c>
      <c r="J2194">
        <v>0</v>
      </c>
      <c r="K2194">
        <v>0</v>
      </c>
      <c r="L2194">
        <v>0</v>
      </c>
      <c r="M2194">
        <v>0</v>
      </c>
      <c r="N2194">
        <v>0</v>
      </c>
      <c r="O2194">
        <v>12331</v>
      </c>
      <c r="P2194" t="s">
        <v>59</v>
      </c>
      <c r="Q2194" t="s">
        <v>61</v>
      </c>
    </row>
    <row r="2195" spans="1:17" x14ac:dyDescent="0.25">
      <c r="A2195" t="s">
        <v>30</v>
      </c>
      <c r="B2195" t="s">
        <v>36</v>
      </c>
      <c r="C2195" t="s">
        <v>48</v>
      </c>
      <c r="D2195" t="s">
        <v>26</v>
      </c>
      <c r="E2195">
        <v>3</v>
      </c>
      <c r="F2195" t="str">
        <f t="shared" si="34"/>
        <v>Average Per Ton1-in-2August Monthly System Peak DayAll3</v>
      </c>
      <c r="G2195">
        <v>0.16706879999999999</v>
      </c>
      <c r="H2195">
        <v>0.16706879999999999</v>
      </c>
      <c r="I2195">
        <v>69.921099999999996</v>
      </c>
      <c r="J2195">
        <v>0</v>
      </c>
      <c r="K2195">
        <v>0</v>
      </c>
      <c r="L2195">
        <v>0</v>
      </c>
      <c r="M2195">
        <v>0</v>
      </c>
      <c r="N2195">
        <v>0</v>
      </c>
      <c r="O2195">
        <v>23026</v>
      </c>
      <c r="P2195" t="s">
        <v>59</v>
      </c>
      <c r="Q2195" t="s">
        <v>61</v>
      </c>
    </row>
    <row r="2196" spans="1:17" x14ac:dyDescent="0.25">
      <c r="A2196" t="s">
        <v>28</v>
      </c>
      <c r="B2196" t="s">
        <v>36</v>
      </c>
      <c r="C2196" t="s">
        <v>48</v>
      </c>
      <c r="D2196" t="s">
        <v>26</v>
      </c>
      <c r="E2196">
        <v>3</v>
      </c>
      <c r="F2196" t="str">
        <f t="shared" si="34"/>
        <v>Average Per Premise1-in-2August Monthly System Peak DayAll3</v>
      </c>
      <c r="G2196">
        <v>0.71502710000000003</v>
      </c>
      <c r="H2196">
        <v>0.71502710000000003</v>
      </c>
      <c r="I2196">
        <v>69.921099999999996</v>
      </c>
      <c r="J2196">
        <v>0</v>
      </c>
      <c r="K2196">
        <v>0</v>
      </c>
      <c r="L2196">
        <v>0</v>
      </c>
      <c r="M2196">
        <v>0</v>
      </c>
      <c r="N2196">
        <v>0</v>
      </c>
      <c r="O2196">
        <v>23026</v>
      </c>
      <c r="P2196" t="s">
        <v>59</v>
      </c>
      <c r="Q2196" t="s">
        <v>61</v>
      </c>
    </row>
    <row r="2197" spans="1:17" x14ac:dyDescent="0.25">
      <c r="A2197" t="s">
        <v>29</v>
      </c>
      <c r="B2197" t="s">
        <v>36</v>
      </c>
      <c r="C2197" t="s">
        <v>48</v>
      </c>
      <c r="D2197" t="s">
        <v>26</v>
      </c>
      <c r="E2197">
        <v>3</v>
      </c>
      <c r="F2197" t="str">
        <f t="shared" si="34"/>
        <v>Average Per Device1-in-2August Monthly System Peak DayAll3</v>
      </c>
      <c r="G2197">
        <v>0.59592489999999998</v>
      </c>
      <c r="H2197">
        <v>0.59592489999999998</v>
      </c>
      <c r="I2197">
        <v>69.921099999999996</v>
      </c>
      <c r="J2197">
        <v>0</v>
      </c>
      <c r="K2197">
        <v>0</v>
      </c>
      <c r="L2197">
        <v>0</v>
      </c>
      <c r="M2197">
        <v>0</v>
      </c>
      <c r="N2197">
        <v>0</v>
      </c>
      <c r="O2197">
        <v>23026</v>
      </c>
      <c r="P2197" t="s">
        <v>59</v>
      </c>
      <c r="Q2197" t="s">
        <v>61</v>
      </c>
    </row>
    <row r="2198" spans="1:17" x14ac:dyDescent="0.25">
      <c r="A2198" t="s">
        <v>43</v>
      </c>
      <c r="B2198" t="s">
        <v>36</v>
      </c>
      <c r="C2198" t="s">
        <v>48</v>
      </c>
      <c r="D2198" t="s">
        <v>26</v>
      </c>
      <c r="E2198">
        <v>3</v>
      </c>
      <c r="F2198" t="str">
        <f t="shared" si="34"/>
        <v>Aggregate1-in-2August Monthly System Peak DayAll3</v>
      </c>
      <c r="G2198">
        <v>16.464210000000001</v>
      </c>
      <c r="H2198">
        <v>16.464210000000001</v>
      </c>
      <c r="I2198">
        <v>69.921099999999996</v>
      </c>
      <c r="J2198">
        <v>0</v>
      </c>
      <c r="K2198">
        <v>0</v>
      </c>
      <c r="L2198">
        <v>0</v>
      </c>
      <c r="M2198">
        <v>0</v>
      </c>
      <c r="N2198">
        <v>0</v>
      </c>
      <c r="O2198">
        <v>23026</v>
      </c>
      <c r="P2198" t="s">
        <v>59</v>
      </c>
      <c r="Q2198" t="s">
        <v>61</v>
      </c>
    </row>
    <row r="2199" spans="1:17" x14ac:dyDescent="0.25">
      <c r="A2199" t="s">
        <v>30</v>
      </c>
      <c r="B2199" t="s">
        <v>36</v>
      </c>
      <c r="C2199" t="s">
        <v>37</v>
      </c>
      <c r="D2199" t="s">
        <v>58</v>
      </c>
      <c r="E2199">
        <v>3</v>
      </c>
      <c r="F2199" t="str">
        <f t="shared" si="34"/>
        <v>Average Per Ton1-in-2August Typical Event Day100% Cycling3</v>
      </c>
      <c r="G2199">
        <v>0.13179080000000001</v>
      </c>
      <c r="H2199">
        <v>0.13179080000000001</v>
      </c>
      <c r="I2199">
        <v>65.852900000000005</v>
      </c>
      <c r="J2199">
        <v>0</v>
      </c>
      <c r="K2199">
        <v>0</v>
      </c>
      <c r="L2199">
        <v>0</v>
      </c>
      <c r="M2199">
        <v>0</v>
      </c>
      <c r="N2199">
        <v>0</v>
      </c>
      <c r="O2199">
        <v>10695</v>
      </c>
      <c r="P2199" t="s">
        <v>59</v>
      </c>
      <c r="Q2199" t="s">
        <v>61</v>
      </c>
    </row>
    <row r="2200" spans="1:17" x14ac:dyDescent="0.25">
      <c r="A2200" t="s">
        <v>28</v>
      </c>
      <c r="B2200" t="s">
        <v>36</v>
      </c>
      <c r="C2200" t="s">
        <v>37</v>
      </c>
      <c r="D2200" t="s">
        <v>58</v>
      </c>
      <c r="E2200">
        <v>3</v>
      </c>
      <c r="F2200" t="str">
        <f t="shared" si="34"/>
        <v>Average Per Premise1-in-2August Typical Event Day100% Cycling3</v>
      </c>
      <c r="G2200">
        <v>0.59063849999999996</v>
      </c>
      <c r="H2200">
        <v>0.59063849999999996</v>
      </c>
      <c r="I2200">
        <v>65.852900000000005</v>
      </c>
      <c r="J2200">
        <v>0</v>
      </c>
      <c r="K2200">
        <v>0</v>
      </c>
      <c r="L2200">
        <v>0</v>
      </c>
      <c r="M2200">
        <v>0</v>
      </c>
      <c r="N2200">
        <v>0</v>
      </c>
      <c r="O2200">
        <v>10695</v>
      </c>
      <c r="P2200" t="s">
        <v>59</v>
      </c>
      <c r="Q2200" t="s">
        <v>61</v>
      </c>
    </row>
    <row r="2201" spans="1:17" x14ac:dyDescent="0.25">
      <c r="A2201" t="s">
        <v>29</v>
      </c>
      <c r="B2201" t="s">
        <v>36</v>
      </c>
      <c r="C2201" t="s">
        <v>37</v>
      </c>
      <c r="D2201" t="s">
        <v>58</v>
      </c>
      <c r="E2201">
        <v>3</v>
      </c>
      <c r="F2201" t="str">
        <f t="shared" si="34"/>
        <v>Average Per Device1-in-2August Typical Event Day100% Cycling3</v>
      </c>
      <c r="G2201">
        <v>0.47837020000000002</v>
      </c>
      <c r="H2201">
        <v>0.47837020000000002</v>
      </c>
      <c r="I2201">
        <v>65.852900000000005</v>
      </c>
      <c r="J2201">
        <v>0</v>
      </c>
      <c r="K2201">
        <v>0</v>
      </c>
      <c r="L2201">
        <v>0</v>
      </c>
      <c r="M2201">
        <v>0</v>
      </c>
      <c r="N2201">
        <v>0</v>
      </c>
      <c r="O2201">
        <v>10695</v>
      </c>
      <c r="P2201" t="s">
        <v>59</v>
      </c>
      <c r="Q2201" t="s">
        <v>61</v>
      </c>
    </row>
    <row r="2202" spans="1:17" x14ac:dyDescent="0.25">
      <c r="A2202" t="s">
        <v>43</v>
      </c>
      <c r="B2202" t="s">
        <v>36</v>
      </c>
      <c r="C2202" t="s">
        <v>37</v>
      </c>
      <c r="D2202" t="s">
        <v>58</v>
      </c>
      <c r="E2202">
        <v>3</v>
      </c>
      <c r="F2202" t="str">
        <f t="shared" si="34"/>
        <v>Aggregate1-in-2August Typical Event Day100% Cycling3</v>
      </c>
      <c r="G2202">
        <v>6.3168790000000001</v>
      </c>
      <c r="H2202">
        <v>6.3168790000000001</v>
      </c>
      <c r="I2202">
        <v>65.852900000000005</v>
      </c>
      <c r="J2202">
        <v>0</v>
      </c>
      <c r="K2202">
        <v>0</v>
      </c>
      <c r="L2202">
        <v>0</v>
      </c>
      <c r="M2202">
        <v>0</v>
      </c>
      <c r="N2202">
        <v>0</v>
      </c>
      <c r="O2202">
        <v>10695</v>
      </c>
      <c r="P2202" t="s">
        <v>59</v>
      </c>
      <c r="Q2202" t="s">
        <v>61</v>
      </c>
    </row>
    <row r="2203" spans="1:17" x14ac:dyDescent="0.25">
      <c r="A2203" t="s">
        <v>30</v>
      </c>
      <c r="B2203" t="s">
        <v>36</v>
      </c>
      <c r="C2203" t="s">
        <v>37</v>
      </c>
      <c r="D2203" t="s">
        <v>31</v>
      </c>
      <c r="E2203">
        <v>3</v>
      </c>
      <c r="F2203" t="str">
        <f t="shared" si="34"/>
        <v>Average Per Ton1-in-2August Typical Event Day50% Cycling3</v>
      </c>
      <c r="G2203">
        <v>0.17213419999999999</v>
      </c>
      <c r="H2203">
        <v>0.17213419999999999</v>
      </c>
      <c r="I2203">
        <v>65.547799999999995</v>
      </c>
      <c r="J2203">
        <v>0</v>
      </c>
      <c r="K2203">
        <v>0</v>
      </c>
      <c r="L2203">
        <v>0</v>
      </c>
      <c r="M2203">
        <v>0</v>
      </c>
      <c r="N2203">
        <v>0</v>
      </c>
      <c r="O2203">
        <v>12331</v>
      </c>
      <c r="P2203" t="s">
        <v>59</v>
      </c>
      <c r="Q2203" t="s">
        <v>61</v>
      </c>
    </row>
    <row r="2204" spans="1:17" x14ac:dyDescent="0.25">
      <c r="A2204" t="s">
        <v>28</v>
      </c>
      <c r="B2204" t="s">
        <v>36</v>
      </c>
      <c r="C2204" t="s">
        <v>37</v>
      </c>
      <c r="D2204" t="s">
        <v>31</v>
      </c>
      <c r="E2204">
        <v>3</v>
      </c>
      <c r="F2204" t="str">
        <f t="shared" si="34"/>
        <v>Average Per Premise1-in-2August Typical Event Day50% Cycling3</v>
      </c>
      <c r="G2204">
        <v>0.70657800000000004</v>
      </c>
      <c r="H2204">
        <v>0.70657800000000004</v>
      </c>
      <c r="I2204">
        <v>65.547799999999995</v>
      </c>
      <c r="J2204">
        <v>0</v>
      </c>
      <c r="K2204">
        <v>0</v>
      </c>
      <c r="L2204">
        <v>0</v>
      </c>
      <c r="M2204">
        <v>0</v>
      </c>
      <c r="N2204">
        <v>0</v>
      </c>
      <c r="O2204">
        <v>12331</v>
      </c>
      <c r="P2204" t="s">
        <v>59</v>
      </c>
      <c r="Q2204" t="s">
        <v>61</v>
      </c>
    </row>
    <row r="2205" spans="1:17" x14ac:dyDescent="0.25">
      <c r="A2205" t="s">
        <v>29</v>
      </c>
      <c r="B2205" t="s">
        <v>36</v>
      </c>
      <c r="C2205" t="s">
        <v>37</v>
      </c>
      <c r="D2205" t="s">
        <v>31</v>
      </c>
      <c r="E2205">
        <v>3</v>
      </c>
      <c r="F2205" t="str">
        <f t="shared" si="34"/>
        <v>Average Per Device1-in-2August Typical Event Day50% Cycling3</v>
      </c>
      <c r="G2205">
        <v>0.60409159999999995</v>
      </c>
      <c r="H2205">
        <v>0.60409159999999995</v>
      </c>
      <c r="I2205">
        <v>65.547799999999995</v>
      </c>
      <c r="J2205">
        <v>0</v>
      </c>
      <c r="K2205">
        <v>0</v>
      </c>
      <c r="L2205">
        <v>0</v>
      </c>
      <c r="M2205">
        <v>0</v>
      </c>
      <c r="N2205">
        <v>0</v>
      </c>
      <c r="O2205">
        <v>12331</v>
      </c>
      <c r="P2205" t="s">
        <v>59</v>
      </c>
      <c r="Q2205" t="s">
        <v>61</v>
      </c>
    </row>
    <row r="2206" spans="1:17" x14ac:dyDescent="0.25">
      <c r="A2206" t="s">
        <v>43</v>
      </c>
      <c r="B2206" t="s">
        <v>36</v>
      </c>
      <c r="C2206" t="s">
        <v>37</v>
      </c>
      <c r="D2206" t="s">
        <v>31</v>
      </c>
      <c r="E2206">
        <v>3</v>
      </c>
      <c r="F2206" t="str">
        <f t="shared" si="34"/>
        <v>Aggregate1-in-2August Typical Event Day50% Cycling3</v>
      </c>
      <c r="G2206">
        <v>8.7128130000000006</v>
      </c>
      <c r="H2206">
        <v>8.7128130000000006</v>
      </c>
      <c r="I2206">
        <v>65.547799999999995</v>
      </c>
      <c r="J2206">
        <v>0</v>
      </c>
      <c r="K2206">
        <v>0</v>
      </c>
      <c r="L2206">
        <v>0</v>
      </c>
      <c r="M2206">
        <v>0</v>
      </c>
      <c r="N2206">
        <v>0</v>
      </c>
      <c r="O2206">
        <v>12331</v>
      </c>
      <c r="P2206" t="s">
        <v>59</v>
      </c>
      <c r="Q2206" t="s">
        <v>61</v>
      </c>
    </row>
    <row r="2207" spans="1:17" x14ac:dyDescent="0.25">
      <c r="A2207" t="s">
        <v>30</v>
      </c>
      <c r="B2207" t="s">
        <v>36</v>
      </c>
      <c r="C2207" t="s">
        <v>37</v>
      </c>
      <c r="D2207" t="s">
        <v>26</v>
      </c>
      <c r="E2207">
        <v>3</v>
      </c>
      <c r="F2207" t="str">
        <f t="shared" si="34"/>
        <v>Average Per Ton1-in-2August Typical Event DayAll3</v>
      </c>
      <c r="G2207">
        <v>0.15339469999999999</v>
      </c>
      <c r="H2207">
        <v>0.15339469999999999</v>
      </c>
      <c r="I2207">
        <v>65.689599999999999</v>
      </c>
      <c r="J2207">
        <v>0</v>
      </c>
      <c r="K2207">
        <v>0</v>
      </c>
      <c r="L2207">
        <v>0</v>
      </c>
      <c r="M2207">
        <v>0</v>
      </c>
      <c r="N2207">
        <v>0</v>
      </c>
      <c r="O2207">
        <v>23026</v>
      </c>
      <c r="P2207" t="s">
        <v>59</v>
      </c>
      <c r="Q2207" t="s">
        <v>61</v>
      </c>
    </row>
    <row r="2208" spans="1:17" x14ac:dyDescent="0.25">
      <c r="A2208" t="s">
        <v>28</v>
      </c>
      <c r="B2208" t="s">
        <v>36</v>
      </c>
      <c r="C2208" t="s">
        <v>37</v>
      </c>
      <c r="D2208" t="s">
        <v>26</v>
      </c>
      <c r="E2208">
        <v>3</v>
      </c>
      <c r="F2208" t="str">
        <f t="shared" si="34"/>
        <v>Average Per Premise1-in-2August Typical Event DayAll3</v>
      </c>
      <c r="G2208">
        <v>0.65650410000000003</v>
      </c>
      <c r="H2208">
        <v>0.65650410000000003</v>
      </c>
      <c r="I2208">
        <v>65.689599999999999</v>
      </c>
      <c r="J2208">
        <v>0</v>
      </c>
      <c r="K2208">
        <v>0</v>
      </c>
      <c r="L2208">
        <v>0</v>
      </c>
      <c r="M2208">
        <v>0</v>
      </c>
      <c r="N2208">
        <v>0</v>
      </c>
      <c r="O2208">
        <v>23026</v>
      </c>
      <c r="P2208" t="s">
        <v>59</v>
      </c>
      <c r="Q2208" t="s">
        <v>61</v>
      </c>
    </row>
    <row r="2209" spans="1:17" x14ac:dyDescent="0.25">
      <c r="A2209" t="s">
        <v>29</v>
      </c>
      <c r="B2209" t="s">
        <v>36</v>
      </c>
      <c r="C2209" t="s">
        <v>37</v>
      </c>
      <c r="D2209" t="s">
        <v>26</v>
      </c>
      <c r="E2209">
        <v>3</v>
      </c>
      <c r="F2209" t="str">
        <f t="shared" si="34"/>
        <v>Average Per Device1-in-2August Typical Event DayAll3</v>
      </c>
      <c r="G2209">
        <v>0.54715009999999997</v>
      </c>
      <c r="H2209">
        <v>0.54715009999999997</v>
      </c>
      <c r="I2209">
        <v>65.689599999999999</v>
      </c>
      <c r="J2209">
        <v>0</v>
      </c>
      <c r="K2209">
        <v>0</v>
      </c>
      <c r="L2209">
        <v>0</v>
      </c>
      <c r="M2209">
        <v>0</v>
      </c>
      <c r="N2209">
        <v>0</v>
      </c>
      <c r="O2209">
        <v>23026</v>
      </c>
      <c r="P2209" t="s">
        <v>59</v>
      </c>
      <c r="Q2209" t="s">
        <v>61</v>
      </c>
    </row>
    <row r="2210" spans="1:17" x14ac:dyDescent="0.25">
      <c r="A2210" t="s">
        <v>43</v>
      </c>
      <c r="B2210" t="s">
        <v>36</v>
      </c>
      <c r="C2210" t="s">
        <v>37</v>
      </c>
      <c r="D2210" t="s">
        <v>26</v>
      </c>
      <c r="E2210">
        <v>3</v>
      </c>
      <c r="F2210" t="str">
        <f t="shared" si="34"/>
        <v>Aggregate1-in-2August Typical Event DayAll3</v>
      </c>
      <c r="G2210">
        <v>15.11666</v>
      </c>
      <c r="H2210">
        <v>15.11666</v>
      </c>
      <c r="I2210">
        <v>65.689599999999999</v>
      </c>
      <c r="J2210">
        <v>0</v>
      </c>
      <c r="K2210">
        <v>0</v>
      </c>
      <c r="L2210">
        <v>0</v>
      </c>
      <c r="M2210">
        <v>0</v>
      </c>
      <c r="N2210">
        <v>0</v>
      </c>
      <c r="O2210">
        <v>23026</v>
      </c>
      <c r="P2210" t="s">
        <v>59</v>
      </c>
      <c r="Q2210" t="s">
        <v>61</v>
      </c>
    </row>
    <row r="2211" spans="1:17" x14ac:dyDescent="0.25">
      <c r="A2211" t="s">
        <v>30</v>
      </c>
      <c r="B2211" t="s">
        <v>36</v>
      </c>
      <c r="C2211" t="s">
        <v>49</v>
      </c>
      <c r="D2211" t="s">
        <v>58</v>
      </c>
      <c r="E2211">
        <v>3</v>
      </c>
      <c r="F2211" t="str">
        <f t="shared" si="34"/>
        <v>Average Per Ton1-in-2July Monthly System Peak Day100% Cycling3</v>
      </c>
      <c r="G2211">
        <v>0.13014819999999999</v>
      </c>
      <c r="H2211">
        <v>0.13014819999999999</v>
      </c>
      <c r="I2211">
        <v>66.727199999999996</v>
      </c>
      <c r="J2211">
        <v>0</v>
      </c>
      <c r="K2211">
        <v>0</v>
      </c>
      <c r="L2211">
        <v>0</v>
      </c>
      <c r="M2211">
        <v>0</v>
      </c>
      <c r="N2211">
        <v>0</v>
      </c>
      <c r="O2211">
        <v>10695</v>
      </c>
      <c r="P2211" t="s">
        <v>59</v>
      </c>
      <c r="Q2211" t="s">
        <v>61</v>
      </c>
    </row>
    <row r="2212" spans="1:17" x14ac:dyDescent="0.25">
      <c r="A2212" t="s">
        <v>28</v>
      </c>
      <c r="B2212" t="s">
        <v>36</v>
      </c>
      <c r="C2212" t="s">
        <v>49</v>
      </c>
      <c r="D2212" t="s">
        <v>58</v>
      </c>
      <c r="E2212">
        <v>3</v>
      </c>
      <c r="F2212" t="str">
        <f t="shared" si="34"/>
        <v>Average Per Premise1-in-2July Monthly System Peak Day100% Cycling3</v>
      </c>
      <c r="G2212">
        <v>0.58327689999999999</v>
      </c>
      <c r="H2212">
        <v>0.58327680000000004</v>
      </c>
      <c r="I2212">
        <v>66.727199999999996</v>
      </c>
      <c r="J2212">
        <v>0</v>
      </c>
      <c r="K2212">
        <v>0</v>
      </c>
      <c r="L2212">
        <v>0</v>
      </c>
      <c r="M2212">
        <v>0</v>
      </c>
      <c r="N2212">
        <v>0</v>
      </c>
      <c r="O2212">
        <v>10695</v>
      </c>
      <c r="P2212" t="s">
        <v>59</v>
      </c>
      <c r="Q2212" t="s">
        <v>61</v>
      </c>
    </row>
    <row r="2213" spans="1:17" x14ac:dyDescent="0.25">
      <c r="A2213" t="s">
        <v>29</v>
      </c>
      <c r="B2213" t="s">
        <v>36</v>
      </c>
      <c r="C2213" t="s">
        <v>49</v>
      </c>
      <c r="D2213" t="s">
        <v>58</v>
      </c>
      <c r="E2213">
        <v>3</v>
      </c>
      <c r="F2213" t="str">
        <f t="shared" si="34"/>
        <v>Average Per Device1-in-2July Monthly System Peak Day100% Cycling3</v>
      </c>
      <c r="G2213">
        <v>0.47240789999999999</v>
      </c>
      <c r="H2213">
        <v>0.47240779999999999</v>
      </c>
      <c r="I2213">
        <v>66.727199999999996</v>
      </c>
      <c r="J2213">
        <v>0</v>
      </c>
      <c r="K2213">
        <v>0</v>
      </c>
      <c r="L2213">
        <v>0</v>
      </c>
      <c r="M2213">
        <v>0</v>
      </c>
      <c r="N2213">
        <v>0</v>
      </c>
      <c r="O2213">
        <v>10695</v>
      </c>
      <c r="P2213" t="s">
        <v>59</v>
      </c>
      <c r="Q2213" t="s">
        <v>61</v>
      </c>
    </row>
    <row r="2214" spans="1:17" x14ac:dyDescent="0.25">
      <c r="A2214" t="s">
        <v>43</v>
      </c>
      <c r="B2214" t="s">
        <v>36</v>
      </c>
      <c r="C2214" t="s">
        <v>49</v>
      </c>
      <c r="D2214" t="s">
        <v>58</v>
      </c>
      <c r="E2214">
        <v>3</v>
      </c>
      <c r="F2214" t="str">
        <f t="shared" si="34"/>
        <v>Aggregate1-in-2July Monthly System Peak Day100% Cycling3</v>
      </c>
      <c r="G2214">
        <v>6.2381460000000004</v>
      </c>
      <c r="H2214">
        <v>6.2381460000000004</v>
      </c>
      <c r="I2214">
        <v>66.727199999999996</v>
      </c>
      <c r="J2214">
        <v>0</v>
      </c>
      <c r="K2214">
        <v>0</v>
      </c>
      <c r="L2214">
        <v>0</v>
      </c>
      <c r="M2214">
        <v>0</v>
      </c>
      <c r="N2214">
        <v>0</v>
      </c>
      <c r="O2214">
        <v>10695</v>
      </c>
      <c r="P2214" t="s">
        <v>59</v>
      </c>
      <c r="Q2214" t="s">
        <v>61</v>
      </c>
    </row>
    <row r="2215" spans="1:17" x14ac:dyDescent="0.25">
      <c r="A2215" t="s">
        <v>30</v>
      </c>
      <c r="B2215" t="s">
        <v>36</v>
      </c>
      <c r="C2215" t="s">
        <v>49</v>
      </c>
      <c r="D2215" t="s">
        <v>31</v>
      </c>
      <c r="E2215">
        <v>3</v>
      </c>
      <c r="F2215" t="str">
        <f t="shared" si="34"/>
        <v>Average Per Ton1-in-2July Monthly System Peak Day50% Cycling3</v>
      </c>
      <c r="G2215">
        <v>0.1710293</v>
      </c>
      <c r="H2215">
        <v>0.1710293</v>
      </c>
      <c r="I2215">
        <v>66.607299999999995</v>
      </c>
      <c r="J2215">
        <v>0</v>
      </c>
      <c r="K2215">
        <v>0</v>
      </c>
      <c r="L2215">
        <v>0</v>
      </c>
      <c r="M2215">
        <v>0</v>
      </c>
      <c r="N2215">
        <v>0</v>
      </c>
      <c r="O2215">
        <v>12331</v>
      </c>
      <c r="P2215" t="s">
        <v>59</v>
      </c>
      <c r="Q2215" t="s">
        <v>61</v>
      </c>
    </row>
    <row r="2216" spans="1:17" x14ac:dyDescent="0.25">
      <c r="A2216" t="s">
        <v>28</v>
      </c>
      <c r="B2216" t="s">
        <v>36</v>
      </c>
      <c r="C2216" t="s">
        <v>49</v>
      </c>
      <c r="D2216" t="s">
        <v>31</v>
      </c>
      <c r="E2216">
        <v>3</v>
      </c>
      <c r="F2216" t="str">
        <f t="shared" si="34"/>
        <v>Average Per Premise1-in-2July Monthly System Peak Day50% Cycling3</v>
      </c>
      <c r="G2216">
        <v>0.70204279999999997</v>
      </c>
      <c r="H2216">
        <v>0.70204279999999997</v>
      </c>
      <c r="I2216">
        <v>66.607299999999995</v>
      </c>
      <c r="J2216">
        <v>0</v>
      </c>
      <c r="K2216">
        <v>0</v>
      </c>
      <c r="L2216">
        <v>0</v>
      </c>
      <c r="M2216">
        <v>0</v>
      </c>
      <c r="N2216">
        <v>0</v>
      </c>
      <c r="O2216">
        <v>12331</v>
      </c>
      <c r="P2216" t="s">
        <v>59</v>
      </c>
      <c r="Q2216" t="s">
        <v>61</v>
      </c>
    </row>
    <row r="2217" spans="1:17" x14ac:dyDescent="0.25">
      <c r="A2217" t="s">
        <v>29</v>
      </c>
      <c r="B2217" t="s">
        <v>36</v>
      </c>
      <c r="C2217" t="s">
        <v>49</v>
      </c>
      <c r="D2217" t="s">
        <v>31</v>
      </c>
      <c r="E2217">
        <v>3</v>
      </c>
      <c r="F2217" t="str">
        <f t="shared" si="34"/>
        <v>Average Per Device1-in-2July Monthly System Peak Day50% Cycling3</v>
      </c>
      <c r="G2217">
        <v>0.60021420000000003</v>
      </c>
      <c r="H2217">
        <v>0.60021420000000003</v>
      </c>
      <c r="I2217">
        <v>66.607299999999995</v>
      </c>
      <c r="J2217">
        <v>0</v>
      </c>
      <c r="K2217">
        <v>0</v>
      </c>
      <c r="L2217">
        <v>0</v>
      </c>
      <c r="M2217">
        <v>0</v>
      </c>
      <c r="N2217">
        <v>0</v>
      </c>
      <c r="O2217">
        <v>12331</v>
      </c>
      <c r="P2217" t="s">
        <v>59</v>
      </c>
      <c r="Q2217" t="s">
        <v>61</v>
      </c>
    </row>
    <row r="2218" spans="1:17" x14ac:dyDescent="0.25">
      <c r="A2218" t="s">
        <v>43</v>
      </c>
      <c r="B2218" t="s">
        <v>36</v>
      </c>
      <c r="C2218" t="s">
        <v>49</v>
      </c>
      <c r="D2218" t="s">
        <v>31</v>
      </c>
      <c r="E2218">
        <v>3</v>
      </c>
      <c r="F2218" t="str">
        <f t="shared" si="34"/>
        <v>Aggregate1-in-2July Monthly System Peak Day50% Cycling3</v>
      </c>
      <c r="G2218">
        <v>8.6568900000000006</v>
      </c>
      <c r="H2218">
        <v>8.6568900000000006</v>
      </c>
      <c r="I2218">
        <v>66.607299999999995</v>
      </c>
      <c r="J2218">
        <v>0</v>
      </c>
      <c r="K2218">
        <v>0</v>
      </c>
      <c r="L2218">
        <v>0</v>
      </c>
      <c r="M2218">
        <v>0</v>
      </c>
      <c r="N2218">
        <v>0</v>
      </c>
      <c r="O2218">
        <v>12331</v>
      </c>
      <c r="P2218" t="s">
        <v>59</v>
      </c>
      <c r="Q2218" t="s">
        <v>61</v>
      </c>
    </row>
    <row r="2219" spans="1:17" x14ac:dyDescent="0.25">
      <c r="A2219" t="s">
        <v>30</v>
      </c>
      <c r="B2219" t="s">
        <v>36</v>
      </c>
      <c r="C2219" t="s">
        <v>49</v>
      </c>
      <c r="D2219" t="s">
        <v>26</v>
      </c>
      <c r="E2219">
        <v>3</v>
      </c>
      <c r="F2219" t="str">
        <f t="shared" si="34"/>
        <v>Average Per Ton1-in-2July Monthly System Peak DayAll3</v>
      </c>
      <c r="G2219">
        <v>0.15204000000000001</v>
      </c>
      <c r="H2219">
        <v>0.15204000000000001</v>
      </c>
      <c r="I2219">
        <v>66.662999999999997</v>
      </c>
      <c r="J2219">
        <v>0</v>
      </c>
      <c r="K2219">
        <v>0</v>
      </c>
      <c r="L2219">
        <v>0</v>
      </c>
      <c r="M2219">
        <v>0</v>
      </c>
      <c r="N2219">
        <v>0</v>
      </c>
      <c r="O2219">
        <v>23026</v>
      </c>
      <c r="P2219" t="s">
        <v>59</v>
      </c>
      <c r="Q2219" t="s">
        <v>61</v>
      </c>
    </row>
    <row r="2220" spans="1:17" x14ac:dyDescent="0.25">
      <c r="A2220" t="s">
        <v>28</v>
      </c>
      <c r="B2220" t="s">
        <v>36</v>
      </c>
      <c r="C2220" t="s">
        <v>49</v>
      </c>
      <c r="D2220" t="s">
        <v>26</v>
      </c>
      <c r="E2220">
        <v>3</v>
      </c>
      <c r="F2220" t="str">
        <f t="shared" si="34"/>
        <v>Average Per Premise1-in-2July Monthly System Peak DayAll3</v>
      </c>
      <c r="G2220">
        <v>0.65070649999999997</v>
      </c>
      <c r="H2220">
        <v>0.65070640000000002</v>
      </c>
      <c r="I2220">
        <v>66.662999999999997</v>
      </c>
      <c r="J2220">
        <v>0</v>
      </c>
      <c r="K2220">
        <v>0</v>
      </c>
      <c r="L2220">
        <v>0</v>
      </c>
      <c r="M2220">
        <v>0</v>
      </c>
      <c r="N2220">
        <v>0</v>
      </c>
      <c r="O2220">
        <v>23026</v>
      </c>
      <c r="P2220" t="s">
        <v>59</v>
      </c>
      <c r="Q2220" t="s">
        <v>61</v>
      </c>
    </row>
    <row r="2221" spans="1:17" x14ac:dyDescent="0.25">
      <c r="A2221" t="s">
        <v>29</v>
      </c>
      <c r="B2221" t="s">
        <v>36</v>
      </c>
      <c r="C2221" t="s">
        <v>49</v>
      </c>
      <c r="D2221" t="s">
        <v>26</v>
      </c>
      <c r="E2221">
        <v>3</v>
      </c>
      <c r="F2221" t="str">
        <f t="shared" si="34"/>
        <v>Average Per Device1-in-2July Monthly System Peak DayAll3</v>
      </c>
      <c r="G2221">
        <v>0.54231819999999997</v>
      </c>
      <c r="H2221">
        <v>0.54231819999999997</v>
      </c>
      <c r="I2221">
        <v>66.662999999999997</v>
      </c>
      <c r="J2221">
        <v>0</v>
      </c>
      <c r="K2221">
        <v>0</v>
      </c>
      <c r="L2221">
        <v>0</v>
      </c>
      <c r="M2221">
        <v>0</v>
      </c>
      <c r="N2221">
        <v>0</v>
      </c>
      <c r="O2221">
        <v>23026</v>
      </c>
      <c r="P2221" t="s">
        <v>59</v>
      </c>
      <c r="Q2221" t="s">
        <v>61</v>
      </c>
    </row>
    <row r="2222" spans="1:17" x14ac:dyDescent="0.25">
      <c r="A2222" t="s">
        <v>43</v>
      </c>
      <c r="B2222" t="s">
        <v>36</v>
      </c>
      <c r="C2222" t="s">
        <v>49</v>
      </c>
      <c r="D2222" t="s">
        <v>26</v>
      </c>
      <c r="E2222">
        <v>3</v>
      </c>
      <c r="F2222" t="str">
        <f t="shared" si="34"/>
        <v>Aggregate1-in-2July Monthly System Peak DayAll3</v>
      </c>
      <c r="G2222">
        <v>14.983169999999999</v>
      </c>
      <c r="H2222">
        <v>14.983169999999999</v>
      </c>
      <c r="I2222">
        <v>66.662999999999997</v>
      </c>
      <c r="J2222">
        <v>0</v>
      </c>
      <c r="K2222">
        <v>0</v>
      </c>
      <c r="L2222">
        <v>0</v>
      </c>
      <c r="M2222">
        <v>0</v>
      </c>
      <c r="N2222">
        <v>0</v>
      </c>
      <c r="O2222">
        <v>23026</v>
      </c>
      <c r="P2222" t="s">
        <v>59</v>
      </c>
      <c r="Q2222" t="s">
        <v>61</v>
      </c>
    </row>
    <row r="2223" spans="1:17" x14ac:dyDescent="0.25">
      <c r="A2223" t="s">
        <v>30</v>
      </c>
      <c r="B2223" t="s">
        <v>36</v>
      </c>
      <c r="C2223" t="s">
        <v>50</v>
      </c>
      <c r="D2223" t="s">
        <v>58</v>
      </c>
      <c r="E2223">
        <v>3</v>
      </c>
      <c r="F2223" t="str">
        <f t="shared" si="34"/>
        <v>Average Per Ton1-in-2June Monthly System Peak Day100% Cycling3</v>
      </c>
      <c r="G2223">
        <v>0.1014285</v>
      </c>
      <c r="H2223">
        <v>0.1014285</v>
      </c>
      <c r="I2223">
        <v>60.3782</v>
      </c>
      <c r="J2223">
        <v>0</v>
      </c>
      <c r="K2223">
        <v>0</v>
      </c>
      <c r="L2223">
        <v>0</v>
      </c>
      <c r="M2223">
        <v>0</v>
      </c>
      <c r="N2223">
        <v>0</v>
      </c>
      <c r="O2223">
        <v>10695</v>
      </c>
      <c r="P2223" t="s">
        <v>59</v>
      </c>
      <c r="Q2223" t="s">
        <v>61</v>
      </c>
    </row>
    <row r="2224" spans="1:17" x14ac:dyDescent="0.25">
      <c r="A2224" t="s">
        <v>28</v>
      </c>
      <c r="B2224" t="s">
        <v>36</v>
      </c>
      <c r="C2224" t="s">
        <v>50</v>
      </c>
      <c r="D2224" t="s">
        <v>58</v>
      </c>
      <c r="E2224">
        <v>3</v>
      </c>
      <c r="F2224" t="str">
        <f t="shared" si="34"/>
        <v>Average Per Premise1-in-2June Monthly System Peak Day100% Cycling3</v>
      </c>
      <c r="G2224">
        <v>0.45456550000000001</v>
      </c>
      <c r="H2224">
        <v>0.45456550000000001</v>
      </c>
      <c r="I2224">
        <v>60.3782</v>
      </c>
      <c r="J2224">
        <v>0</v>
      </c>
      <c r="K2224">
        <v>0</v>
      </c>
      <c r="L2224">
        <v>0</v>
      </c>
      <c r="M2224">
        <v>0</v>
      </c>
      <c r="N2224">
        <v>0</v>
      </c>
      <c r="O2224">
        <v>10695</v>
      </c>
      <c r="P2224" t="s">
        <v>59</v>
      </c>
      <c r="Q2224" t="s">
        <v>61</v>
      </c>
    </row>
    <row r="2225" spans="1:17" x14ac:dyDescent="0.25">
      <c r="A2225" t="s">
        <v>29</v>
      </c>
      <c r="B2225" t="s">
        <v>36</v>
      </c>
      <c r="C2225" t="s">
        <v>50</v>
      </c>
      <c r="D2225" t="s">
        <v>58</v>
      </c>
      <c r="E2225">
        <v>3</v>
      </c>
      <c r="F2225" t="str">
        <f t="shared" si="34"/>
        <v>Average Per Device1-in-2June Monthly System Peak Day100% Cycling3</v>
      </c>
      <c r="G2225">
        <v>0.36816189999999999</v>
      </c>
      <c r="H2225">
        <v>0.36816189999999999</v>
      </c>
      <c r="I2225">
        <v>60.3782</v>
      </c>
      <c r="J2225">
        <v>0</v>
      </c>
      <c r="K2225">
        <v>0</v>
      </c>
      <c r="L2225">
        <v>0</v>
      </c>
      <c r="M2225">
        <v>0</v>
      </c>
      <c r="N2225">
        <v>0</v>
      </c>
      <c r="O2225">
        <v>10695</v>
      </c>
      <c r="P2225" t="s">
        <v>59</v>
      </c>
      <c r="Q2225" t="s">
        <v>61</v>
      </c>
    </row>
    <row r="2226" spans="1:17" x14ac:dyDescent="0.25">
      <c r="A2226" t="s">
        <v>43</v>
      </c>
      <c r="B2226" t="s">
        <v>36</v>
      </c>
      <c r="C2226" t="s">
        <v>50</v>
      </c>
      <c r="D2226" t="s">
        <v>58</v>
      </c>
      <c r="E2226">
        <v>3</v>
      </c>
      <c r="F2226" t="str">
        <f t="shared" si="34"/>
        <v>Aggregate1-in-2June Monthly System Peak Day100% Cycling3</v>
      </c>
      <c r="G2226">
        <v>4.8615779999999997</v>
      </c>
      <c r="H2226">
        <v>4.8615779999999997</v>
      </c>
      <c r="I2226">
        <v>60.3782</v>
      </c>
      <c r="J2226">
        <v>0</v>
      </c>
      <c r="K2226">
        <v>0</v>
      </c>
      <c r="L2226">
        <v>0</v>
      </c>
      <c r="M2226">
        <v>0</v>
      </c>
      <c r="N2226">
        <v>0</v>
      </c>
      <c r="O2226">
        <v>10695</v>
      </c>
      <c r="P2226" t="s">
        <v>59</v>
      </c>
      <c r="Q2226" t="s">
        <v>61</v>
      </c>
    </row>
    <row r="2227" spans="1:17" x14ac:dyDescent="0.25">
      <c r="A2227" t="s">
        <v>30</v>
      </c>
      <c r="B2227" t="s">
        <v>36</v>
      </c>
      <c r="C2227" t="s">
        <v>50</v>
      </c>
      <c r="D2227" t="s">
        <v>31</v>
      </c>
      <c r="E2227">
        <v>3</v>
      </c>
      <c r="F2227" t="str">
        <f t="shared" si="34"/>
        <v>Average Per Ton1-in-2June Monthly System Peak Day50% Cycling3</v>
      </c>
      <c r="G2227">
        <v>0.1357418</v>
      </c>
      <c r="H2227">
        <v>0.1357418</v>
      </c>
      <c r="I2227">
        <v>59.782600000000002</v>
      </c>
      <c r="J2227">
        <v>0</v>
      </c>
      <c r="K2227">
        <v>0</v>
      </c>
      <c r="L2227">
        <v>0</v>
      </c>
      <c r="M2227">
        <v>0</v>
      </c>
      <c r="N2227">
        <v>0</v>
      </c>
      <c r="O2227">
        <v>12331</v>
      </c>
      <c r="P2227" t="s">
        <v>59</v>
      </c>
      <c r="Q2227" t="s">
        <v>61</v>
      </c>
    </row>
    <row r="2228" spans="1:17" x14ac:dyDescent="0.25">
      <c r="A2228" t="s">
        <v>28</v>
      </c>
      <c r="B2228" t="s">
        <v>36</v>
      </c>
      <c r="C2228" t="s">
        <v>50</v>
      </c>
      <c r="D2228" t="s">
        <v>31</v>
      </c>
      <c r="E2228">
        <v>3</v>
      </c>
      <c r="F2228" t="str">
        <f t="shared" si="34"/>
        <v>Average Per Premise1-in-2June Monthly System Peak Day50% Cycling3</v>
      </c>
      <c r="G2228">
        <v>0.55719399999999997</v>
      </c>
      <c r="H2228">
        <v>0.55719399999999997</v>
      </c>
      <c r="I2228">
        <v>59.782600000000002</v>
      </c>
      <c r="J2228">
        <v>0</v>
      </c>
      <c r="K2228">
        <v>0</v>
      </c>
      <c r="L2228">
        <v>0</v>
      </c>
      <c r="M2228">
        <v>0</v>
      </c>
      <c r="N2228">
        <v>0</v>
      </c>
      <c r="O2228">
        <v>12331</v>
      </c>
      <c r="P2228" t="s">
        <v>59</v>
      </c>
      <c r="Q2228" t="s">
        <v>61</v>
      </c>
    </row>
    <row r="2229" spans="1:17" x14ac:dyDescent="0.25">
      <c r="A2229" t="s">
        <v>29</v>
      </c>
      <c r="B2229" t="s">
        <v>36</v>
      </c>
      <c r="C2229" t="s">
        <v>50</v>
      </c>
      <c r="D2229" t="s">
        <v>31</v>
      </c>
      <c r="E2229">
        <v>3</v>
      </c>
      <c r="F2229" t="str">
        <f t="shared" si="34"/>
        <v>Average Per Device1-in-2June Monthly System Peak Day50% Cycling3</v>
      </c>
      <c r="G2229">
        <v>0.4763752</v>
      </c>
      <c r="H2229">
        <v>0.4763752</v>
      </c>
      <c r="I2229">
        <v>59.782600000000002</v>
      </c>
      <c r="J2229">
        <v>0</v>
      </c>
      <c r="K2229">
        <v>0</v>
      </c>
      <c r="L2229">
        <v>0</v>
      </c>
      <c r="M2229">
        <v>0</v>
      </c>
      <c r="N2229">
        <v>0</v>
      </c>
      <c r="O2229">
        <v>12331</v>
      </c>
      <c r="P2229" t="s">
        <v>59</v>
      </c>
      <c r="Q2229" t="s">
        <v>61</v>
      </c>
    </row>
    <row r="2230" spans="1:17" x14ac:dyDescent="0.25">
      <c r="A2230" t="s">
        <v>43</v>
      </c>
      <c r="B2230" t="s">
        <v>36</v>
      </c>
      <c r="C2230" t="s">
        <v>50</v>
      </c>
      <c r="D2230" t="s">
        <v>31</v>
      </c>
      <c r="E2230">
        <v>3</v>
      </c>
      <c r="F2230" t="str">
        <f t="shared" si="34"/>
        <v>Aggregate1-in-2June Monthly System Peak Day50% Cycling3</v>
      </c>
      <c r="G2230">
        <v>6.8707589999999996</v>
      </c>
      <c r="H2230">
        <v>6.8707599999999998</v>
      </c>
      <c r="I2230">
        <v>59.782600000000002</v>
      </c>
      <c r="J2230">
        <v>0</v>
      </c>
      <c r="K2230">
        <v>0</v>
      </c>
      <c r="L2230">
        <v>0</v>
      </c>
      <c r="M2230">
        <v>0</v>
      </c>
      <c r="N2230">
        <v>0</v>
      </c>
      <c r="O2230">
        <v>12331</v>
      </c>
      <c r="P2230" t="s">
        <v>59</v>
      </c>
      <c r="Q2230" t="s">
        <v>61</v>
      </c>
    </row>
    <row r="2231" spans="1:17" x14ac:dyDescent="0.25">
      <c r="A2231" t="s">
        <v>30</v>
      </c>
      <c r="B2231" t="s">
        <v>36</v>
      </c>
      <c r="C2231" t="s">
        <v>50</v>
      </c>
      <c r="D2231" t="s">
        <v>26</v>
      </c>
      <c r="E2231">
        <v>3</v>
      </c>
      <c r="F2231" t="str">
        <f t="shared" si="34"/>
        <v>Average Per Ton1-in-2June Monthly System Peak DayAll3</v>
      </c>
      <c r="G2231">
        <v>0.1198032</v>
      </c>
      <c r="H2231">
        <v>0.1198032</v>
      </c>
      <c r="I2231">
        <v>60.059199999999997</v>
      </c>
      <c r="J2231">
        <v>0</v>
      </c>
      <c r="K2231">
        <v>0</v>
      </c>
      <c r="L2231">
        <v>0</v>
      </c>
      <c r="M2231">
        <v>0</v>
      </c>
      <c r="N2231">
        <v>0</v>
      </c>
      <c r="O2231">
        <v>23026</v>
      </c>
      <c r="P2231" t="s">
        <v>59</v>
      </c>
      <c r="Q2231" t="s">
        <v>61</v>
      </c>
    </row>
    <row r="2232" spans="1:17" x14ac:dyDescent="0.25">
      <c r="A2232" t="s">
        <v>28</v>
      </c>
      <c r="B2232" t="s">
        <v>36</v>
      </c>
      <c r="C2232" t="s">
        <v>50</v>
      </c>
      <c r="D2232" t="s">
        <v>26</v>
      </c>
      <c r="E2232">
        <v>3</v>
      </c>
      <c r="F2232" t="str">
        <f t="shared" si="34"/>
        <v>Average Per Premise1-in-2June Monthly System Peak DayAll3</v>
      </c>
      <c r="G2232">
        <v>0.51273820000000003</v>
      </c>
      <c r="H2232">
        <v>0.51273820000000003</v>
      </c>
      <c r="I2232">
        <v>60.059199999999997</v>
      </c>
      <c r="J2232">
        <v>0</v>
      </c>
      <c r="K2232">
        <v>0</v>
      </c>
      <c r="L2232">
        <v>0</v>
      </c>
      <c r="M2232">
        <v>0</v>
      </c>
      <c r="N2232">
        <v>0</v>
      </c>
      <c r="O2232">
        <v>23026</v>
      </c>
      <c r="P2232" t="s">
        <v>59</v>
      </c>
      <c r="Q2232" t="s">
        <v>61</v>
      </c>
    </row>
    <row r="2233" spans="1:17" x14ac:dyDescent="0.25">
      <c r="A2233" t="s">
        <v>29</v>
      </c>
      <c r="B2233" t="s">
        <v>36</v>
      </c>
      <c r="C2233" t="s">
        <v>50</v>
      </c>
      <c r="D2233" t="s">
        <v>26</v>
      </c>
      <c r="E2233">
        <v>3</v>
      </c>
      <c r="F2233" t="str">
        <f t="shared" si="34"/>
        <v>Average Per Device1-in-2June Monthly System Peak DayAll3</v>
      </c>
      <c r="G2233">
        <v>0.42733130000000003</v>
      </c>
      <c r="H2233">
        <v>0.42733130000000003</v>
      </c>
      <c r="I2233">
        <v>60.059199999999997</v>
      </c>
      <c r="J2233">
        <v>0</v>
      </c>
      <c r="K2233">
        <v>0</v>
      </c>
      <c r="L2233">
        <v>0</v>
      </c>
      <c r="M2233">
        <v>0</v>
      </c>
      <c r="N2233">
        <v>0</v>
      </c>
      <c r="O2233">
        <v>23026</v>
      </c>
      <c r="P2233" t="s">
        <v>59</v>
      </c>
      <c r="Q2233" t="s">
        <v>61</v>
      </c>
    </row>
    <row r="2234" spans="1:17" x14ac:dyDescent="0.25">
      <c r="A2234" t="s">
        <v>43</v>
      </c>
      <c r="B2234" t="s">
        <v>36</v>
      </c>
      <c r="C2234" t="s">
        <v>50</v>
      </c>
      <c r="D2234" t="s">
        <v>26</v>
      </c>
      <c r="E2234">
        <v>3</v>
      </c>
      <c r="F2234" t="str">
        <f t="shared" si="34"/>
        <v>Aggregate1-in-2June Monthly System Peak DayAll3</v>
      </c>
      <c r="G2234">
        <v>11.80631</v>
      </c>
      <c r="H2234">
        <v>11.80631</v>
      </c>
      <c r="I2234">
        <v>60.059199999999997</v>
      </c>
      <c r="J2234">
        <v>0</v>
      </c>
      <c r="K2234">
        <v>0</v>
      </c>
      <c r="L2234">
        <v>0</v>
      </c>
      <c r="M2234">
        <v>0</v>
      </c>
      <c r="N2234">
        <v>0</v>
      </c>
      <c r="O2234">
        <v>23026</v>
      </c>
      <c r="P2234" t="s">
        <v>59</v>
      </c>
      <c r="Q2234" t="s">
        <v>61</v>
      </c>
    </row>
    <row r="2235" spans="1:17" x14ac:dyDescent="0.25">
      <c r="A2235" t="s">
        <v>30</v>
      </c>
      <c r="B2235" t="s">
        <v>36</v>
      </c>
      <c r="C2235" t="s">
        <v>51</v>
      </c>
      <c r="D2235" t="s">
        <v>58</v>
      </c>
      <c r="E2235">
        <v>3</v>
      </c>
      <c r="F2235" t="str">
        <f t="shared" si="34"/>
        <v>Average Per Ton1-in-2May Monthly System Peak Day100% Cycling3</v>
      </c>
      <c r="G2235">
        <v>0.1018433</v>
      </c>
      <c r="H2235">
        <v>0.1018433</v>
      </c>
      <c r="I2235">
        <v>60.011699999999998</v>
      </c>
      <c r="J2235">
        <v>0</v>
      </c>
      <c r="K2235">
        <v>0</v>
      </c>
      <c r="L2235">
        <v>0</v>
      </c>
      <c r="M2235">
        <v>0</v>
      </c>
      <c r="N2235">
        <v>0</v>
      </c>
      <c r="O2235">
        <v>10695</v>
      </c>
      <c r="P2235" t="s">
        <v>59</v>
      </c>
      <c r="Q2235" t="s">
        <v>61</v>
      </c>
    </row>
    <row r="2236" spans="1:17" x14ac:dyDescent="0.25">
      <c r="A2236" t="s">
        <v>28</v>
      </c>
      <c r="B2236" t="s">
        <v>36</v>
      </c>
      <c r="C2236" t="s">
        <v>51</v>
      </c>
      <c r="D2236" t="s">
        <v>58</v>
      </c>
      <c r="E2236">
        <v>3</v>
      </c>
      <c r="F2236" t="str">
        <f t="shared" si="34"/>
        <v>Average Per Premise1-in-2May Monthly System Peak Day100% Cycling3</v>
      </c>
      <c r="G2236">
        <v>0.45642450000000001</v>
      </c>
      <c r="H2236">
        <v>0.45642450000000001</v>
      </c>
      <c r="I2236">
        <v>60.011699999999998</v>
      </c>
      <c r="J2236">
        <v>0</v>
      </c>
      <c r="K2236">
        <v>0</v>
      </c>
      <c r="L2236">
        <v>0</v>
      </c>
      <c r="M2236">
        <v>0</v>
      </c>
      <c r="N2236">
        <v>0</v>
      </c>
      <c r="O2236">
        <v>10695</v>
      </c>
      <c r="P2236" t="s">
        <v>59</v>
      </c>
      <c r="Q2236" t="s">
        <v>61</v>
      </c>
    </row>
    <row r="2237" spans="1:17" x14ac:dyDescent="0.25">
      <c r="A2237" t="s">
        <v>29</v>
      </c>
      <c r="B2237" t="s">
        <v>36</v>
      </c>
      <c r="C2237" t="s">
        <v>51</v>
      </c>
      <c r="D2237" t="s">
        <v>58</v>
      </c>
      <c r="E2237">
        <v>3</v>
      </c>
      <c r="F2237" t="str">
        <f t="shared" si="34"/>
        <v>Average Per Device1-in-2May Monthly System Peak Day100% Cycling3</v>
      </c>
      <c r="G2237">
        <v>0.36966759999999999</v>
      </c>
      <c r="H2237">
        <v>0.36966759999999999</v>
      </c>
      <c r="I2237">
        <v>60.011699999999998</v>
      </c>
      <c r="J2237">
        <v>0</v>
      </c>
      <c r="K2237">
        <v>0</v>
      </c>
      <c r="L2237">
        <v>0</v>
      </c>
      <c r="M2237">
        <v>0</v>
      </c>
      <c r="N2237">
        <v>0</v>
      </c>
      <c r="O2237">
        <v>10695</v>
      </c>
      <c r="P2237" t="s">
        <v>59</v>
      </c>
      <c r="Q2237" t="s">
        <v>61</v>
      </c>
    </row>
    <row r="2238" spans="1:17" x14ac:dyDescent="0.25">
      <c r="A2238" t="s">
        <v>43</v>
      </c>
      <c r="B2238" t="s">
        <v>36</v>
      </c>
      <c r="C2238" t="s">
        <v>51</v>
      </c>
      <c r="D2238" t="s">
        <v>58</v>
      </c>
      <c r="E2238">
        <v>3</v>
      </c>
      <c r="F2238" t="str">
        <f t="shared" si="34"/>
        <v>Aggregate1-in-2May Monthly System Peak Day100% Cycling3</v>
      </c>
      <c r="G2238">
        <v>4.8814599999999997</v>
      </c>
      <c r="H2238">
        <v>4.8814599999999997</v>
      </c>
      <c r="I2238">
        <v>60.011699999999998</v>
      </c>
      <c r="J2238">
        <v>0</v>
      </c>
      <c r="K2238">
        <v>0</v>
      </c>
      <c r="L2238">
        <v>0</v>
      </c>
      <c r="M2238">
        <v>0</v>
      </c>
      <c r="N2238">
        <v>0</v>
      </c>
      <c r="O2238">
        <v>10695</v>
      </c>
      <c r="P2238" t="s">
        <v>59</v>
      </c>
      <c r="Q2238" t="s">
        <v>61</v>
      </c>
    </row>
    <row r="2239" spans="1:17" x14ac:dyDescent="0.25">
      <c r="A2239" t="s">
        <v>30</v>
      </c>
      <c r="B2239" t="s">
        <v>36</v>
      </c>
      <c r="C2239" t="s">
        <v>51</v>
      </c>
      <c r="D2239" t="s">
        <v>31</v>
      </c>
      <c r="E2239">
        <v>3</v>
      </c>
      <c r="F2239" t="str">
        <f t="shared" si="34"/>
        <v>Average Per Ton1-in-2May Monthly System Peak Day50% Cycling3</v>
      </c>
      <c r="G2239">
        <v>0.1374022</v>
      </c>
      <c r="H2239">
        <v>0.1374022</v>
      </c>
      <c r="I2239">
        <v>59.477600000000002</v>
      </c>
      <c r="J2239">
        <v>0</v>
      </c>
      <c r="K2239">
        <v>0</v>
      </c>
      <c r="L2239">
        <v>0</v>
      </c>
      <c r="M2239">
        <v>0</v>
      </c>
      <c r="N2239">
        <v>0</v>
      </c>
      <c r="O2239">
        <v>12331</v>
      </c>
      <c r="P2239" t="s">
        <v>59</v>
      </c>
      <c r="Q2239" t="s">
        <v>61</v>
      </c>
    </row>
    <row r="2240" spans="1:17" x14ac:dyDescent="0.25">
      <c r="A2240" t="s">
        <v>28</v>
      </c>
      <c r="B2240" t="s">
        <v>36</v>
      </c>
      <c r="C2240" t="s">
        <v>51</v>
      </c>
      <c r="D2240" t="s">
        <v>31</v>
      </c>
      <c r="E2240">
        <v>3</v>
      </c>
      <c r="F2240" t="str">
        <f t="shared" si="34"/>
        <v>Average Per Premise1-in-2May Monthly System Peak Day50% Cycling3</v>
      </c>
      <c r="G2240">
        <v>0.56401000000000001</v>
      </c>
      <c r="H2240">
        <v>0.56401000000000001</v>
      </c>
      <c r="I2240">
        <v>59.477600000000002</v>
      </c>
      <c r="J2240">
        <v>0</v>
      </c>
      <c r="K2240">
        <v>0</v>
      </c>
      <c r="L2240">
        <v>0</v>
      </c>
      <c r="M2240">
        <v>0</v>
      </c>
      <c r="N2240">
        <v>0</v>
      </c>
      <c r="O2240">
        <v>12331</v>
      </c>
      <c r="P2240" t="s">
        <v>59</v>
      </c>
      <c r="Q2240" t="s">
        <v>61</v>
      </c>
    </row>
    <row r="2241" spans="1:17" x14ac:dyDescent="0.25">
      <c r="A2241" t="s">
        <v>29</v>
      </c>
      <c r="B2241" t="s">
        <v>36</v>
      </c>
      <c r="C2241" t="s">
        <v>51</v>
      </c>
      <c r="D2241" t="s">
        <v>31</v>
      </c>
      <c r="E2241">
        <v>3</v>
      </c>
      <c r="F2241" t="str">
        <f t="shared" si="34"/>
        <v>Average Per Device1-in-2May Monthly System Peak Day50% Cycling3</v>
      </c>
      <c r="G2241">
        <v>0.48220249999999998</v>
      </c>
      <c r="H2241">
        <v>0.48220249999999998</v>
      </c>
      <c r="I2241">
        <v>59.477600000000002</v>
      </c>
      <c r="J2241">
        <v>0</v>
      </c>
      <c r="K2241">
        <v>0</v>
      </c>
      <c r="L2241">
        <v>0</v>
      </c>
      <c r="M2241">
        <v>0</v>
      </c>
      <c r="N2241">
        <v>0</v>
      </c>
      <c r="O2241">
        <v>12331</v>
      </c>
      <c r="P2241" t="s">
        <v>59</v>
      </c>
      <c r="Q2241" t="s">
        <v>61</v>
      </c>
    </row>
    <row r="2242" spans="1:17" x14ac:dyDescent="0.25">
      <c r="A2242" t="s">
        <v>43</v>
      </c>
      <c r="B2242" t="s">
        <v>36</v>
      </c>
      <c r="C2242" t="s">
        <v>51</v>
      </c>
      <c r="D2242" t="s">
        <v>31</v>
      </c>
      <c r="E2242">
        <v>3</v>
      </c>
      <c r="F2242" t="str">
        <f t="shared" si="34"/>
        <v>Aggregate1-in-2May Monthly System Peak Day50% Cycling3</v>
      </c>
      <c r="G2242">
        <v>6.9548069999999997</v>
      </c>
      <c r="H2242">
        <v>6.9548069999999997</v>
      </c>
      <c r="I2242">
        <v>59.477600000000002</v>
      </c>
      <c r="J2242">
        <v>0</v>
      </c>
      <c r="K2242">
        <v>0</v>
      </c>
      <c r="L2242">
        <v>0</v>
      </c>
      <c r="M2242">
        <v>0</v>
      </c>
      <c r="N2242">
        <v>0</v>
      </c>
      <c r="O2242">
        <v>12331</v>
      </c>
      <c r="P2242" t="s">
        <v>59</v>
      </c>
      <c r="Q2242" t="s">
        <v>61</v>
      </c>
    </row>
    <row r="2243" spans="1:17" x14ac:dyDescent="0.25">
      <c r="A2243" t="s">
        <v>30</v>
      </c>
      <c r="B2243" t="s">
        <v>36</v>
      </c>
      <c r="C2243" t="s">
        <v>51</v>
      </c>
      <c r="D2243" t="s">
        <v>26</v>
      </c>
      <c r="E2243">
        <v>3</v>
      </c>
      <c r="F2243" t="str">
        <f t="shared" ref="F2243:F2306" si="35">CONCATENATE(A2243,B2243,C2243,D2243,E2243)</f>
        <v>Average Per Ton1-in-2May Monthly System Peak DayAll3</v>
      </c>
      <c r="G2243">
        <v>0.1208851</v>
      </c>
      <c r="H2243">
        <v>0.1208851</v>
      </c>
      <c r="I2243">
        <v>59.725700000000003</v>
      </c>
      <c r="J2243">
        <v>0</v>
      </c>
      <c r="K2243">
        <v>0</v>
      </c>
      <c r="L2243">
        <v>0</v>
      </c>
      <c r="M2243">
        <v>0</v>
      </c>
      <c r="N2243">
        <v>0</v>
      </c>
      <c r="O2243">
        <v>23026</v>
      </c>
      <c r="P2243" t="s">
        <v>59</v>
      </c>
      <c r="Q2243" t="s">
        <v>61</v>
      </c>
    </row>
    <row r="2244" spans="1:17" x14ac:dyDescent="0.25">
      <c r="A2244" t="s">
        <v>28</v>
      </c>
      <c r="B2244" t="s">
        <v>36</v>
      </c>
      <c r="C2244" t="s">
        <v>51</v>
      </c>
      <c r="D2244" t="s">
        <v>26</v>
      </c>
      <c r="E2244">
        <v>3</v>
      </c>
      <c r="F2244" t="str">
        <f t="shared" si="35"/>
        <v>Average Per Premise1-in-2May Monthly System Peak DayAll3</v>
      </c>
      <c r="G2244">
        <v>0.51736839999999995</v>
      </c>
      <c r="H2244">
        <v>0.51736839999999995</v>
      </c>
      <c r="I2244">
        <v>59.725700000000003</v>
      </c>
      <c r="J2244">
        <v>0</v>
      </c>
      <c r="K2244">
        <v>0</v>
      </c>
      <c r="L2244">
        <v>0</v>
      </c>
      <c r="M2244">
        <v>0</v>
      </c>
      <c r="N2244">
        <v>0</v>
      </c>
      <c r="O2244">
        <v>23026</v>
      </c>
      <c r="P2244" t="s">
        <v>59</v>
      </c>
      <c r="Q2244" t="s">
        <v>61</v>
      </c>
    </row>
    <row r="2245" spans="1:17" x14ac:dyDescent="0.25">
      <c r="A2245" t="s">
        <v>29</v>
      </c>
      <c r="B2245" t="s">
        <v>36</v>
      </c>
      <c r="C2245" t="s">
        <v>51</v>
      </c>
      <c r="D2245" t="s">
        <v>26</v>
      </c>
      <c r="E2245">
        <v>3</v>
      </c>
      <c r="F2245" t="str">
        <f t="shared" si="35"/>
        <v>Average Per Device1-in-2May Monthly System Peak DayAll3</v>
      </c>
      <c r="G2245">
        <v>0.43119020000000002</v>
      </c>
      <c r="H2245">
        <v>0.43119020000000002</v>
      </c>
      <c r="I2245">
        <v>59.725700000000003</v>
      </c>
      <c r="J2245">
        <v>0</v>
      </c>
      <c r="K2245">
        <v>0</v>
      </c>
      <c r="L2245">
        <v>0</v>
      </c>
      <c r="M2245">
        <v>0</v>
      </c>
      <c r="N2245">
        <v>0</v>
      </c>
      <c r="O2245">
        <v>23026</v>
      </c>
      <c r="P2245" t="s">
        <v>59</v>
      </c>
      <c r="Q2245" t="s">
        <v>61</v>
      </c>
    </row>
    <row r="2246" spans="1:17" x14ac:dyDescent="0.25">
      <c r="A2246" t="s">
        <v>43</v>
      </c>
      <c r="B2246" t="s">
        <v>36</v>
      </c>
      <c r="C2246" t="s">
        <v>51</v>
      </c>
      <c r="D2246" t="s">
        <v>26</v>
      </c>
      <c r="E2246">
        <v>3</v>
      </c>
      <c r="F2246" t="str">
        <f t="shared" si="35"/>
        <v>Aggregate1-in-2May Monthly System Peak DayAll3</v>
      </c>
      <c r="G2246">
        <v>11.91292</v>
      </c>
      <c r="H2246">
        <v>11.91292</v>
      </c>
      <c r="I2246">
        <v>59.725700000000003</v>
      </c>
      <c r="J2246">
        <v>0</v>
      </c>
      <c r="K2246">
        <v>0</v>
      </c>
      <c r="L2246">
        <v>0</v>
      </c>
      <c r="M2246">
        <v>0</v>
      </c>
      <c r="N2246">
        <v>0</v>
      </c>
      <c r="O2246">
        <v>23026</v>
      </c>
      <c r="P2246" t="s">
        <v>59</v>
      </c>
      <c r="Q2246" t="s">
        <v>61</v>
      </c>
    </row>
    <row r="2247" spans="1:17" x14ac:dyDescent="0.25">
      <c r="A2247" t="s">
        <v>30</v>
      </c>
      <c r="B2247" t="s">
        <v>36</v>
      </c>
      <c r="C2247" t="s">
        <v>52</v>
      </c>
      <c r="D2247" t="s">
        <v>58</v>
      </c>
      <c r="E2247">
        <v>3</v>
      </c>
      <c r="F2247" t="str">
        <f t="shared" si="35"/>
        <v>Average Per Ton1-in-2October Monthly System Peak Day100% Cycling3</v>
      </c>
      <c r="G2247">
        <v>0.1214615</v>
      </c>
      <c r="H2247">
        <v>0.1214615</v>
      </c>
      <c r="I2247">
        <v>63.176000000000002</v>
      </c>
      <c r="J2247">
        <v>0</v>
      </c>
      <c r="K2247">
        <v>0</v>
      </c>
      <c r="L2247">
        <v>0</v>
      </c>
      <c r="M2247">
        <v>0</v>
      </c>
      <c r="N2247">
        <v>0</v>
      </c>
      <c r="O2247">
        <v>10695</v>
      </c>
      <c r="P2247" t="s">
        <v>59</v>
      </c>
      <c r="Q2247" t="s">
        <v>61</v>
      </c>
    </row>
    <row r="2248" spans="1:17" x14ac:dyDescent="0.25">
      <c r="A2248" t="s">
        <v>28</v>
      </c>
      <c r="B2248" t="s">
        <v>36</v>
      </c>
      <c r="C2248" t="s">
        <v>52</v>
      </c>
      <c r="D2248" t="s">
        <v>58</v>
      </c>
      <c r="E2248">
        <v>3</v>
      </c>
      <c r="F2248" t="str">
        <f t="shared" si="35"/>
        <v>Average Per Premise1-in-2October Monthly System Peak Day100% Cycling3</v>
      </c>
      <c r="G2248">
        <v>0.5443462</v>
      </c>
      <c r="H2248">
        <v>0.5443462</v>
      </c>
      <c r="I2248">
        <v>63.176000000000002</v>
      </c>
      <c r="J2248">
        <v>0</v>
      </c>
      <c r="K2248">
        <v>0</v>
      </c>
      <c r="L2248">
        <v>0</v>
      </c>
      <c r="M2248">
        <v>0</v>
      </c>
      <c r="N2248">
        <v>0</v>
      </c>
      <c r="O2248">
        <v>10695</v>
      </c>
      <c r="P2248" t="s">
        <v>59</v>
      </c>
      <c r="Q2248" t="s">
        <v>61</v>
      </c>
    </row>
    <row r="2249" spans="1:17" x14ac:dyDescent="0.25">
      <c r="A2249" t="s">
        <v>29</v>
      </c>
      <c r="B2249" t="s">
        <v>36</v>
      </c>
      <c r="C2249" t="s">
        <v>52</v>
      </c>
      <c r="D2249" t="s">
        <v>58</v>
      </c>
      <c r="E2249">
        <v>3</v>
      </c>
      <c r="F2249" t="str">
        <f t="shared" si="35"/>
        <v>Average Per Device1-in-2October Monthly System Peak Day100% Cycling3</v>
      </c>
      <c r="G2249">
        <v>0.44087720000000002</v>
      </c>
      <c r="H2249">
        <v>0.44087720000000002</v>
      </c>
      <c r="I2249">
        <v>63.176000000000002</v>
      </c>
      <c r="J2249">
        <v>0</v>
      </c>
      <c r="K2249">
        <v>0</v>
      </c>
      <c r="L2249">
        <v>0</v>
      </c>
      <c r="M2249">
        <v>0</v>
      </c>
      <c r="N2249">
        <v>0</v>
      </c>
      <c r="O2249">
        <v>10695</v>
      </c>
      <c r="P2249" t="s">
        <v>59</v>
      </c>
      <c r="Q2249" t="s">
        <v>61</v>
      </c>
    </row>
    <row r="2250" spans="1:17" x14ac:dyDescent="0.25">
      <c r="A2250" t="s">
        <v>43</v>
      </c>
      <c r="B2250" t="s">
        <v>36</v>
      </c>
      <c r="C2250" t="s">
        <v>52</v>
      </c>
      <c r="D2250" t="s">
        <v>58</v>
      </c>
      <c r="E2250">
        <v>3</v>
      </c>
      <c r="F2250" t="str">
        <f t="shared" si="35"/>
        <v>Aggregate1-in-2October Monthly System Peak Day100% Cycling3</v>
      </c>
      <c r="G2250">
        <v>5.8217829999999999</v>
      </c>
      <c r="H2250">
        <v>5.8217829999999999</v>
      </c>
      <c r="I2250">
        <v>63.176000000000002</v>
      </c>
      <c r="J2250">
        <v>0</v>
      </c>
      <c r="K2250">
        <v>0</v>
      </c>
      <c r="L2250">
        <v>0</v>
      </c>
      <c r="M2250">
        <v>0</v>
      </c>
      <c r="N2250">
        <v>0</v>
      </c>
      <c r="O2250">
        <v>10695</v>
      </c>
      <c r="P2250" t="s">
        <v>59</v>
      </c>
      <c r="Q2250" t="s">
        <v>61</v>
      </c>
    </row>
    <row r="2251" spans="1:17" x14ac:dyDescent="0.25">
      <c r="A2251" t="s">
        <v>30</v>
      </c>
      <c r="B2251" t="s">
        <v>36</v>
      </c>
      <c r="C2251" t="s">
        <v>52</v>
      </c>
      <c r="D2251" t="s">
        <v>31</v>
      </c>
      <c r="E2251">
        <v>3</v>
      </c>
      <c r="F2251" t="str">
        <f t="shared" si="35"/>
        <v>Average Per Ton1-in-2October Monthly System Peak Day50% Cycling3</v>
      </c>
      <c r="G2251">
        <v>0.16017500000000001</v>
      </c>
      <c r="H2251">
        <v>0.16017500000000001</v>
      </c>
      <c r="I2251">
        <v>62.819099999999999</v>
      </c>
      <c r="J2251">
        <v>0</v>
      </c>
      <c r="K2251">
        <v>0</v>
      </c>
      <c r="L2251">
        <v>0</v>
      </c>
      <c r="M2251">
        <v>0</v>
      </c>
      <c r="N2251">
        <v>0</v>
      </c>
      <c r="O2251">
        <v>12331</v>
      </c>
      <c r="P2251" t="s">
        <v>59</v>
      </c>
      <c r="Q2251" t="s">
        <v>61</v>
      </c>
    </row>
    <row r="2252" spans="1:17" x14ac:dyDescent="0.25">
      <c r="A2252" t="s">
        <v>28</v>
      </c>
      <c r="B2252" t="s">
        <v>36</v>
      </c>
      <c r="C2252" t="s">
        <v>52</v>
      </c>
      <c r="D2252" t="s">
        <v>31</v>
      </c>
      <c r="E2252">
        <v>3</v>
      </c>
      <c r="F2252" t="str">
        <f t="shared" si="35"/>
        <v>Average Per Premise1-in-2October Monthly System Peak Day50% Cycling3</v>
      </c>
      <c r="G2252">
        <v>0.65748790000000001</v>
      </c>
      <c r="H2252">
        <v>0.65748790000000001</v>
      </c>
      <c r="I2252">
        <v>62.819099999999999</v>
      </c>
      <c r="J2252">
        <v>0</v>
      </c>
      <c r="K2252">
        <v>0</v>
      </c>
      <c r="L2252">
        <v>0</v>
      </c>
      <c r="M2252">
        <v>0</v>
      </c>
      <c r="N2252">
        <v>0</v>
      </c>
      <c r="O2252">
        <v>12331</v>
      </c>
      <c r="P2252" t="s">
        <v>59</v>
      </c>
      <c r="Q2252" t="s">
        <v>61</v>
      </c>
    </row>
    <row r="2253" spans="1:17" x14ac:dyDescent="0.25">
      <c r="A2253" t="s">
        <v>29</v>
      </c>
      <c r="B2253" t="s">
        <v>36</v>
      </c>
      <c r="C2253" t="s">
        <v>52</v>
      </c>
      <c r="D2253" t="s">
        <v>31</v>
      </c>
      <c r="E2253">
        <v>3</v>
      </c>
      <c r="F2253" t="str">
        <f t="shared" si="35"/>
        <v>Average Per Device1-in-2October Monthly System Peak Day50% Cycling3</v>
      </c>
      <c r="G2253">
        <v>0.5621218</v>
      </c>
      <c r="H2253">
        <v>0.5621218</v>
      </c>
      <c r="I2253">
        <v>62.819099999999999</v>
      </c>
      <c r="J2253">
        <v>0</v>
      </c>
      <c r="K2253">
        <v>0</v>
      </c>
      <c r="L2253">
        <v>0</v>
      </c>
      <c r="M2253">
        <v>0</v>
      </c>
      <c r="N2253">
        <v>0</v>
      </c>
      <c r="O2253">
        <v>12331</v>
      </c>
      <c r="P2253" t="s">
        <v>59</v>
      </c>
      <c r="Q2253" t="s">
        <v>61</v>
      </c>
    </row>
    <row r="2254" spans="1:17" x14ac:dyDescent="0.25">
      <c r="A2254" t="s">
        <v>43</v>
      </c>
      <c r="B2254" t="s">
        <v>36</v>
      </c>
      <c r="C2254" t="s">
        <v>52</v>
      </c>
      <c r="D2254" t="s">
        <v>31</v>
      </c>
      <c r="E2254">
        <v>3</v>
      </c>
      <c r="F2254" t="str">
        <f t="shared" si="35"/>
        <v>Aggregate1-in-2October Monthly System Peak Day50% Cycling3</v>
      </c>
      <c r="G2254">
        <v>8.1074839999999995</v>
      </c>
      <c r="H2254">
        <v>8.1074839999999995</v>
      </c>
      <c r="I2254">
        <v>62.819099999999999</v>
      </c>
      <c r="J2254">
        <v>0</v>
      </c>
      <c r="K2254">
        <v>0</v>
      </c>
      <c r="L2254">
        <v>0</v>
      </c>
      <c r="M2254">
        <v>0</v>
      </c>
      <c r="N2254">
        <v>0</v>
      </c>
      <c r="O2254">
        <v>12331</v>
      </c>
      <c r="P2254" t="s">
        <v>59</v>
      </c>
      <c r="Q2254" t="s">
        <v>61</v>
      </c>
    </row>
    <row r="2255" spans="1:17" x14ac:dyDescent="0.25">
      <c r="A2255" t="s">
        <v>30</v>
      </c>
      <c r="B2255" t="s">
        <v>36</v>
      </c>
      <c r="C2255" t="s">
        <v>52</v>
      </c>
      <c r="D2255" t="s">
        <v>26</v>
      </c>
      <c r="E2255">
        <v>3</v>
      </c>
      <c r="F2255" t="str">
        <f t="shared" si="35"/>
        <v>Average Per Ton1-in-2October Monthly System Peak DayAll3</v>
      </c>
      <c r="G2255">
        <v>0.1421926</v>
      </c>
      <c r="H2255">
        <v>0.1421926</v>
      </c>
      <c r="I2255">
        <v>62.984900000000003</v>
      </c>
      <c r="J2255">
        <v>0</v>
      </c>
      <c r="K2255">
        <v>0</v>
      </c>
      <c r="L2255">
        <v>0</v>
      </c>
      <c r="M2255">
        <v>0</v>
      </c>
      <c r="N2255">
        <v>0</v>
      </c>
      <c r="O2255">
        <v>23026</v>
      </c>
      <c r="P2255" t="s">
        <v>59</v>
      </c>
      <c r="Q2255" t="s">
        <v>61</v>
      </c>
    </row>
    <row r="2256" spans="1:17" x14ac:dyDescent="0.25">
      <c r="A2256" t="s">
        <v>28</v>
      </c>
      <c r="B2256" t="s">
        <v>36</v>
      </c>
      <c r="C2256" t="s">
        <v>52</v>
      </c>
      <c r="D2256" t="s">
        <v>26</v>
      </c>
      <c r="E2256">
        <v>3</v>
      </c>
      <c r="F2256" t="str">
        <f t="shared" si="35"/>
        <v>Average Per Premise1-in-2October Monthly System Peak DayAll3</v>
      </c>
      <c r="G2256">
        <v>0.60856100000000002</v>
      </c>
      <c r="H2256">
        <v>0.60856089999999996</v>
      </c>
      <c r="I2256">
        <v>62.984900000000003</v>
      </c>
      <c r="J2256">
        <v>0</v>
      </c>
      <c r="K2256">
        <v>0</v>
      </c>
      <c r="L2256">
        <v>0</v>
      </c>
      <c r="M2256">
        <v>0</v>
      </c>
      <c r="N2256">
        <v>0</v>
      </c>
      <c r="O2256">
        <v>23026</v>
      </c>
      <c r="P2256" t="s">
        <v>59</v>
      </c>
      <c r="Q2256" t="s">
        <v>61</v>
      </c>
    </row>
    <row r="2257" spans="1:17" x14ac:dyDescent="0.25">
      <c r="A2257" t="s">
        <v>29</v>
      </c>
      <c r="B2257" t="s">
        <v>36</v>
      </c>
      <c r="C2257" t="s">
        <v>52</v>
      </c>
      <c r="D2257" t="s">
        <v>26</v>
      </c>
      <c r="E2257">
        <v>3</v>
      </c>
      <c r="F2257" t="str">
        <f t="shared" si="35"/>
        <v>Average Per Device1-in-2October Monthly System Peak DayAll3</v>
      </c>
      <c r="G2257">
        <v>0.50719289999999995</v>
      </c>
      <c r="H2257">
        <v>0.5071928</v>
      </c>
      <c r="I2257">
        <v>62.984900000000003</v>
      </c>
      <c r="J2257">
        <v>0</v>
      </c>
      <c r="K2257">
        <v>0</v>
      </c>
      <c r="L2257">
        <v>0</v>
      </c>
      <c r="M2257">
        <v>0</v>
      </c>
      <c r="N2257">
        <v>0</v>
      </c>
      <c r="O2257">
        <v>23026</v>
      </c>
      <c r="P2257" t="s">
        <v>59</v>
      </c>
      <c r="Q2257" t="s">
        <v>61</v>
      </c>
    </row>
    <row r="2258" spans="1:17" x14ac:dyDescent="0.25">
      <c r="A2258" t="s">
        <v>43</v>
      </c>
      <c r="B2258" t="s">
        <v>36</v>
      </c>
      <c r="C2258" t="s">
        <v>52</v>
      </c>
      <c r="D2258" t="s">
        <v>26</v>
      </c>
      <c r="E2258">
        <v>3</v>
      </c>
      <c r="F2258" t="str">
        <f t="shared" si="35"/>
        <v>Aggregate1-in-2October Monthly System Peak DayAll3</v>
      </c>
      <c r="G2258">
        <v>14.01272</v>
      </c>
      <c r="H2258">
        <v>14.01272</v>
      </c>
      <c r="I2258">
        <v>62.984900000000003</v>
      </c>
      <c r="J2258">
        <v>0</v>
      </c>
      <c r="K2258">
        <v>0</v>
      </c>
      <c r="L2258">
        <v>0</v>
      </c>
      <c r="M2258">
        <v>0</v>
      </c>
      <c r="N2258">
        <v>0</v>
      </c>
      <c r="O2258">
        <v>23026</v>
      </c>
      <c r="P2258" t="s">
        <v>59</v>
      </c>
      <c r="Q2258" t="s">
        <v>61</v>
      </c>
    </row>
    <row r="2259" spans="1:17" x14ac:dyDescent="0.25">
      <c r="A2259" t="s">
        <v>30</v>
      </c>
      <c r="B2259" t="s">
        <v>36</v>
      </c>
      <c r="C2259" t="s">
        <v>53</v>
      </c>
      <c r="D2259" t="s">
        <v>58</v>
      </c>
      <c r="E2259">
        <v>3</v>
      </c>
      <c r="F2259" t="str">
        <f t="shared" si="35"/>
        <v>Average Per Ton1-in-2September Monthly System Peak Day100% Cycling3</v>
      </c>
      <c r="G2259">
        <v>0.1508168</v>
      </c>
      <c r="H2259">
        <v>0.1508168</v>
      </c>
      <c r="I2259">
        <v>66.258700000000005</v>
      </c>
      <c r="J2259">
        <v>0</v>
      </c>
      <c r="K2259">
        <v>0</v>
      </c>
      <c r="L2259">
        <v>0</v>
      </c>
      <c r="M2259">
        <v>0</v>
      </c>
      <c r="N2259">
        <v>0</v>
      </c>
      <c r="O2259">
        <v>10695</v>
      </c>
      <c r="P2259" t="s">
        <v>59</v>
      </c>
      <c r="Q2259" t="s">
        <v>61</v>
      </c>
    </row>
    <row r="2260" spans="1:17" x14ac:dyDescent="0.25">
      <c r="A2260" t="s">
        <v>28</v>
      </c>
      <c r="B2260" t="s">
        <v>36</v>
      </c>
      <c r="C2260" t="s">
        <v>53</v>
      </c>
      <c r="D2260" t="s">
        <v>58</v>
      </c>
      <c r="E2260">
        <v>3</v>
      </c>
      <c r="F2260" t="str">
        <f t="shared" si="35"/>
        <v>Average Per Premise1-in-2September Monthly System Peak Day100% Cycling3</v>
      </c>
      <c r="G2260">
        <v>0.67590609999999995</v>
      </c>
      <c r="H2260">
        <v>0.67590609999999995</v>
      </c>
      <c r="I2260">
        <v>66.258700000000005</v>
      </c>
      <c r="J2260">
        <v>0</v>
      </c>
      <c r="K2260">
        <v>0</v>
      </c>
      <c r="L2260">
        <v>0</v>
      </c>
      <c r="M2260">
        <v>0</v>
      </c>
      <c r="N2260">
        <v>0</v>
      </c>
      <c r="O2260">
        <v>10695</v>
      </c>
      <c r="P2260" t="s">
        <v>59</v>
      </c>
      <c r="Q2260" t="s">
        <v>61</v>
      </c>
    </row>
    <row r="2261" spans="1:17" x14ac:dyDescent="0.25">
      <c r="A2261" t="s">
        <v>29</v>
      </c>
      <c r="B2261" t="s">
        <v>36</v>
      </c>
      <c r="C2261" t="s">
        <v>53</v>
      </c>
      <c r="D2261" t="s">
        <v>58</v>
      </c>
      <c r="E2261">
        <v>3</v>
      </c>
      <c r="F2261" t="str">
        <f t="shared" si="35"/>
        <v>Average Per Device1-in-2September Monthly System Peak Day100% Cycling3</v>
      </c>
      <c r="G2261">
        <v>0.54743019999999998</v>
      </c>
      <c r="H2261">
        <v>0.54743019999999998</v>
      </c>
      <c r="I2261">
        <v>66.258700000000005</v>
      </c>
      <c r="J2261">
        <v>0</v>
      </c>
      <c r="K2261">
        <v>0</v>
      </c>
      <c r="L2261">
        <v>0</v>
      </c>
      <c r="M2261">
        <v>0</v>
      </c>
      <c r="N2261">
        <v>0</v>
      </c>
      <c r="O2261">
        <v>10695</v>
      </c>
      <c r="P2261" t="s">
        <v>59</v>
      </c>
      <c r="Q2261" t="s">
        <v>61</v>
      </c>
    </row>
    <row r="2262" spans="1:17" x14ac:dyDescent="0.25">
      <c r="A2262" t="s">
        <v>43</v>
      </c>
      <c r="B2262" t="s">
        <v>36</v>
      </c>
      <c r="C2262" t="s">
        <v>53</v>
      </c>
      <c r="D2262" t="s">
        <v>58</v>
      </c>
      <c r="E2262">
        <v>3</v>
      </c>
      <c r="F2262" t="str">
        <f t="shared" si="35"/>
        <v>Aggregate1-in-2September Monthly System Peak Day100% Cycling3</v>
      </c>
      <c r="G2262">
        <v>7.2288160000000001</v>
      </c>
      <c r="H2262">
        <v>7.2288160000000001</v>
      </c>
      <c r="I2262">
        <v>66.258700000000005</v>
      </c>
      <c r="J2262">
        <v>0</v>
      </c>
      <c r="K2262">
        <v>0</v>
      </c>
      <c r="L2262">
        <v>0</v>
      </c>
      <c r="M2262">
        <v>0</v>
      </c>
      <c r="N2262">
        <v>0</v>
      </c>
      <c r="O2262">
        <v>10695</v>
      </c>
      <c r="P2262" t="s">
        <v>59</v>
      </c>
      <c r="Q2262" t="s">
        <v>61</v>
      </c>
    </row>
    <row r="2263" spans="1:17" x14ac:dyDescent="0.25">
      <c r="A2263" t="s">
        <v>30</v>
      </c>
      <c r="B2263" t="s">
        <v>36</v>
      </c>
      <c r="C2263" t="s">
        <v>53</v>
      </c>
      <c r="D2263" t="s">
        <v>31</v>
      </c>
      <c r="E2263">
        <v>3</v>
      </c>
      <c r="F2263" t="str">
        <f t="shared" si="35"/>
        <v>Average Per Ton1-in-2September Monthly System Peak Day50% Cycling3</v>
      </c>
      <c r="G2263">
        <v>0.19535420000000001</v>
      </c>
      <c r="H2263">
        <v>0.19535420000000001</v>
      </c>
      <c r="I2263">
        <v>65.990099999999998</v>
      </c>
      <c r="J2263">
        <v>0</v>
      </c>
      <c r="K2263">
        <v>0</v>
      </c>
      <c r="L2263">
        <v>0</v>
      </c>
      <c r="M2263">
        <v>0</v>
      </c>
      <c r="N2263">
        <v>0</v>
      </c>
      <c r="O2263">
        <v>12331</v>
      </c>
      <c r="P2263" t="s">
        <v>59</v>
      </c>
      <c r="Q2263" t="s">
        <v>61</v>
      </c>
    </row>
    <row r="2264" spans="1:17" x14ac:dyDescent="0.25">
      <c r="A2264" t="s">
        <v>28</v>
      </c>
      <c r="B2264" t="s">
        <v>36</v>
      </c>
      <c r="C2264" t="s">
        <v>53</v>
      </c>
      <c r="D2264" t="s">
        <v>31</v>
      </c>
      <c r="E2264">
        <v>3</v>
      </c>
      <c r="F2264" t="str">
        <f t="shared" si="35"/>
        <v>Average Per Premise1-in-2September Monthly System Peak Day50% Cycling3</v>
      </c>
      <c r="G2264">
        <v>0.80189189999999999</v>
      </c>
      <c r="H2264">
        <v>0.80189189999999999</v>
      </c>
      <c r="I2264">
        <v>65.990099999999998</v>
      </c>
      <c r="J2264">
        <v>0</v>
      </c>
      <c r="K2264">
        <v>0</v>
      </c>
      <c r="L2264">
        <v>0</v>
      </c>
      <c r="M2264">
        <v>0</v>
      </c>
      <c r="N2264">
        <v>0</v>
      </c>
      <c r="O2264">
        <v>12331</v>
      </c>
      <c r="P2264" t="s">
        <v>59</v>
      </c>
      <c r="Q2264" t="s">
        <v>61</v>
      </c>
    </row>
    <row r="2265" spans="1:17" x14ac:dyDescent="0.25">
      <c r="A2265" t="s">
        <v>29</v>
      </c>
      <c r="B2265" t="s">
        <v>36</v>
      </c>
      <c r="C2265" t="s">
        <v>53</v>
      </c>
      <c r="D2265" t="s">
        <v>31</v>
      </c>
      <c r="E2265">
        <v>3</v>
      </c>
      <c r="F2265" t="str">
        <f t="shared" si="35"/>
        <v>Average Per Device1-in-2September Monthly System Peak Day50% Cycling3</v>
      </c>
      <c r="G2265">
        <v>0.68558059999999998</v>
      </c>
      <c r="H2265">
        <v>0.68558050000000004</v>
      </c>
      <c r="I2265">
        <v>65.990099999999998</v>
      </c>
      <c r="J2265">
        <v>0</v>
      </c>
      <c r="K2265">
        <v>0</v>
      </c>
      <c r="L2265">
        <v>0</v>
      </c>
      <c r="M2265">
        <v>0</v>
      </c>
      <c r="N2265">
        <v>0</v>
      </c>
      <c r="O2265">
        <v>12331</v>
      </c>
      <c r="P2265" t="s">
        <v>59</v>
      </c>
      <c r="Q2265" t="s">
        <v>61</v>
      </c>
    </row>
    <row r="2266" spans="1:17" x14ac:dyDescent="0.25">
      <c r="A2266" t="s">
        <v>43</v>
      </c>
      <c r="B2266" t="s">
        <v>36</v>
      </c>
      <c r="C2266" t="s">
        <v>53</v>
      </c>
      <c r="D2266" t="s">
        <v>31</v>
      </c>
      <c r="E2266">
        <v>3</v>
      </c>
      <c r="F2266" t="str">
        <f t="shared" si="35"/>
        <v>Aggregate1-in-2September Monthly System Peak Day50% Cycling3</v>
      </c>
      <c r="G2266">
        <v>9.8881289999999993</v>
      </c>
      <c r="H2266">
        <v>9.8881289999999993</v>
      </c>
      <c r="I2266">
        <v>65.990099999999998</v>
      </c>
      <c r="J2266">
        <v>0</v>
      </c>
      <c r="K2266">
        <v>0</v>
      </c>
      <c r="L2266">
        <v>0</v>
      </c>
      <c r="M2266">
        <v>0</v>
      </c>
      <c r="N2266">
        <v>0</v>
      </c>
      <c r="O2266">
        <v>12331</v>
      </c>
      <c r="P2266" t="s">
        <v>59</v>
      </c>
      <c r="Q2266" t="s">
        <v>61</v>
      </c>
    </row>
    <row r="2267" spans="1:17" x14ac:dyDescent="0.25">
      <c r="A2267" t="s">
        <v>30</v>
      </c>
      <c r="B2267" t="s">
        <v>36</v>
      </c>
      <c r="C2267" t="s">
        <v>53</v>
      </c>
      <c r="D2267" t="s">
        <v>26</v>
      </c>
      <c r="E2267">
        <v>3</v>
      </c>
      <c r="F2267" t="str">
        <f t="shared" si="35"/>
        <v>Average Per Ton1-in-2September Monthly System Peak DayAll3</v>
      </c>
      <c r="G2267">
        <v>0.17466660000000001</v>
      </c>
      <c r="H2267">
        <v>0.17466660000000001</v>
      </c>
      <c r="I2267">
        <v>66.114900000000006</v>
      </c>
      <c r="J2267">
        <v>0</v>
      </c>
      <c r="K2267">
        <v>0</v>
      </c>
      <c r="L2267">
        <v>0</v>
      </c>
      <c r="M2267">
        <v>0</v>
      </c>
      <c r="N2267">
        <v>0</v>
      </c>
      <c r="O2267">
        <v>23026</v>
      </c>
      <c r="P2267" t="s">
        <v>59</v>
      </c>
      <c r="Q2267" t="s">
        <v>61</v>
      </c>
    </row>
    <row r="2268" spans="1:17" x14ac:dyDescent="0.25">
      <c r="A2268" t="s">
        <v>28</v>
      </c>
      <c r="B2268" t="s">
        <v>36</v>
      </c>
      <c r="C2268" t="s">
        <v>53</v>
      </c>
      <c r="D2268" t="s">
        <v>26</v>
      </c>
      <c r="E2268">
        <v>3</v>
      </c>
      <c r="F2268" t="str">
        <f t="shared" si="35"/>
        <v>Average Per Premise1-in-2September Monthly System Peak DayAll3</v>
      </c>
      <c r="G2268">
        <v>0.7475444</v>
      </c>
      <c r="H2268">
        <v>0.7475444</v>
      </c>
      <c r="I2268">
        <v>66.114900000000006</v>
      </c>
      <c r="J2268">
        <v>0</v>
      </c>
      <c r="K2268">
        <v>0</v>
      </c>
      <c r="L2268">
        <v>0</v>
      </c>
      <c r="M2268">
        <v>0</v>
      </c>
      <c r="N2268">
        <v>0</v>
      </c>
      <c r="O2268">
        <v>23026</v>
      </c>
      <c r="P2268" t="s">
        <v>59</v>
      </c>
      <c r="Q2268" t="s">
        <v>61</v>
      </c>
    </row>
    <row r="2269" spans="1:17" x14ac:dyDescent="0.25">
      <c r="A2269" t="s">
        <v>29</v>
      </c>
      <c r="B2269" t="s">
        <v>36</v>
      </c>
      <c r="C2269" t="s">
        <v>53</v>
      </c>
      <c r="D2269" t="s">
        <v>26</v>
      </c>
      <c r="E2269">
        <v>3</v>
      </c>
      <c r="F2269" t="str">
        <f t="shared" si="35"/>
        <v>Average Per Device1-in-2September Monthly System Peak DayAll3</v>
      </c>
      <c r="G2269">
        <v>0.62302579999999996</v>
      </c>
      <c r="H2269">
        <v>0.62302579999999996</v>
      </c>
      <c r="I2269">
        <v>66.114900000000006</v>
      </c>
      <c r="J2269">
        <v>0</v>
      </c>
      <c r="K2269">
        <v>0</v>
      </c>
      <c r="L2269">
        <v>0</v>
      </c>
      <c r="M2269">
        <v>0</v>
      </c>
      <c r="N2269">
        <v>0</v>
      </c>
      <c r="O2269">
        <v>23026</v>
      </c>
      <c r="P2269" t="s">
        <v>59</v>
      </c>
      <c r="Q2269" t="s">
        <v>61</v>
      </c>
    </row>
    <row r="2270" spans="1:17" x14ac:dyDescent="0.25">
      <c r="A2270" t="s">
        <v>43</v>
      </c>
      <c r="B2270" t="s">
        <v>36</v>
      </c>
      <c r="C2270" t="s">
        <v>53</v>
      </c>
      <c r="D2270" t="s">
        <v>26</v>
      </c>
      <c r="E2270">
        <v>3</v>
      </c>
      <c r="F2270" t="str">
        <f t="shared" si="35"/>
        <v>Aggregate1-in-2September Monthly System Peak DayAll3</v>
      </c>
      <c r="G2270">
        <v>17.212959999999999</v>
      </c>
      <c r="H2270">
        <v>17.212959999999999</v>
      </c>
      <c r="I2270">
        <v>66.114900000000006</v>
      </c>
      <c r="J2270">
        <v>0</v>
      </c>
      <c r="K2270">
        <v>0</v>
      </c>
      <c r="L2270">
        <v>0</v>
      </c>
      <c r="M2270">
        <v>0</v>
      </c>
      <c r="N2270">
        <v>0</v>
      </c>
      <c r="O2270">
        <v>23026</v>
      </c>
      <c r="P2270" t="s">
        <v>59</v>
      </c>
      <c r="Q2270" t="s">
        <v>61</v>
      </c>
    </row>
    <row r="2271" spans="1:17" x14ac:dyDescent="0.25">
      <c r="A2271" t="s">
        <v>30</v>
      </c>
      <c r="B2271" t="s">
        <v>36</v>
      </c>
      <c r="C2271" t="s">
        <v>48</v>
      </c>
      <c r="D2271" t="s">
        <v>58</v>
      </c>
      <c r="E2271">
        <v>4</v>
      </c>
      <c r="F2271" t="str">
        <f t="shared" si="35"/>
        <v>Average Per Ton1-in-2August Monthly System Peak Day100% Cycling4</v>
      </c>
      <c r="G2271">
        <v>0.13411049999999999</v>
      </c>
      <c r="H2271">
        <v>0.13411049999999999</v>
      </c>
      <c r="I2271">
        <v>70.230599999999995</v>
      </c>
      <c r="J2271">
        <v>0</v>
      </c>
      <c r="K2271">
        <v>0</v>
      </c>
      <c r="L2271">
        <v>0</v>
      </c>
      <c r="M2271">
        <v>0</v>
      </c>
      <c r="N2271">
        <v>0</v>
      </c>
      <c r="O2271">
        <v>10695</v>
      </c>
      <c r="P2271" t="s">
        <v>59</v>
      </c>
      <c r="Q2271" t="s">
        <v>61</v>
      </c>
    </row>
    <row r="2272" spans="1:17" x14ac:dyDescent="0.25">
      <c r="A2272" t="s">
        <v>28</v>
      </c>
      <c r="B2272" t="s">
        <v>36</v>
      </c>
      <c r="C2272" t="s">
        <v>48</v>
      </c>
      <c r="D2272" t="s">
        <v>58</v>
      </c>
      <c r="E2272">
        <v>4</v>
      </c>
      <c r="F2272" t="str">
        <f t="shared" si="35"/>
        <v>Average Per Premise1-in-2August Monthly System Peak Day100% Cycling4</v>
      </c>
      <c r="G2272">
        <v>0.60103459999999997</v>
      </c>
      <c r="H2272">
        <v>0.60103459999999997</v>
      </c>
      <c r="I2272">
        <v>70.230599999999995</v>
      </c>
      <c r="J2272">
        <v>0</v>
      </c>
      <c r="K2272">
        <v>0</v>
      </c>
      <c r="L2272">
        <v>0</v>
      </c>
      <c r="M2272">
        <v>0</v>
      </c>
      <c r="N2272">
        <v>0</v>
      </c>
      <c r="O2272">
        <v>10695</v>
      </c>
      <c r="P2272" t="s">
        <v>59</v>
      </c>
      <c r="Q2272" t="s">
        <v>61</v>
      </c>
    </row>
    <row r="2273" spans="1:17" x14ac:dyDescent="0.25">
      <c r="A2273" t="s">
        <v>29</v>
      </c>
      <c r="B2273" t="s">
        <v>36</v>
      </c>
      <c r="C2273" t="s">
        <v>48</v>
      </c>
      <c r="D2273" t="s">
        <v>58</v>
      </c>
      <c r="E2273">
        <v>4</v>
      </c>
      <c r="F2273" t="str">
        <f t="shared" si="35"/>
        <v>Average Per Device1-in-2August Monthly System Peak Day100% Cycling4</v>
      </c>
      <c r="G2273">
        <v>0.48679020000000001</v>
      </c>
      <c r="H2273">
        <v>0.48679020000000001</v>
      </c>
      <c r="I2273">
        <v>70.230599999999995</v>
      </c>
      <c r="J2273">
        <v>0</v>
      </c>
      <c r="K2273">
        <v>0</v>
      </c>
      <c r="L2273">
        <v>0</v>
      </c>
      <c r="M2273">
        <v>0</v>
      </c>
      <c r="N2273">
        <v>0</v>
      </c>
      <c r="O2273">
        <v>10695</v>
      </c>
      <c r="P2273" t="s">
        <v>59</v>
      </c>
      <c r="Q2273" t="s">
        <v>61</v>
      </c>
    </row>
    <row r="2274" spans="1:17" x14ac:dyDescent="0.25">
      <c r="A2274" t="s">
        <v>43</v>
      </c>
      <c r="B2274" t="s">
        <v>36</v>
      </c>
      <c r="C2274" t="s">
        <v>48</v>
      </c>
      <c r="D2274" t="s">
        <v>58</v>
      </c>
      <c r="E2274">
        <v>4</v>
      </c>
      <c r="F2274" t="str">
        <f t="shared" si="35"/>
        <v>Aggregate1-in-2August Monthly System Peak Day100% Cycling4</v>
      </c>
      <c r="G2274">
        <v>6.4280650000000001</v>
      </c>
      <c r="H2274">
        <v>6.4280650000000001</v>
      </c>
      <c r="I2274">
        <v>70.230599999999995</v>
      </c>
      <c r="J2274">
        <v>0</v>
      </c>
      <c r="K2274">
        <v>0</v>
      </c>
      <c r="L2274">
        <v>0</v>
      </c>
      <c r="M2274">
        <v>0</v>
      </c>
      <c r="N2274">
        <v>0</v>
      </c>
      <c r="O2274">
        <v>10695</v>
      </c>
      <c r="P2274" t="s">
        <v>59</v>
      </c>
      <c r="Q2274" t="s">
        <v>61</v>
      </c>
    </row>
    <row r="2275" spans="1:17" x14ac:dyDescent="0.25">
      <c r="A2275" t="s">
        <v>30</v>
      </c>
      <c r="B2275" t="s">
        <v>36</v>
      </c>
      <c r="C2275" t="s">
        <v>48</v>
      </c>
      <c r="D2275" t="s">
        <v>31</v>
      </c>
      <c r="E2275">
        <v>4</v>
      </c>
      <c r="F2275" t="str">
        <f t="shared" si="35"/>
        <v>Average Per Ton1-in-2August Monthly System Peak Day50% Cycling4</v>
      </c>
      <c r="G2275">
        <v>0.1717619</v>
      </c>
      <c r="H2275">
        <v>0.1717619</v>
      </c>
      <c r="I2275">
        <v>70.108900000000006</v>
      </c>
      <c r="J2275">
        <v>0</v>
      </c>
      <c r="K2275">
        <v>0</v>
      </c>
      <c r="L2275">
        <v>0</v>
      </c>
      <c r="M2275">
        <v>0</v>
      </c>
      <c r="N2275">
        <v>0</v>
      </c>
      <c r="O2275">
        <v>12331</v>
      </c>
      <c r="P2275" t="s">
        <v>59</v>
      </c>
      <c r="Q2275" t="s">
        <v>61</v>
      </c>
    </row>
    <row r="2276" spans="1:17" x14ac:dyDescent="0.25">
      <c r="A2276" t="s">
        <v>28</v>
      </c>
      <c r="B2276" t="s">
        <v>36</v>
      </c>
      <c r="C2276" t="s">
        <v>48</v>
      </c>
      <c r="D2276" t="s">
        <v>31</v>
      </c>
      <c r="E2276">
        <v>4</v>
      </c>
      <c r="F2276" t="str">
        <f t="shared" si="35"/>
        <v>Average Per Premise1-in-2August Monthly System Peak Day50% Cycling4</v>
      </c>
      <c r="G2276">
        <v>0.7050497</v>
      </c>
      <c r="H2276">
        <v>0.7050497</v>
      </c>
      <c r="I2276">
        <v>70.108900000000006</v>
      </c>
      <c r="J2276">
        <v>0</v>
      </c>
      <c r="K2276">
        <v>0</v>
      </c>
      <c r="L2276">
        <v>0</v>
      </c>
      <c r="M2276">
        <v>0</v>
      </c>
      <c r="N2276">
        <v>0</v>
      </c>
      <c r="O2276">
        <v>12331</v>
      </c>
      <c r="P2276" t="s">
        <v>59</v>
      </c>
      <c r="Q2276" t="s">
        <v>61</v>
      </c>
    </row>
    <row r="2277" spans="1:17" x14ac:dyDescent="0.25">
      <c r="A2277" t="s">
        <v>29</v>
      </c>
      <c r="B2277" t="s">
        <v>36</v>
      </c>
      <c r="C2277" t="s">
        <v>48</v>
      </c>
      <c r="D2277" t="s">
        <v>31</v>
      </c>
      <c r="E2277">
        <v>4</v>
      </c>
      <c r="F2277" t="str">
        <f t="shared" si="35"/>
        <v>Average Per Device1-in-2August Monthly System Peak Day50% Cycling4</v>
      </c>
      <c r="G2277">
        <v>0.60278489999999996</v>
      </c>
      <c r="H2277">
        <v>0.60278500000000002</v>
      </c>
      <c r="I2277">
        <v>70.108900000000006</v>
      </c>
      <c r="J2277">
        <v>0</v>
      </c>
      <c r="K2277">
        <v>0</v>
      </c>
      <c r="L2277">
        <v>0</v>
      </c>
      <c r="M2277">
        <v>0</v>
      </c>
      <c r="N2277">
        <v>0</v>
      </c>
      <c r="O2277">
        <v>12331</v>
      </c>
      <c r="P2277" t="s">
        <v>59</v>
      </c>
      <c r="Q2277" t="s">
        <v>61</v>
      </c>
    </row>
    <row r="2278" spans="1:17" x14ac:dyDescent="0.25">
      <c r="A2278" t="s">
        <v>43</v>
      </c>
      <c r="B2278" t="s">
        <v>36</v>
      </c>
      <c r="C2278" t="s">
        <v>48</v>
      </c>
      <c r="D2278" t="s">
        <v>31</v>
      </c>
      <c r="E2278">
        <v>4</v>
      </c>
      <c r="F2278" t="str">
        <f t="shared" si="35"/>
        <v>Aggregate1-in-2August Monthly System Peak Day50% Cycling4</v>
      </c>
      <c r="G2278">
        <v>8.6939670000000007</v>
      </c>
      <c r="H2278">
        <v>8.6939679999999999</v>
      </c>
      <c r="I2278">
        <v>70.108900000000006</v>
      </c>
      <c r="J2278">
        <v>0</v>
      </c>
      <c r="K2278">
        <v>0</v>
      </c>
      <c r="L2278">
        <v>0</v>
      </c>
      <c r="M2278">
        <v>0</v>
      </c>
      <c r="N2278">
        <v>0</v>
      </c>
      <c r="O2278">
        <v>12331</v>
      </c>
      <c r="P2278" t="s">
        <v>59</v>
      </c>
      <c r="Q2278" t="s">
        <v>61</v>
      </c>
    </row>
    <row r="2279" spans="1:17" x14ac:dyDescent="0.25">
      <c r="A2279" t="s">
        <v>30</v>
      </c>
      <c r="B2279" t="s">
        <v>36</v>
      </c>
      <c r="C2279" t="s">
        <v>48</v>
      </c>
      <c r="D2279" t="s">
        <v>26</v>
      </c>
      <c r="E2279">
        <v>4</v>
      </c>
      <c r="F2279" t="str">
        <f t="shared" si="35"/>
        <v>Average Per Ton1-in-2August Monthly System Peak DayAll4</v>
      </c>
      <c r="G2279">
        <v>0.15427279999999999</v>
      </c>
      <c r="H2279">
        <v>0.15427279999999999</v>
      </c>
      <c r="I2279">
        <v>70.165400000000005</v>
      </c>
      <c r="J2279">
        <v>0</v>
      </c>
      <c r="K2279">
        <v>0</v>
      </c>
      <c r="L2279">
        <v>0</v>
      </c>
      <c r="M2279">
        <v>0</v>
      </c>
      <c r="N2279">
        <v>0</v>
      </c>
      <c r="O2279">
        <v>23026</v>
      </c>
      <c r="P2279" t="s">
        <v>59</v>
      </c>
      <c r="Q2279" t="s">
        <v>61</v>
      </c>
    </row>
    <row r="2280" spans="1:17" x14ac:dyDescent="0.25">
      <c r="A2280" t="s">
        <v>28</v>
      </c>
      <c r="B2280" t="s">
        <v>36</v>
      </c>
      <c r="C2280" t="s">
        <v>48</v>
      </c>
      <c r="D2280" t="s">
        <v>26</v>
      </c>
      <c r="E2280">
        <v>4</v>
      </c>
      <c r="F2280" t="str">
        <f t="shared" si="35"/>
        <v>Average Per Premise1-in-2August Monthly System Peak DayAll4</v>
      </c>
      <c r="G2280">
        <v>0.66026229999999997</v>
      </c>
      <c r="H2280">
        <v>0.66026229999999997</v>
      </c>
      <c r="I2280">
        <v>70.165400000000005</v>
      </c>
      <c r="J2280">
        <v>0</v>
      </c>
      <c r="K2280">
        <v>0</v>
      </c>
      <c r="L2280">
        <v>0</v>
      </c>
      <c r="M2280">
        <v>0</v>
      </c>
      <c r="N2280">
        <v>0</v>
      </c>
      <c r="O2280">
        <v>23026</v>
      </c>
      <c r="P2280" t="s">
        <v>59</v>
      </c>
      <c r="Q2280" t="s">
        <v>61</v>
      </c>
    </row>
    <row r="2281" spans="1:17" x14ac:dyDescent="0.25">
      <c r="A2281" t="s">
        <v>29</v>
      </c>
      <c r="B2281" t="s">
        <v>36</v>
      </c>
      <c r="C2281" t="s">
        <v>48</v>
      </c>
      <c r="D2281" t="s">
        <v>26</v>
      </c>
      <c r="E2281">
        <v>4</v>
      </c>
      <c r="F2281" t="str">
        <f t="shared" si="35"/>
        <v>Average Per Device1-in-2August Monthly System Peak DayAll4</v>
      </c>
      <c r="G2281">
        <v>0.5502823</v>
      </c>
      <c r="H2281">
        <v>0.5502823</v>
      </c>
      <c r="I2281">
        <v>70.165400000000005</v>
      </c>
      <c r="J2281">
        <v>0</v>
      </c>
      <c r="K2281">
        <v>0</v>
      </c>
      <c r="L2281">
        <v>0</v>
      </c>
      <c r="M2281">
        <v>0</v>
      </c>
      <c r="N2281">
        <v>0</v>
      </c>
      <c r="O2281">
        <v>23026</v>
      </c>
      <c r="P2281" t="s">
        <v>59</v>
      </c>
      <c r="Q2281" t="s">
        <v>61</v>
      </c>
    </row>
    <row r="2282" spans="1:17" x14ac:dyDescent="0.25">
      <c r="A2282" t="s">
        <v>43</v>
      </c>
      <c r="B2282" t="s">
        <v>36</v>
      </c>
      <c r="C2282" t="s">
        <v>48</v>
      </c>
      <c r="D2282" t="s">
        <v>26</v>
      </c>
      <c r="E2282">
        <v>4</v>
      </c>
      <c r="F2282" t="str">
        <f t="shared" si="35"/>
        <v>Aggregate1-in-2August Monthly System Peak DayAll4</v>
      </c>
      <c r="G2282">
        <v>15.203200000000001</v>
      </c>
      <c r="H2282">
        <v>15.203200000000001</v>
      </c>
      <c r="I2282">
        <v>70.165400000000005</v>
      </c>
      <c r="J2282">
        <v>0</v>
      </c>
      <c r="K2282">
        <v>0</v>
      </c>
      <c r="L2282">
        <v>0</v>
      </c>
      <c r="M2282">
        <v>0</v>
      </c>
      <c r="N2282">
        <v>0</v>
      </c>
      <c r="O2282">
        <v>23026</v>
      </c>
      <c r="P2282" t="s">
        <v>59</v>
      </c>
      <c r="Q2282" t="s">
        <v>61</v>
      </c>
    </row>
    <row r="2283" spans="1:17" x14ac:dyDescent="0.25">
      <c r="A2283" t="s">
        <v>30</v>
      </c>
      <c r="B2283" t="s">
        <v>36</v>
      </c>
      <c r="C2283" t="s">
        <v>37</v>
      </c>
      <c r="D2283" t="s">
        <v>58</v>
      </c>
      <c r="E2283">
        <v>4</v>
      </c>
      <c r="F2283" t="str">
        <f t="shared" si="35"/>
        <v>Average Per Ton1-in-2August Typical Event Day100% Cycling4</v>
      </c>
      <c r="G2283">
        <v>0.12208720000000001</v>
      </c>
      <c r="H2283">
        <v>0.12208720000000001</v>
      </c>
      <c r="I2283">
        <v>65.540599999999998</v>
      </c>
      <c r="J2283">
        <v>0</v>
      </c>
      <c r="K2283">
        <v>0</v>
      </c>
      <c r="L2283">
        <v>0</v>
      </c>
      <c r="M2283">
        <v>0</v>
      </c>
      <c r="N2283">
        <v>0</v>
      </c>
      <c r="O2283">
        <v>10695</v>
      </c>
      <c r="P2283" t="s">
        <v>59</v>
      </c>
      <c r="Q2283" t="s">
        <v>61</v>
      </c>
    </row>
    <row r="2284" spans="1:17" x14ac:dyDescent="0.25">
      <c r="A2284" t="s">
        <v>28</v>
      </c>
      <c r="B2284" t="s">
        <v>36</v>
      </c>
      <c r="C2284" t="s">
        <v>37</v>
      </c>
      <c r="D2284" t="s">
        <v>58</v>
      </c>
      <c r="E2284">
        <v>4</v>
      </c>
      <c r="F2284" t="str">
        <f t="shared" si="35"/>
        <v>Average Per Premise1-in-2August Typical Event Day100% Cycling4</v>
      </c>
      <c r="G2284">
        <v>0.54715060000000004</v>
      </c>
      <c r="H2284">
        <v>0.54715049999999998</v>
      </c>
      <c r="I2284">
        <v>65.540599999999998</v>
      </c>
      <c r="J2284">
        <v>0</v>
      </c>
      <c r="K2284">
        <v>0</v>
      </c>
      <c r="L2284">
        <v>0</v>
      </c>
      <c r="M2284">
        <v>0</v>
      </c>
      <c r="N2284">
        <v>0</v>
      </c>
      <c r="O2284">
        <v>10695</v>
      </c>
      <c r="P2284" t="s">
        <v>59</v>
      </c>
      <c r="Q2284" t="s">
        <v>61</v>
      </c>
    </row>
    <row r="2285" spans="1:17" x14ac:dyDescent="0.25">
      <c r="A2285" t="s">
        <v>29</v>
      </c>
      <c r="B2285" t="s">
        <v>36</v>
      </c>
      <c r="C2285" t="s">
        <v>37</v>
      </c>
      <c r="D2285" t="s">
        <v>58</v>
      </c>
      <c r="E2285">
        <v>4</v>
      </c>
      <c r="F2285" t="str">
        <f t="shared" si="35"/>
        <v>Average Per Device1-in-2August Typical Event Day100% Cycling4</v>
      </c>
      <c r="G2285">
        <v>0.4431484</v>
      </c>
      <c r="H2285">
        <v>0.4431484</v>
      </c>
      <c r="I2285">
        <v>65.540599999999998</v>
      </c>
      <c r="J2285">
        <v>0</v>
      </c>
      <c r="K2285">
        <v>0</v>
      </c>
      <c r="L2285">
        <v>0</v>
      </c>
      <c r="M2285">
        <v>0</v>
      </c>
      <c r="N2285">
        <v>0</v>
      </c>
      <c r="O2285">
        <v>10695</v>
      </c>
      <c r="P2285" t="s">
        <v>59</v>
      </c>
      <c r="Q2285" t="s">
        <v>61</v>
      </c>
    </row>
    <row r="2286" spans="1:17" x14ac:dyDescent="0.25">
      <c r="A2286" t="s">
        <v>43</v>
      </c>
      <c r="B2286" t="s">
        <v>36</v>
      </c>
      <c r="C2286" t="s">
        <v>37</v>
      </c>
      <c r="D2286" t="s">
        <v>58</v>
      </c>
      <c r="E2286">
        <v>4</v>
      </c>
      <c r="F2286" t="str">
        <f t="shared" si="35"/>
        <v>Aggregate1-in-2August Typical Event Day100% Cycling4</v>
      </c>
      <c r="G2286">
        <v>5.8517749999999999</v>
      </c>
      <c r="H2286">
        <v>5.8517749999999999</v>
      </c>
      <c r="I2286">
        <v>65.540599999999998</v>
      </c>
      <c r="J2286">
        <v>0</v>
      </c>
      <c r="K2286">
        <v>0</v>
      </c>
      <c r="L2286">
        <v>0</v>
      </c>
      <c r="M2286">
        <v>0</v>
      </c>
      <c r="N2286">
        <v>0</v>
      </c>
      <c r="O2286">
        <v>10695</v>
      </c>
      <c r="P2286" t="s">
        <v>59</v>
      </c>
      <c r="Q2286" t="s">
        <v>61</v>
      </c>
    </row>
    <row r="2287" spans="1:17" x14ac:dyDescent="0.25">
      <c r="A2287" t="s">
        <v>30</v>
      </c>
      <c r="B2287" t="s">
        <v>36</v>
      </c>
      <c r="C2287" t="s">
        <v>37</v>
      </c>
      <c r="D2287" t="s">
        <v>31</v>
      </c>
      <c r="E2287">
        <v>4</v>
      </c>
      <c r="F2287" t="str">
        <f t="shared" si="35"/>
        <v>Average Per Ton1-in-2August Typical Event Day50% Cycling4</v>
      </c>
      <c r="G2287">
        <v>0.15860669999999999</v>
      </c>
      <c r="H2287">
        <v>0.15860669999999999</v>
      </c>
      <c r="I2287">
        <v>65.255200000000002</v>
      </c>
      <c r="J2287">
        <v>0</v>
      </c>
      <c r="K2287">
        <v>0</v>
      </c>
      <c r="L2287">
        <v>0</v>
      </c>
      <c r="M2287">
        <v>0</v>
      </c>
      <c r="N2287">
        <v>0</v>
      </c>
      <c r="O2287">
        <v>12331</v>
      </c>
      <c r="P2287" t="s">
        <v>59</v>
      </c>
      <c r="Q2287" t="s">
        <v>61</v>
      </c>
    </row>
    <row r="2288" spans="1:17" x14ac:dyDescent="0.25">
      <c r="A2288" t="s">
        <v>28</v>
      </c>
      <c r="B2288" t="s">
        <v>36</v>
      </c>
      <c r="C2288" t="s">
        <v>37</v>
      </c>
      <c r="D2288" t="s">
        <v>31</v>
      </c>
      <c r="E2288">
        <v>4</v>
      </c>
      <c r="F2288" t="str">
        <f t="shared" si="35"/>
        <v>Average Per Premise1-in-2August Typical Event Day50% Cycling4</v>
      </c>
      <c r="G2288">
        <v>0.65105020000000002</v>
      </c>
      <c r="H2288">
        <v>0.65105020000000002</v>
      </c>
      <c r="I2288">
        <v>65.255200000000002</v>
      </c>
      <c r="J2288">
        <v>0</v>
      </c>
      <c r="K2288">
        <v>0</v>
      </c>
      <c r="L2288">
        <v>0</v>
      </c>
      <c r="M2288">
        <v>0</v>
      </c>
      <c r="N2288">
        <v>0</v>
      </c>
      <c r="O2288">
        <v>12331</v>
      </c>
      <c r="P2288" t="s">
        <v>59</v>
      </c>
      <c r="Q2288" t="s">
        <v>61</v>
      </c>
    </row>
    <row r="2289" spans="1:17" x14ac:dyDescent="0.25">
      <c r="A2289" t="s">
        <v>29</v>
      </c>
      <c r="B2289" t="s">
        <v>36</v>
      </c>
      <c r="C2289" t="s">
        <v>37</v>
      </c>
      <c r="D2289" t="s">
        <v>31</v>
      </c>
      <c r="E2289">
        <v>4</v>
      </c>
      <c r="F2289" t="str">
        <f t="shared" si="35"/>
        <v>Average Per Device1-in-2August Typical Event Day50% Cycling4</v>
      </c>
      <c r="G2289">
        <v>0.5566179</v>
      </c>
      <c r="H2289">
        <v>0.5566179</v>
      </c>
      <c r="I2289">
        <v>65.255200000000002</v>
      </c>
      <c r="J2289">
        <v>0</v>
      </c>
      <c r="K2289">
        <v>0</v>
      </c>
      <c r="L2289">
        <v>0</v>
      </c>
      <c r="M2289">
        <v>0</v>
      </c>
      <c r="N2289">
        <v>0</v>
      </c>
      <c r="O2289">
        <v>12331</v>
      </c>
      <c r="P2289" t="s">
        <v>59</v>
      </c>
      <c r="Q2289" t="s">
        <v>61</v>
      </c>
    </row>
    <row r="2290" spans="1:17" x14ac:dyDescent="0.25">
      <c r="A2290" t="s">
        <v>43</v>
      </c>
      <c r="B2290" t="s">
        <v>36</v>
      </c>
      <c r="C2290" t="s">
        <v>37</v>
      </c>
      <c r="D2290" t="s">
        <v>31</v>
      </c>
      <c r="E2290">
        <v>4</v>
      </c>
      <c r="F2290" t="str">
        <f t="shared" si="35"/>
        <v>Aggregate1-in-2August Typical Event Day50% Cycling4</v>
      </c>
      <c r="G2290">
        <v>8.0281000000000002</v>
      </c>
      <c r="H2290">
        <v>8.0281000000000002</v>
      </c>
      <c r="I2290">
        <v>65.255200000000002</v>
      </c>
      <c r="J2290">
        <v>0</v>
      </c>
      <c r="K2290">
        <v>0</v>
      </c>
      <c r="L2290">
        <v>0</v>
      </c>
      <c r="M2290">
        <v>0</v>
      </c>
      <c r="N2290">
        <v>0</v>
      </c>
      <c r="O2290">
        <v>12331</v>
      </c>
      <c r="P2290" t="s">
        <v>59</v>
      </c>
      <c r="Q2290" t="s">
        <v>61</v>
      </c>
    </row>
    <row r="2291" spans="1:17" x14ac:dyDescent="0.25">
      <c r="A2291" t="s">
        <v>30</v>
      </c>
      <c r="B2291" t="s">
        <v>36</v>
      </c>
      <c r="C2291" t="s">
        <v>37</v>
      </c>
      <c r="D2291" t="s">
        <v>26</v>
      </c>
      <c r="E2291">
        <v>4</v>
      </c>
      <c r="F2291" t="str">
        <f t="shared" si="35"/>
        <v>Average Per Ton1-in-2August Typical Event DayAll4</v>
      </c>
      <c r="G2291">
        <v>0.1416434</v>
      </c>
      <c r="H2291">
        <v>0.1416434</v>
      </c>
      <c r="I2291">
        <v>65.387799999999999</v>
      </c>
      <c r="J2291">
        <v>0</v>
      </c>
      <c r="K2291">
        <v>0</v>
      </c>
      <c r="L2291">
        <v>0</v>
      </c>
      <c r="M2291">
        <v>0</v>
      </c>
      <c r="N2291">
        <v>0</v>
      </c>
      <c r="O2291">
        <v>23026</v>
      </c>
      <c r="P2291" t="s">
        <v>59</v>
      </c>
      <c r="Q2291" t="s">
        <v>61</v>
      </c>
    </row>
    <row r="2292" spans="1:17" x14ac:dyDescent="0.25">
      <c r="A2292" t="s">
        <v>28</v>
      </c>
      <c r="B2292" t="s">
        <v>36</v>
      </c>
      <c r="C2292" t="s">
        <v>37</v>
      </c>
      <c r="D2292" t="s">
        <v>26</v>
      </c>
      <c r="E2292">
        <v>4</v>
      </c>
      <c r="F2292" t="str">
        <f t="shared" si="35"/>
        <v>Average Per Premise1-in-2August Typical Event DayAll4</v>
      </c>
      <c r="G2292">
        <v>0.60621049999999999</v>
      </c>
      <c r="H2292">
        <v>0.60621049999999999</v>
      </c>
      <c r="I2292">
        <v>65.387799999999999</v>
      </c>
      <c r="J2292">
        <v>0</v>
      </c>
      <c r="K2292">
        <v>0</v>
      </c>
      <c r="L2292">
        <v>0</v>
      </c>
      <c r="M2292">
        <v>0</v>
      </c>
      <c r="N2292">
        <v>0</v>
      </c>
      <c r="O2292">
        <v>23026</v>
      </c>
      <c r="P2292" t="s">
        <v>59</v>
      </c>
      <c r="Q2292" t="s">
        <v>61</v>
      </c>
    </row>
    <row r="2293" spans="1:17" x14ac:dyDescent="0.25">
      <c r="A2293" t="s">
        <v>29</v>
      </c>
      <c r="B2293" t="s">
        <v>36</v>
      </c>
      <c r="C2293" t="s">
        <v>37</v>
      </c>
      <c r="D2293" t="s">
        <v>26</v>
      </c>
      <c r="E2293">
        <v>4</v>
      </c>
      <c r="F2293" t="str">
        <f t="shared" si="35"/>
        <v>Average Per Device1-in-2August Typical Event DayAll4</v>
      </c>
      <c r="G2293">
        <v>0.50523390000000001</v>
      </c>
      <c r="H2293">
        <v>0.50523390000000001</v>
      </c>
      <c r="I2293">
        <v>65.387799999999999</v>
      </c>
      <c r="J2293">
        <v>0</v>
      </c>
      <c r="K2293">
        <v>0</v>
      </c>
      <c r="L2293">
        <v>0</v>
      </c>
      <c r="M2293">
        <v>0</v>
      </c>
      <c r="N2293">
        <v>0</v>
      </c>
      <c r="O2293">
        <v>23026</v>
      </c>
      <c r="P2293" t="s">
        <v>59</v>
      </c>
      <c r="Q2293" t="s">
        <v>61</v>
      </c>
    </row>
    <row r="2294" spans="1:17" x14ac:dyDescent="0.25">
      <c r="A2294" t="s">
        <v>43</v>
      </c>
      <c r="B2294" t="s">
        <v>36</v>
      </c>
      <c r="C2294" t="s">
        <v>37</v>
      </c>
      <c r="D2294" t="s">
        <v>26</v>
      </c>
      <c r="E2294">
        <v>4</v>
      </c>
      <c r="F2294" t="str">
        <f t="shared" si="35"/>
        <v>Aggregate1-in-2August Typical Event DayAll4</v>
      </c>
      <c r="G2294">
        <v>13.958600000000001</v>
      </c>
      <c r="H2294">
        <v>13.958600000000001</v>
      </c>
      <c r="I2294">
        <v>65.387799999999999</v>
      </c>
      <c r="J2294">
        <v>0</v>
      </c>
      <c r="K2294">
        <v>0</v>
      </c>
      <c r="L2294">
        <v>0</v>
      </c>
      <c r="M2294">
        <v>0</v>
      </c>
      <c r="N2294">
        <v>0</v>
      </c>
      <c r="O2294">
        <v>23026</v>
      </c>
      <c r="P2294" t="s">
        <v>59</v>
      </c>
      <c r="Q2294" t="s">
        <v>61</v>
      </c>
    </row>
    <row r="2295" spans="1:17" x14ac:dyDescent="0.25">
      <c r="A2295" t="s">
        <v>30</v>
      </c>
      <c r="B2295" t="s">
        <v>36</v>
      </c>
      <c r="C2295" t="s">
        <v>49</v>
      </c>
      <c r="D2295" t="s">
        <v>58</v>
      </c>
      <c r="E2295">
        <v>4</v>
      </c>
      <c r="F2295" t="str">
        <f t="shared" si="35"/>
        <v>Average Per Ton1-in-2July Monthly System Peak Day100% Cycling4</v>
      </c>
      <c r="G2295">
        <v>0.12056550000000001</v>
      </c>
      <c r="H2295">
        <v>0.12056550000000001</v>
      </c>
      <c r="I2295">
        <v>66.670699999999997</v>
      </c>
      <c r="J2295">
        <v>0</v>
      </c>
      <c r="K2295">
        <v>0</v>
      </c>
      <c r="L2295">
        <v>0</v>
      </c>
      <c r="M2295">
        <v>0</v>
      </c>
      <c r="N2295">
        <v>0</v>
      </c>
      <c r="O2295">
        <v>10695</v>
      </c>
      <c r="P2295" t="s">
        <v>59</v>
      </c>
      <c r="Q2295" t="s">
        <v>61</v>
      </c>
    </row>
    <row r="2296" spans="1:17" x14ac:dyDescent="0.25">
      <c r="A2296" t="s">
        <v>28</v>
      </c>
      <c r="B2296" t="s">
        <v>36</v>
      </c>
      <c r="C2296" t="s">
        <v>49</v>
      </c>
      <c r="D2296" t="s">
        <v>58</v>
      </c>
      <c r="E2296">
        <v>4</v>
      </c>
      <c r="F2296" t="str">
        <f t="shared" si="35"/>
        <v>Average Per Premise1-in-2July Monthly System Peak Day100% Cycling4</v>
      </c>
      <c r="G2296">
        <v>0.54033089999999995</v>
      </c>
      <c r="H2296">
        <v>0.54033089999999995</v>
      </c>
      <c r="I2296">
        <v>66.670699999999997</v>
      </c>
      <c r="J2296">
        <v>0</v>
      </c>
      <c r="K2296">
        <v>0</v>
      </c>
      <c r="L2296">
        <v>0</v>
      </c>
      <c r="M2296">
        <v>0</v>
      </c>
      <c r="N2296">
        <v>0</v>
      </c>
      <c r="O2296">
        <v>10695</v>
      </c>
      <c r="P2296" t="s">
        <v>59</v>
      </c>
      <c r="Q2296" t="s">
        <v>61</v>
      </c>
    </row>
    <row r="2297" spans="1:17" x14ac:dyDescent="0.25">
      <c r="A2297" t="s">
        <v>29</v>
      </c>
      <c r="B2297" t="s">
        <v>36</v>
      </c>
      <c r="C2297" t="s">
        <v>49</v>
      </c>
      <c r="D2297" t="s">
        <v>58</v>
      </c>
      <c r="E2297">
        <v>4</v>
      </c>
      <c r="F2297" t="str">
        <f t="shared" si="35"/>
        <v>Average Per Device1-in-2July Monthly System Peak Day100% Cycling4</v>
      </c>
      <c r="G2297">
        <v>0.43762499999999999</v>
      </c>
      <c r="H2297">
        <v>0.43762499999999999</v>
      </c>
      <c r="I2297">
        <v>66.670699999999997</v>
      </c>
      <c r="J2297">
        <v>0</v>
      </c>
      <c r="K2297">
        <v>0</v>
      </c>
      <c r="L2297">
        <v>0</v>
      </c>
      <c r="M2297">
        <v>0</v>
      </c>
      <c r="N2297">
        <v>0</v>
      </c>
      <c r="O2297">
        <v>10695</v>
      </c>
      <c r="P2297" t="s">
        <v>59</v>
      </c>
      <c r="Q2297" t="s">
        <v>61</v>
      </c>
    </row>
    <row r="2298" spans="1:17" x14ac:dyDescent="0.25">
      <c r="A2298" t="s">
        <v>43</v>
      </c>
      <c r="B2298" t="s">
        <v>36</v>
      </c>
      <c r="C2298" t="s">
        <v>49</v>
      </c>
      <c r="D2298" t="s">
        <v>58</v>
      </c>
      <c r="E2298">
        <v>4</v>
      </c>
      <c r="F2298" t="str">
        <f t="shared" si="35"/>
        <v>Aggregate1-in-2July Monthly System Peak Day100% Cycling4</v>
      </c>
      <c r="G2298">
        <v>5.7788389999999996</v>
      </c>
      <c r="H2298">
        <v>5.7788389999999996</v>
      </c>
      <c r="I2298">
        <v>66.670699999999997</v>
      </c>
      <c r="J2298">
        <v>0</v>
      </c>
      <c r="K2298">
        <v>0</v>
      </c>
      <c r="L2298">
        <v>0</v>
      </c>
      <c r="M2298">
        <v>0</v>
      </c>
      <c r="N2298">
        <v>0</v>
      </c>
      <c r="O2298">
        <v>10695</v>
      </c>
      <c r="P2298" t="s">
        <v>59</v>
      </c>
      <c r="Q2298" t="s">
        <v>61</v>
      </c>
    </row>
    <row r="2299" spans="1:17" x14ac:dyDescent="0.25">
      <c r="A2299" t="s">
        <v>30</v>
      </c>
      <c r="B2299" t="s">
        <v>36</v>
      </c>
      <c r="C2299" t="s">
        <v>49</v>
      </c>
      <c r="D2299" t="s">
        <v>31</v>
      </c>
      <c r="E2299">
        <v>4</v>
      </c>
      <c r="F2299" t="str">
        <f t="shared" si="35"/>
        <v>Average Per Ton1-in-2July Monthly System Peak Day50% Cycling4</v>
      </c>
      <c r="G2299">
        <v>0.1575887</v>
      </c>
      <c r="H2299">
        <v>0.1575887</v>
      </c>
      <c r="I2299">
        <v>66.580600000000004</v>
      </c>
      <c r="J2299">
        <v>0</v>
      </c>
      <c r="K2299">
        <v>0</v>
      </c>
      <c r="L2299">
        <v>0</v>
      </c>
      <c r="M2299">
        <v>0</v>
      </c>
      <c r="N2299">
        <v>0</v>
      </c>
      <c r="O2299">
        <v>12331</v>
      </c>
      <c r="P2299" t="s">
        <v>59</v>
      </c>
      <c r="Q2299" t="s">
        <v>61</v>
      </c>
    </row>
    <row r="2300" spans="1:17" x14ac:dyDescent="0.25">
      <c r="A2300" t="s">
        <v>28</v>
      </c>
      <c r="B2300" t="s">
        <v>36</v>
      </c>
      <c r="C2300" t="s">
        <v>49</v>
      </c>
      <c r="D2300" t="s">
        <v>31</v>
      </c>
      <c r="E2300">
        <v>4</v>
      </c>
      <c r="F2300" t="str">
        <f t="shared" si="35"/>
        <v>Average Per Premise1-in-2July Monthly System Peak Day50% Cycling4</v>
      </c>
      <c r="G2300">
        <v>0.64687150000000004</v>
      </c>
      <c r="H2300">
        <v>0.64687150000000004</v>
      </c>
      <c r="I2300">
        <v>66.580600000000004</v>
      </c>
      <c r="J2300">
        <v>0</v>
      </c>
      <c r="K2300">
        <v>0</v>
      </c>
      <c r="L2300">
        <v>0</v>
      </c>
      <c r="M2300">
        <v>0</v>
      </c>
      <c r="N2300">
        <v>0</v>
      </c>
      <c r="O2300">
        <v>12331</v>
      </c>
      <c r="P2300" t="s">
        <v>59</v>
      </c>
      <c r="Q2300" t="s">
        <v>61</v>
      </c>
    </row>
    <row r="2301" spans="1:17" x14ac:dyDescent="0.25">
      <c r="A2301" t="s">
        <v>29</v>
      </c>
      <c r="B2301" t="s">
        <v>36</v>
      </c>
      <c r="C2301" t="s">
        <v>49</v>
      </c>
      <c r="D2301" t="s">
        <v>31</v>
      </c>
      <c r="E2301">
        <v>4</v>
      </c>
      <c r="F2301" t="str">
        <f t="shared" si="35"/>
        <v>Average Per Device1-in-2July Monthly System Peak Day50% Cycling4</v>
      </c>
      <c r="G2301">
        <v>0.55304529999999996</v>
      </c>
      <c r="H2301">
        <v>0.55304529999999996</v>
      </c>
      <c r="I2301">
        <v>66.580600000000004</v>
      </c>
      <c r="J2301">
        <v>0</v>
      </c>
      <c r="K2301">
        <v>0</v>
      </c>
      <c r="L2301">
        <v>0</v>
      </c>
      <c r="M2301">
        <v>0</v>
      </c>
      <c r="N2301">
        <v>0</v>
      </c>
      <c r="O2301">
        <v>12331</v>
      </c>
      <c r="P2301" t="s">
        <v>59</v>
      </c>
      <c r="Q2301" t="s">
        <v>61</v>
      </c>
    </row>
    <row r="2302" spans="1:17" x14ac:dyDescent="0.25">
      <c r="A2302" t="s">
        <v>43</v>
      </c>
      <c r="B2302" t="s">
        <v>36</v>
      </c>
      <c r="C2302" t="s">
        <v>49</v>
      </c>
      <c r="D2302" t="s">
        <v>31</v>
      </c>
      <c r="E2302">
        <v>4</v>
      </c>
      <c r="F2302" t="str">
        <f t="shared" si="35"/>
        <v>Aggregate1-in-2July Monthly System Peak Day50% Cycling4</v>
      </c>
      <c r="G2302">
        <v>7.9765730000000001</v>
      </c>
      <c r="H2302">
        <v>7.976572</v>
      </c>
      <c r="I2302">
        <v>66.580600000000004</v>
      </c>
      <c r="J2302">
        <v>0</v>
      </c>
      <c r="K2302">
        <v>0</v>
      </c>
      <c r="L2302">
        <v>0</v>
      </c>
      <c r="M2302">
        <v>0</v>
      </c>
      <c r="N2302">
        <v>0</v>
      </c>
      <c r="O2302">
        <v>12331</v>
      </c>
      <c r="P2302" t="s">
        <v>59</v>
      </c>
      <c r="Q2302" t="s">
        <v>61</v>
      </c>
    </row>
    <row r="2303" spans="1:17" x14ac:dyDescent="0.25">
      <c r="A2303" t="s">
        <v>30</v>
      </c>
      <c r="B2303" t="s">
        <v>36</v>
      </c>
      <c r="C2303" t="s">
        <v>49</v>
      </c>
      <c r="D2303" t="s">
        <v>26</v>
      </c>
      <c r="E2303">
        <v>4</v>
      </c>
      <c r="F2303" t="str">
        <f t="shared" si="35"/>
        <v>Average Per Ton1-in-2July Monthly System Peak DayAll4</v>
      </c>
      <c r="G2303">
        <v>0.1403914</v>
      </c>
      <c r="H2303">
        <v>0.1403914</v>
      </c>
      <c r="I2303">
        <v>66.622399999999999</v>
      </c>
      <c r="J2303">
        <v>0</v>
      </c>
      <c r="K2303">
        <v>0</v>
      </c>
      <c r="L2303">
        <v>0</v>
      </c>
      <c r="M2303">
        <v>0</v>
      </c>
      <c r="N2303">
        <v>0</v>
      </c>
      <c r="O2303">
        <v>23026</v>
      </c>
      <c r="P2303" t="s">
        <v>59</v>
      </c>
      <c r="Q2303" t="s">
        <v>61</v>
      </c>
    </row>
    <row r="2304" spans="1:17" x14ac:dyDescent="0.25">
      <c r="A2304" t="s">
        <v>28</v>
      </c>
      <c r="B2304" t="s">
        <v>36</v>
      </c>
      <c r="C2304" t="s">
        <v>49</v>
      </c>
      <c r="D2304" t="s">
        <v>26</v>
      </c>
      <c r="E2304">
        <v>4</v>
      </c>
      <c r="F2304" t="str">
        <f t="shared" si="35"/>
        <v>Average Per Premise1-in-2July Monthly System Peak DayAll4</v>
      </c>
      <c r="G2304">
        <v>0.60085230000000001</v>
      </c>
      <c r="H2304">
        <v>0.60085230000000001</v>
      </c>
      <c r="I2304">
        <v>66.622399999999999</v>
      </c>
      <c r="J2304">
        <v>0</v>
      </c>
      <c r="K2304">
        <v>0</v>
      </c>
      <c r="L2304">
        <v>0</v>
      </c>
      <c r="M2304">
        <v>0</v>
      </c>
      <c r="N2304">
        <v>0</v>
      </c>
      <c r="O2304">
        <v>23026</v>
      </c>
      <c r="P2304" t="s">
        <v>59</v>
      </c>
      <c r="Q2304" t="s">
        <v>61</v>
      </c>
    </row>
    <row r="2305" spans="1:17" x14ac:dyDescent="0.25">
      <c r="A2305" t="s">
        <v>29</v>
      </c>
      <c r="B2305" t="s">
        <v>36</v>
      </c>
      <c r="C2305" t="s">
        <v>49</v>
      </c>
      <c r="D2305" t="s">
        <v>26</v>
      </c>
      <c r="E2305">
        <v>4</v>
      </c>
      <c r="F2305" t="str">
        <f t="shared" si="35"/>
        <v>Average Per Device1-in-2July Monthly System Peak DayAll4</v>
      </c>
      <c r="G2305">
        <v>0.5007682</v>
      </c>
      <c r="H2305">
        <v>0.5007682</v>
      </c>
      <c r="I2305">
        <v>66.622399999999999</v>
      </c>
      <c r="J2305">
        <v>0</v>
      </c>
      <c r="K2305">
        <v>0</v>
      </c>
      <c r="L2305">
        <v>0</v>
      </c>
      <c r="M2305">
        <v>0</v>
      </c>
      <c r="N2305">
        <v>0</v>
      </c>
      <c r="O2305">
        <v>23026</v>
      </c>
      <c r="P2305" t="s">
        <v>59</v>
      </c>
      <c r="Q2305" t="s">
        <v>61</v>
      </c>
    </row>
    <row r="2306" spans="1:17" x14ac:dyDescent="0.25">
      <c r="A2306" t="s">
        <v>43</v>
      </c>
      <c r="B2306" t="s">
        <v>36</v>
      </c>
      <c r="C2306" t="s">
        <v>49</v>
      </c>
      <c r="D2306" t="s">
        <v>26</v>
      </c>
      <c r="E2306">
        <v>4</v>
      </c>
      <c r="F2306" t="str">
        <f t="shared" si="35"/>
        <v>Aggregate1-in-2July Monthly System Peak DayAll4</v>
      </c>
      <c r="G2306">
        <v>13.83522</v>
      </c>
      <c r="H2306">
        <v>13.83522</v>
      </c>
      <c r="I2306">
        <v>66.622399999999999</v>
      </c>
      <c r="J2306">
        <v>0</v>
      </c>
      <c r="K2306">
        <v>0</v>
      </c>
      <c r="L2306">
        <v>0</v>
      </c>
      <c r="M2306">
        <v>0</v>
      </c>
      <c r="N2306">
        <v>0</v>
      </c>
      <c r="O2306">
        <v>23026</v>
      </c>
      <c r="P2306" t="s">
        <v>59</v>
      </c>
      <c r="Q2306" t="s">
        <v>61</v>
      </c>
    </row>
    <row r="2307" spans="1:17" x14ac:dyDescent="0.25">
      <c r="A2307" t="s">
        <v>30</v>
      </c>
      <c r="B2307" t="s">
        <v>36</v>
      </c>
      <c r="C2307" t="s">
        <v>50</v>
      </c>
      <c r="D2307" t="s">
        <v>58</v>
      </c>
      <c r="E2307">
        <v>4</v>
      </c>
      <c r="F2307" t="str">
        <f t="shared" ref="F2307:F2370" si="36">CONCATENATE(A2307,B2307,C2307,D2307,E2307)</f>
        <v>Average Per Ton1-in-2June Monthly System Peak Day100% Cycling4</v>
      </c>
      <c r="G2307">
        <v>9.3960399999999999E-2</v>
      </c>
      <c r="H2307">
        <v>9.3960399999999999E-2</v>
      </c>
      <c r="I2307">
        <v>60.714300000000001</v>
      </c>
      <c r="J2307">
        <v>0</v>
      </c>
      <c r="K2307">
        <v>0</v>
      </c>
      <c r="L2307">
        <v>0</v>
      </c>
      <c r="M2307">
        <v>0</v>
      </c>
      <c r="N2307">
        <v>0</v>
      </c>
      <c r="O2307">
        <v>10695</v>
      </c>
      <c r="P2307" t="s">
        <v>59</v>
      </c>
      <c r="Q2307" t="s">
        <v>61</v>
      </c>
    </row>
    <row r="2308" spans="1:17" x14ac:dyDescent="0.25">
      <c r="A2308" t="s">
        <v>28</v>
      </c>
      <c r="B2308" t="s">
        <v>36</v>
      </c>
      <c r="C2308" t="s">
        <v>50</v>
      </c>
      <c r="D2308" t="s">
        <v>58</v>
      </c>
      <c r="E2308">
        <v>4</v>
      </c>
      <c r="F2308" t="str">
        <f t="shared" si="36"/>
        <v>Average Per Premise1-in-2June Monthly System Peak Day100% Cycling4</v>
      </c>
      <c r="G2308">
        <v>0.42109639999999998</v>
      </c>
      <c r="H2308">
        <v>0.42109639999999998</v>
      </c>
      <c r="I2308">
        <v>60.714300000000001</v>
      </c>
      <c r="J2308">
        <v>0</v>
      </c>
      <c r="K2308">
        <v>0</v>
      </c>
      <c r="L2308">
        <v>0</v>
      </c>
      <c r="M2308">
        <v>0</v>
      </c>
      <c r="N2308">
        <v>0</v>
      </c>
      <c r="O2308">
        <v>10695</v>
      </c>
      <c r="P2308" t="s">
        <v>59</v>
      </c>
      <c r="Q2308" t="s">
        <v>61</v>
      </c>
    </row>
    <row r="2309" spans="1:17" x14ac:dyDescent="0.25">
      <c r="A2309" t="s">
        <v>29</v>
      </c>
      <c r="B2309" t="s">
        <v>36</v>
      </c>
      <c r="C2309" t="s">
        <v>50</v>
      </c>
      <c r="D2309" t="s">
        <v>58</v>
      </c>
      <c r="E2309">
        <v>4</v>
      </c>
      <c r="F2309" t="str">
        <f t="shared" si="36"/>
        <v>Average Per Device1-in-2June Monthly System Peak Day100% Cycling4</v>
      </c>
      <c r="G2309">
        <v>0.34105459999999999</v>
      </c>
      <c r="H2309">
        <v>0.34105459999999999</v>
      </c>
      <c r="I2309">
        <v>60.714300000000001</v>
      </c>
      <c r="J2309">
        <v>0</v>
      </c>
      <c r="K2309">
        <v>0</v>
      </c>
      <c r="L2309">
        <v>0</v>
      </c>
      <c r="M2309">
        <v>0</v>
      </c>
      <c r="N2309">
        <v>0</v>
      </c>
      <c r="O2309">
        <v>10695</v>
      </c>
      <c r="P2309" t="s">
        <v>59</v>
      </c>
      <c r="Q2309" t="s">
        <v>61</v>
      </c>
    </row>
    <row r="2310" spans="1:17" x14ac:dyDescent="0.25">
      <c r="A2310" t="s">
        <v>43</v>
      </c>
      <c r="B2310" t="s">
        <v>36</v>
      </c>
      <c r="C2310" t="s">
        <v>50</v>
      </c>
      <c r="D2310" t="s">
        <v>58</v>
      </c>
      <c r="E2310">
        <v>4</v>
      </c>
      <c r="F2310" t="str">
        <f t="shared" si="36"/>
        <v>Aggregate1-in-2June Monthly System Peak Day100% Cycling4</v>
      </c>
      <c r="G2310">
        <v>4.5036259999999997</v>
      </c>
      <c r="H2310">
        <v>4.5036259999999997</v>
      </c>
      <c r="I2310">
        <v>60.714300000000001</v>
      </c>
      <c r="J2310">
        <v>0</v>
      </c>
      <c r="K2310">
        <v>0</v>
      </c>
      <c r="L2310">
        <v>0</v>
      </c>
      <c r="M2310">
        <v>0</v>
      </c>
      <c r="N2310">
        <v>0</v>
      </c>
      <c r="O2310">
        <v>10695</v>
      </c>
      <c r="P2310" t="s">
        <v>59</v>
      </c>
      <c r="Q2310" t="s">
        <v>61</v>
      </c>
    </row>
    <row r="2311" spans="1:17" x14ac:dyDescent="0.25">
      <c r="A2311" t="s">
        <v>30</v>
      </c>
      <c r="B2311" t="s">
        <v>36</v>
      </c>
      <c r="C2311" t="s">
        <v>50</v>
      </c>
      <c r="D2311" t="s">
        <v>31</v>
      </c>
      <c r="E2311">
        <v>4</v>
      </c>
      <c r="F2311" t="str">
        <f t="shared" si="36"/>
        <v>Average Per Ton1-in-2June Monthly System Peak Day50% Cycling4</v>
      </c>
      <c r="G2311">
        <v>0.1250742</v>
      </c>
      <c r="H2311">
        <v>0.1250742</v>
      </c>
      <c r="I2311">
        <v>60.205199999999998</v>
      </c>
      <c r="J2311">
        <v>0</v>
      </c>
      <c r="K2311">
        <v>0</v>
      </c>
      <c r="L2311">
        <v>0</v>
      </c>
      <c r="M2311">
        <v>0</v>
      </c>
      <c r="N2311">
        <v>0</v>
      </c>
      <c r="O2311">
        <v>12331</v>
      </c>
      <c r="P2311" t="s">
        <v>59</v>
      </c>
      <c r="Q2311" t="s">
        <v>61</v>
      </c>
    </row>
    <row r="2312" spans="1:17" x14ac:dyDescent="0.25">
      <c r="A2312" t="s">
        <v>28</v>
      </c>
      <c r="B2312" t="s">
        <v>36</v>
      </c>
      <c r="C2312" t="s">
        <v>50</v>
      </c>
      <c r="D2312" t="s">
        <v>31</v>
      </c>
      <c r="E2312">
        <v>4</v>
      </c>
      <c r="F2312" t="str">
        <f t="shared" si="36"/>
        <v>Average Per Premise1-in-2June Monthly System Peak Day50% Cycling4</v>
      </c>
      <c r="G2312">
        <v>0.51340589999999997</v>
      </c>
      <c r="H2312">
        <v>0.51340589999999997</v>
      </c>
      <c r="I2312">
        <v>60.205199999999998</v>
      </c>
      <c r="J2312">
        <v>0</v>
      </c>
      <c r="K2312">
        <v>0</v>
      </c>
      <c r="L2312">
        <v>0</v>
      </c>
      <c r="M2312">
        <v>0</v>
      </c>
      <c r="N2312">
        <v>0</v>
      </c>
      <c r="O2312">
        <v>12331</v>
      </c>
      <c r="P2312" t="s">
        <v>59</v>
      </c>
      <c r="Q2312" t="s">
        <v>61</v>
      </c>
    </row>
    <row r="2313" spans="1:17" x14ac:dyDescent="0.25">
      <c r="A2313" t="s">
        <v>29</v>
      </c>
      <c r="B2313" t="s">
        <v>36</v>
      </c>
      <c r="C2313" t="s">
        <v>50</v>
      </c>
      <c r="D2313" t="s">
        <v>31</v>
      </c>
      <c r="E2313">
        <v>4</v>
      </c>
      <c r="F2313" t="str">
        <f t="shared" si="36"/>
        <v>Average Per Device1-in-2June Monthly System Peak Day50% Cycling4</v>
      </c>
      <c r="G2313">
        <v>0.4389383</v>
      </c>
      <c r="H2313">
        <v>0.43893840000000001</v>
      </c>
      <c r="I2313">
        <v>60.205199999999998</v>
      </c>
      <c r="J2313">
        <v>0</v>
      </c>
      <c r="K2313">
        <v>0</v>
      </c>
      <c r="L2313">
        <v>0</v>
      </c>
      <c r="M2313">
        <v>0</v>
      </c>
      <c r="N2313">
        <v>0</v>
      </c>
      <c r="O2313">
        <v>12331</v>
      </c>
      <c r="P2313" t="s">
        <v>59</v>
      </c>
      <c r="Q2313" t="s">
        <v>61</v>
      </c>
    </row>
    <row r="2314" spans="1:17" x14ac:dyDescent="0.25">
      <c r="A2314" t="s">
        <v>43</v>
      </c>
      <c r="B2314" t="s">
        <v>36</v>
      </c>
      <c r="C2314" t="s">
        <v>50</v>
      </c>
      <c r="D2314" t="s">
        <v>31</v>
      </c>
      <c r="E2314">
        <v>4</v>
      </c>
      <c r="F2314" t="str">
        <f t="shared" si="36"/>
        <v>Aggregate1-in-2June Monthly System Peak Day50% Cycling4</v>
      </c>
      <c r="G2314">
        <v>6.3308080000000002</v>
      </c>
      <c r="H2314">
        <v>6.3308080000000002</v>
      </c>
      <c r="I2314">
        <v>60.205199999999998</v>
      </c>
      <c r="J2314">
        <v>0</v>
      </c>
      <c r="K2314">
        <v>0</v>
      </c>
      <c r="L2314">
        <v>0</v>
      </c>
      <c r="M2314">
        <v>0</v>
      </c>
      <c r="N2314">
        <v>0</v>
      </c>
      <c r="O2314">
        <v>12331</v>
      </c>
      <c r="P2314" t="s">
        <v>59</v>
      </c>
      <c r="Q2314" t="s">
        <v>61</v>
      </c>
    </row>
    <row r="2315" spans="1:17" x14ac:dyDescent="0.25">
      <c r="A2315" t="s">
        <v>30</v>
      </c>
      <c r="B2315" t="s">
        <v>36</v>
      </c>
      <c r="C2315" t="s">
        <v>50</v>
      </c>
      <c r="D2315" t="s">
        <v>26</v>
      </c>
      <c r="E2315">
        <v>4</v>
      </c>
      <c r="F2315" t="str">
        <f t="shared" si="36"/>
        <v>Average Per Ton1-in-2June Monthly System Peak DayAll4</v>
      </c>
      <c r="G2315">
        <v>0.1106219</v>
      </c>
      <c r="H2315">
        <v>0.1106219</v>
      </c>
      <c r="I2315">
        <v>60.441699999999997</v>
      </c>
      <c r="J2315">
        <v>0</v>
      </c>
      <c r="K2315">
        <v>0</v>
      </c>
      <c r="L2315">
        <v>0</v>
      </c>
      <c r="M2315">
        <v>0</v>
      </c>
      <c r="N2315">
        <v>0</v>
      </c>
      <c r="O2315">
        <v>23026</v>
      </c>
      <c r="P2315" t="s">
        <v>59</v>
      </c>
      <c r="Q2315" t="s">
        <v>61</v>
      </c>
    </row>
    <row r="2316" spans="1:17" x14ac:dyDescent="0.25">
      <c r="A2316" t="s">
        <v>28</v>
      </c>
      <c r="B2316" t="s">
        <v>36</v>
      </c>
      <c r="C2316" t="s">
        <v>50</v>
      </c>
      <c r="D2316" t="s">
        <v>26</v>
      </c>
      <c r="E2316">
        <v>4</v>
      </c>
      <c r="F2316" t="str">
        <f t="shared" si="36"/>
        <v>Average Per Premise1-in-2June Monthly System Peak DayAll4</v>
      </c>
      <c r="G2316">
        <v>0.47344340000000001</v>
      </c>
      <c r="H2316">
        <v>0.47344340000000001</v>
      </c>
      <c r="I2316">
        <v>60.441699999999997</v>
      </c>
      <c r="J2316">
        <v>0</v>
      </c>
      <c r="K2316">
        <v>0</v>
      </c>
      <c r="L2316">
        <v>0</v>
      </c>
      <c r="M2316">
        <v>0</v>
      </c>
      <c r="N2316">
        <v>0</v>
      </c>
      <c r="O2316">
        <v>23026</v>
      </c>
      <c r="P2316" t="s">
        <v>59</v>
      </c>
      <c r="Q2316" t="s">
        <v>61</v>
      </c>
    </row>
    <row r="2317" spans="1:17" x14ac:dyDescent="0.25">
      <c r="A2317" t="s">
        <v>29</v>
      </c>
      <c r="B2317" t="s">
        <v>36</v>
      </c>
      <c r="C2317" t="s">
        <v>50</v>
      </c>
      <c r="D2317" t="s">
        <v>26</v>
      </c>
      <c r="E2317">
        <v>4</v>
      </c>
      <c r="F2317" t="str">
        <f t="shared" si="36"/>
        <v>Average Per Device1-in-2June Monthly System Peak DayAll4</v>
      </c>
      <c r="G2317">
        <v>0.39458189999999999</v>
      </c>
      <c r="H2317">
        <v>0.39458189999999999</v>
      </c>
      <c r="I2317">
        <v>60.441699999999997</v>
      </c>
      <c r="J2317">
        <v>0</v>
      </c>
      <c r="K2317">
        <v>0</v>
      </c>
      <c r="L2317">
        <v>0</v>
      </c>
      <c r="M2317">
        <v>0</v>
      </c>
      <c r="N2317">
        <v>0</v>
      </c>
      <c r="O2317">
        <v>23026</v>
      </c>
      <c r="P2317" t="s">
        <v>59</v>
      </c>
      <c r="Q2317" t="s">
        <v>61</v>
      </c>
    </row>
    <row r="2318" spans="1:17" x14ac:dyDescent="0.25">
      <c r="A2318" t="s">
        <v>43</v>
      </c>
      <c r="B2318" t="s">
        <v>36</v>
      </c>
      <c r="C2318" t="s">
        <v>50</v>
      </c>
      <c r="D2318" t="s">
        <v>26</v>
      </c>
      <c r="E2318">
        <v>4</v>
      </c>
      <c r="F2318" t="str">
        <f t="shared" si="36"/>
        <v>Aggregate1-in-2June Monthly System Peak DayAll4</v>
      </c>
      <c r="G2318">
        <v>10.90151</v>
      </c>
      <c r="H2318">
        <v>10.90151</v>
      </c>
      <c r="I2318">
        <v>60.441699999999997</v>
      </c>
      <c r="J2318">
        <v>0</v>
      </c>
      <c r="K2318">
        <v>0</v>
      </c>
      <c r="L2318">
        <v>0</v>
      </c>
      <c r="M2318">
        <v>0</v>
      </c>
      <c r="N2318">
        <v>0</v>
      </c>
      <c r="O2318">
        <v>23026</v>
      </c>
      <c r="P2318" t="s">
        <v>59</v>
      </c>
      <c r="Q2318" t="s">
        <v>61</v>
      </c>
    </row>
    <row r="2319" spans="1:17" x14ac:dyDescent="0.25">
      <c r="A2319" t="s">
        <v>30</v>
      </c>
      <c r="B2319" t="s">
        <v>36</v>
      </c>
      <c r="C2319" t="s">
        <v>51</v>
      </c>
      <c r="D2319" t="s">
        <v>58</v>
      </c>
      <c r="E2319">
        <v>4</v>
      </c>
      <c r="F2319" t="str">
        <f t="shared" si="36"/>
        <v>Average Per Ton1-in-2May Monthly System Peak Day100% Cycling4</v>
      </c>
      <c r="G2319">
        <v>9.4344700000000004E-2</v>
      </c>
      <c r="H2319">
        <v>9.4344700000000004E-2</v>
      </c>
      <c r="I2319">
        <v>59.273000000000003</v>
      </c>
      <c r="J2319">
        <v>0</v>
      </c>
      <c r="K2319">
        <v>0</v>
      </c>
      <c r="L2319">
        <v>0</v>
      </c>
      <c r="M2319">
        <v>0</v>
      </c>
      <c r="N2319">
        <v>0</v>
      </c>
      <c r="O2319">
        <v>10695</v>
      </c>
      <c r="P2319" t="s">
        <v>59</v>
      </c>
      <c r="Q2319" t="s">
        <v>61</v>
      </c>
    </row>
    <row r="2320" spans="1:17" x14ac:dyDescent="0.25">
      <c r="A2320" t="s">
        <v>28</v>
      </c>
      <c r="B2320" t="s">
        <v>36</v>
      </c>
      <c r="C2320" t="s">
        <v>51</v>
      </c>
      <c r="D2320" t="s">
        <v>58</v>
      </c>
      <c r="E2320">
        <v>4</v>
      </c>
      <c r="F2320" t="str">
        <f t="shared" si="36"/>
        <v>Average Per Premise1-in-2May Monthly System Peak Day100% Cycling4</v>
      </c>
      <c r="G2320">
        <v>0.42281859999999999</v>
      </c>
      <c r="H2320">
        <v>0.42281859999999999</v>
      </c>
      <c r="I2320">
        <v>59.273000000000003</v>
      </c>
      <c r="J2320">
        <v>0</v>
      </c>
      <c r="K2320">
        <v>0</v>
      </c>
      <c r="L2320">
        <v>0</v>
      </c>
      <c r="M2320">
        <v>0</v>
      </c>
      <c r="N2320">
        <v>0</v>
      </c>
      <c r="O2320">
        <v>10695</v>
      </c>
      <c r="P2320" t="s">
        <v>59</v>
      </c>
      <c r="Q2320" t="s">
        <v>61</v>
      </c>
    </row>
    <row r="2321" spans="1:17" x14ac:dyDescent="0.25">
      <c r="A2321" t="s">
        <v>29</v>
      </c>
      <c r="B2321" t="s">
        <v>36</v>
      </c>
      <c r="C2321" t="s">
        <v>51</v>
      </c>
      <c r="D2321" t="s">
        <v>58</v>
      </c>
      <c r="E2321">
        <v>4</v>
      </c>
      <c r="F2321" t="str">
        <f t="shared" si="36"/>
        <v>Average Per Device1-in-2May Monthly System Peak Day100% Cycling4</v>
      </c>
      <c r="G2321">
        <v>0.34244940000000001</v>
      </c>
      <c r="H2321">
        <v>0.34244940000000001</v>
      </c>
      <c r="I2321">
        <v>59.273000000000003</v>
      </c>
      <c r="J2321">
        <v>0</v>
      </c>
      <c r="K2321">
        <v>0</v>
      </c>
      <c r="L2321">
        <v>0</v>
      </c>
      <c r="M2321">
        <v>0</v>
      </c>
      <c r="N2321">
        <v>0</v>
      </c>
      <c r="O2321">
        <v>10695</v>
      </c>
      <c r="P2321" t="s">
        <v>59</v>
      </c>
      <c r="Q2321" t="s">
        <v>61</v>
      </c>
    </row>
    <row r="2322" spans="1:17" x14ac:dyDescent="0.25">
      <c r="A2322" t="s">
        <v>43</v>
      </c>
      <c r="B2322" t="s">
        <v>36</v>
      </c>
      <c r="C2322" t="s">
        <v>51</v>
      </c>
      <c r="D2322" t="s">
        <v>58</v>
      </c>
      <c r="E2322">
        <v>4</v>
      </c>
      <c r="F2322" t="str">
        <f t="shared" si="36"/>
        <v>Aggregate1-in-2May Monthly System Peak Day100% Cycling4</v>
      </c>
      <c r="G2322">
        <v>4.5220450000000003</v>
      </c>
      <c r="H2322">
        <v>4.5220440000000002</v>
      </c>
      <c r="I2322">
        <v>59.273000000000003</v>
      </c>
      <c r="J2322">
        <v>0</v>
      </c>
      <c r="K2322">
        <v>0</v>
      </c>
      <c r="L2322">
        <v>0</v>
      </c>
      <c r="M2322">
        <v>0</v>
      </c>
      <c r="N2322">
        <v>0</v>
      </c>
      <c r="O2322">
        <v>10695</v>
      </c>
      <c r="P2322" t="s">
        <v>59</v>
      </c>
      <c r="Q2322" t="s">
        <v>61</v>
      </c>
    </row>
    <row r="2323" spans="1:17" x14ac:dyDescent="0.25">
      <c r="A2323" t="s">
        <v>30</v>
      </c>
      <c r="B2323" t="s">
        <v>36</v>
      </c>
      <c r="C2323" t="s">
        <v>51</v>
      </c>
      <c r="D2323" t="s">
        <v>31</v>
      </c>
      <c r="E2323">
        <v>4</v>
      </c>
      <c r="F2323" t="str">
        <f t="shared" si="36"/>
        <v>Average Per Ton1-in-2May Monthly System Peak Day50% Cycling4</v>
      </c>
      <c r="G2323">
        <v>0.1266042</v>
      </c>
      <c r="H2323">
        <v>0.1266042</v>
      </c>
      <c r="I2323">
        <v>58.732999999999997</v>
      </c>
      <c r="J2323">
        <v>0</v>
      </c>
      <c r="K2323">
        <v>0</v>
      </c>
      <c r="L2323">
        <v>0</v>
      </c>
      <c r="M2323">
        <v>0</v>
      </c>
      <c r="N2323">
        <v>0</v>
      </c>
      <c r="O2323">
        <v>12331</v>
      </c>
      <c r="P2323" t="s">
        <v>59</v>
      </c>
      <c r="Q2323" t="s">
        <v>61</v>
      </c>
    </row>
    <row r="2324" spans="1:17" x14ac:dyDescent="0.25">
      <c r="A2324" t="s">
        <v>28</v>
      </c>
      <c r="B2324" t="s">
        <v>36</v>
      </c>
      <c r="C2324" t="s">
        <v>51</v>
      </c>
      <c r="D2324" t="s">
        <v>31</v>
      </c>
      <c r="E2324">
        <v>4</v>
      </c>
      <c r="F2324" t="str">
        <f t="shared" si="36"/>
        <v>Average Per Premise1-in-2May Monthly System Peak Day50% Cycling4</v>
      </c>
      <c r="G2324">
        <v>0.51968619999999999</v>
      </c>
      <c r="H2324">
        <v>0.51968619999999999</v>
      </c>
      <c r="I2324">
        <v>58.732999999999997</v>
      </c>
      <c r="J2324">
        <v>0</v>
      </c>
      <c r="K2324">
        <v>0</v>
      </c>
      <c r="L2324">
        <v>0</v>
      </c>
      <c r="M2324">
        <v>0</v>
      </c>
      <c r="N2324">
        <v>0</v>
      </c>
      <c r="O2324">
        <v>12331</v>
      </c>
      <c r="P2324" t="s">
        <v>59</v>
      </c>
      <c r="Q2324" t="s">
        <v>61</v>
      </c>
    </row>
    <row r="2325" spans="1:17" x14ac:dyDescent="0.25">
      <c r="A2325" t="s">
        <v>29</v>
      </c>
      <c r="B2325" t="s">
        <v>36</v>
      </c>
      <c r="C2325" t="s">
        <v>51</v>
      </c>
      <c r="D2325" t="s">
        <v>31</v>
      </c>
      <c r="E2325">
        <v>4</v>
      </c>
      <c r="F2325" t="str">
        <f t="shared" si="36"/>
        <v>Average Per Device1-in-2May Monthly System Peak Day50% Cycling4</v>
      </c>
      <c r="G2325">
        <v>0.44430770000000003</v>
      </c>
      <c r="H2325">
        <v>0.44430770000000003</v>
      </c>
      <c r="I2325">
        <v>58.732999999999997</v>
      </c>
      <c r="J2325">
        <v>0</v>
      </c>
      <c r="K2325">
        <v>0</v>
      </c>
      <c r="L2325">
        <v>0</v>
      </c>
      <c r="M2325">
        <v>0</v>
      </c>
      <c r="N2325">
        <v>0</v>
      </c>
      <c r="O2325">
        <v>12331</v>
      </c>
      <c r="P2325" t="s">
        <v>59</v>
      </c>
      <c r="Q2325" t="s">
        <v>61</v>
      </c>
    </row>
    <row r="2326" spans="1:17" x14ac:dyDescent="0.25">
      <c r="A2326" t="s">
        <v>43</v>
      </c>
      <c r="B2326" t="s">
        <v>36</v>
      </c>
      <c r="C2326" t="s">
        <v>51</v>
      </c>
      <c r="D2326" t="s">
        <v>31</v>
      </c>
      <c r="E2326">
        <v>4</v>
      </c>
      <c r="F2326" t="str">
        <f t="shared" si="36"/>
        <v>Aggregate1-in-2May Monthly System Peak Day50% Cycling4</v>
      </c>
      <c r="G2326">
        <v>6.4082509999999999</v>
      </c>
      <c r="H2326">
        <v>6.4082499999999998</v>
      </c>
      <c r="I2326">
        <v>58.732999999999997</v>
      </c>
      <c r="J2326">
        <v>0</v>
      </c>
      <c r="K2326">
        <v>0</v>
      </c>
      <c r="L2326">
        <v>0</v>
      </c>
      <c r="M2326">
        <v>0</v>
      </c>
      <c r="N2326">
        <v>0</v>
      </c>
      <c r="O2326">
        <v>12331</v>
      </c>
      <c r="P2326" t="s">
        <v>59</v>
      </c>
      <c r="Q2326" t="s">
        <v>61</v>
      </c>
    </row>
    <row r="2327" spans="1:17" x14ac:dyDescent="0.25">
      <c r="A2327" t="s">
        <v>30</v>
      </c>
      <c r="B2327" t="s">
        <v>36</v>
      </c>
      <c r="C2327" t="s">
        <v>51</v>
      </c>
      <c r="D2327" t="s">
        <v>26</v>
      </c>
      <c r="E2327">
        <v>4</v>
      </c>
      <c r="F2327" t="str">
        <f t="shared" si="36"/>
        <v>Average Per Ton1-in-2May Monthly System Peak DayAll4</v>
      </c>
      <c r="G2327">
        <v>0.1116197</v>
      </c>
      <c r="H2327">
        <v>0.1116197</v>
      </c>
      <c r="I2327">
        <v>58.983800000000002</v>
      </c>
      <c r="J2327">
        <v>0</v>
      </c>
      <c r="K2327">
        <v>0</v>
      </c>
      <c r="L2327">
        <v>0</v>
      </c>
      <c r="M2327">
        <v>0</v>
      </c>
      <c r="N2327">
        <v>0</v>
      </c>
      <c r="O2327">
        <v>23026</v>
      </c>
      <c r="P2327" t="s">
        <v>59</v>
      </c>
      <c r="Q2327" t="s">
        <v>61</v>
      </c>
    </row>
    <row r="2328" spans="1:17" x14ac:dyDescent="0.25">
      <c r="A2328" t="s">
        <v>28</v>
      </c>
      <c r="B2328" t="s">
        <v>36</v>
      </c>
      <c r="C2328" t="s">
        <v>51</v>
      </c>
      <c r="D2328" t="s">
        <v>26</v>
      </c>
      <c r="E2328">
        <v>4</v>
      </c>
      <c r="F2328" t="str">
        <f t="shared" si="36"/>
        <v>Average Per Premise1-in-2May Monthly System Peak DayAll4</v>
      </c>
      <c r="G2328">
        <v>0.47771390000000002</v>
      </c>
      <c r="H2328">
        <v>0.47771380000000002</v>
      </c>
      <c r="I2328">
        <v>58.983800000000002</v>
      </c>
      <c r="J2328">
        <v>0</v>
      </c>
      <c r="K2328">
        <v>0</v>
      </c>
      <c r="L2328">
        <v>0</v>
      </c>
      <c r="M2328">
        <v>0</v>
      </c>
      <c r="N2328">
        <v>0</v>
      </c>
      <c r="O2328">
        <v>23026</v>
      </c>
      <c r="P2328" t="s">
        <v>59</v>
      </c>
      <c r="Q2328" t="s">
        <v>61</v>
      </c>
    </row>
    <row r="2329" spans="1:17" x14ac:dyDescent="0.25">
      <c r="A2329" t="s">
        <v>29</v>
      </c>
      <c r="B2329" t="s">
        <v>36</v>
      </c>
      <c r="C2329" t="s">
        <v>51</v>
      </c>
      <c r="D2329" t="s">
        <v>26</v>
      </c>
      <c r="E2329">
        <v>4</v>
      </c>
      <c r="F2329" t="str">
        <f t="shared" si="36"/>
        <v>Average Per Device1-in-2May Monthly System Peak DayAll4</v>
      </c>
      <c r="G2329">
        <v>0.39814100000000002</v>
      </c>
      <c r="H2329">
        <v>0.39814100000000002</v>
      </c>
      <c r="I2329">
        <v>58.983800000000002</v>
      </c>
      <c r="J2329">
        <v>0</v>
      </c>
      <c r="K2329">
        <v>0</v>
      </c>
      <c r="L2329">
        <v>0</v>
      </c>
      <c r="M2329">
        <v>0</v>
      </c>
      <c r="N2329">
        <v>0</v>
      </c>
      <c r="O2329">
        <v>23026</v>
      </c>
      <c r="P2329" t="s">
        <v>59</v>
      </c>
      <c r="Q2329" t="s">
        <v>61</v>
      </c>
    </row>
    <row r="2330" spans="1:17" x14ac:dyDescent="0.25">
      <c r="A2330" t="s">
        <v>43</v>
      </c>
      <c r="B2330" t="s">
        <v>36</v>
      </c>
      <c r="C2330" t="s">
        <v>51</v>
      </c>
      <c r="D2330" t="s">
        <v>26</v>
      </c>
      <c r="E2330">
        <v>4</v>
      </c>
      <c r="F2330" t="str">
        <f t="shared" si="36"/>
        <v>Aggregate1-in-2May Monthly System Peak DayAll4</v>
      </c>
      <c r="G2330">
        <v>10.999840000000001</v>
      </c>
      <c r="H2330">
        <v>10.999840000000001</v>
      </c>
      <c r="I2330">
        <v>58.983800000000002</v>
      </c>
      <c r="J2330">
        <v>0</v>
      </c>
      <c r="K2330">
        <v>0</v>
      </c>
      <c r="L2330">
        <v>0</v>
      </c>
      <c r="M2330">
        <v>0</v>
      </c>
      <c r="N2330">
        <v>0</v>
      </c>
      <c r="O2330">
        <v>23026</v>
      </c>
      <c r="P2330" t="s">
        <v>59</v>
      </c>
      <c r="Q2330" t="s">
        <v>61</v>
      </c>
    </row>
    <row r="2331" spans="1:17" x14ac:dyDescent="0.25">
      <c r="A2331" t="s">
        <v>30</v>
      </c>
      <c r="B2331" t="s">
        <v>36</v>
      </c>
      <c r="C2331" t="s">
        <v>52</v>
      </c>
      <c r="D2331" t="s">
        <v>58</v>
      </c>
      <c r="E2331">
        <v>4</v>
      </c>
      <c r="F2331" t="str">
        <f t="shared" si="36"/>
        <v>Average Per Ton1-in-2October Monthly System Peak Day100% Cycling4</v>
      </c>
      <c r="G2331">
        <v>0.1125184</v>
      </c>
      <c r="H2331">
        <v>0.1125184</v>
      </c>
      <c r="I2331">
        <v>62.208599999999997</v>
      </c>
      <c r="J2331">
        <v>0</v>
      </c>
      <c r="K2331">
        <v>0</v>
      </c>
      <c r="L2331">
        <v>0</v>
      </c>
      <c r="M2331">
        <v>0</v>
      </c>
      <c r="N2331">
        <v>0</v>
      </c>
      <c r="O2331">
        <v>10695</v>
      </c>
      <c r="P2331" t="s">
        <v>59</v>
      </c>
      <c r="Q2331" t="s">
        <v>61</v>
      </c>
    </row>
    <row r="2332" spans="1:17" x14ac:dyDescent="0.25">
      <c r="A2332" t="s">
        <v>28</v>
      </c>
      <c r="B2332" t="s">
        <v>36</v>
      </c>
      <c r="C2332" t="s">
        <v>52</v>
      </c>
      <c r="D2332" t="s">
        <v>58</v>
      </c>
      <c r="E2332">
        <v>4</v>
      </c>
      <c r="F2332" t="str">
        <f t="shared" si="36"/>
        <v>Average Per Premise1-in-2October Monthly System Peak Day100% Cycling4</v>
      </c>
      <c r="G2332">
        <v>0.50426669999999996</v>
      </c>
      <c r="H2332">
        <v>0.50426669999999996</v>
      </c>
      <c r="I2332">
        <v>62.208599999999997</v>
      </c>
      <c r="J2332">
        <v>0</v>
      </c>
      <c r="K2332">
        <v>0</v>
      </c>
      <c r="L2332">
        <v>0</v>
      </c>
      <c r="M2332">
        <v>0</v>
      </c>
      <c r="N2332">
        <v>0</v>
      </c>
      <c r="O2332">
        <v>10695</v>
      </c>
      <c r="P2332" t="s">
        <v>59</v>
      </c>
      <c r="Q2332" t="s">
        <v>61</v>
      </c>
    </row>
    <row r="2333" spans="1:17" x14ac:dyDescent="0.25">
      <c r="A2333" t="s">
        <v>29</v>
      </c>
      <c r="B2333" t="s">
        <v>36</v>
      </c>
      <c r="C2333" t="s">
        <v>52</v>
      </c>
      <c r="D2333" t="s">
        <v>58</v>
      </c>
      <c r="E2333">
        <v>4</v>
      </c>
      <c r="F2333" t="str">
        <f t="shared" si="36"/>
        <v>Average Per Device1-in-2October Monthly System Peak Day100% Cycling4</v>
      </c>
      <c r="G2333">
        <v>0.4084159</v>
      </c>
      <c r="H2333">
        <v>0.4084159</v>
      </c>
      <c r="I2333">
        <v>62.208599999999997</v>
      </c>
      <c r="J2333">
        <v>0</v>
      </c>
      <c r="K2333">
        <v>0</v>
      </c>
      <c r="L2333">
        <v>0</v>
      </c>
      <c r="M2333">
        <v>0</v>
      </c>
      <c r="N2333">
        <v>0</v>
      </c>
      <c r="O2333">
        <v>10695</v>
      </c>
      <c r="P2333" t="s">
        <v>59</v>
      </c>
      <c r="Q2333" t="s">
        <v>61</v>
      </c>
    </row>
    <row r="2334" spans="1:17" x14ac:dyDescent="0.25">
      <c r="A2334" t="s">
        <v>43</v>
      </c>
      <c r="B2334" t="s">
        <v>36</v>
      </c>
      <c r="C2334" t="s">
        <v>52</v>
      </c>
      <c r="D2334" t="s">
        <v>58</v>
      </c>
      <c r="E2334">
        <v>4</v>
      </c>
      <c r="F2334" t="str">
        <f t="shared" si="36"/>
        <v>Aggregate1-in-2October Monthly System Peak Day100% Cycling4</v>
      </c>
      <c r="G2334">
        <v>5.3931329999999997</v>
      </c>
      <c r="H2334">
        <v>5.3931319999999996</v>
      </c>
      <c r="I2334">
        <v>62.208599999999997</v>
      </c>
      <c r="J2334">
        <v>0</v>
      </c>
      <c r="K2334">
        <v>0</v>
      </c>
      <c r="L2334">
        <v>0</v>
      </c>
      <c r="M2334">
        <v>0</v>
      </c>
      <c r="N2334">
        <v>0</v>
      </c>
      <c r="O2334">
        <v>10695</v>
      </c>
      <c r="P2334" t="s">
        <v>59</v>
      </c>
      <c r="Q2334" t="s">
        <v>61</v>
      </c>
    </row>
    <row r="2335" spans="1:17" x14ac:dyDescent="0.25">
      <c r="A2335" t="s">
        <v>30</v>
      </c>
      <c r="B2335" t="s">
        <v>36</v>
      </c>
      <c r="C2335" t="s">
        <v>52</v>
      </c>
      <c r="D2335" t="s">
        <v>31</v>
      </c>
      <c r="E2335">
        <v>4</v>
      </c>
      <c r="F2335" t="str">
        <f t="shared" si="36"/>
        <v>Average Per Ton1-in-2October Monthly System Peak Day50% Cycling4</v>
      </c>
      <c r="G2335">
        <v>0.14758740000000001</v>
      </c>
      <c r="H2335">
        <v>0.14758740000000001</v>
      </c>
      <c r="I2335">
        <v>61.702500000000001</v>
      </c>
      <c r="J2335">
        <v>0</v>
      </c>
      <c r="K2335">
        <v>0</v>
      </c>
      <c r="L2335">
        <v>0</v>
      </c>
      <c r="M2335">
        <v>0</v>
      </c>
      <c r="N2335">
        <v>0</v>
      </c>
      <c r="O2335">
        <v>12331</v>
      </c>
      <c r="P2335" t="s">
        <v>59</v>
      </c>
      <c r="Q2335" t="s">
        <v>61</v>
      </c>
    </row>
    <row r="2336" spans="1:17" x14ac:dyDescent="0.25">
      <c r="A2336" t="s">
        <v>28</v>
      </c>
      <c r="B2336" t="s">
        <v>36</v>
      </c>
      <c r="C2336" t="s">
        <v>52</v>
      </c>
      <c r="D2336" t="s">
        <v>31</v>
      </c>
      <c r="E2336">
        <v>4</v>
      </c>
      <c r="F2336" t="str">
        <f t="shared" si="36"/>
        <v>Average Per Premise1-in-2October Monthly System Peak Day50% Cycling4</v>
      </c>
      <c r="G2336">
        <v>0.60581799999999997</v>
      </c>
      <c r="H2336">
        <v>0.60581799999999997</v>
      </c>
      <c r="I2336">
        <v>61.702500000000001</v>
      </c>
      <c r="J2336">
        <v>0</v>
      </c>
      <c r="K2336">
        <v>0</v>
      </c>
      <c r="L2336">
        <v>0</v>
      </c>
      <c r="M2336">
        <v>0</v>
      </c>
      <c r="N2336">
        <v>0</v>
      </c>
      <c r="O2336">
        <v>12331</v>
      </c>
      <c r="P2336" t="s">
        <v>59</v>
      </c>
      <c r="Q2336" t="s">
        <v>61</v>
      </c>
    </row>
    <row r="2337" spans="1:17" x14ac:dyDescent="0.25">
      <c r="A2337" t="s">
        <v>29</v>
      </c>
      <c r="B2337" t="s">
        <v>36</v>
      </c>
      <c r="C2337" t="s">
        <v>52</v>
      </c>
      <c r="D2337" t="s">
        <v>31</v>
      </c>
      <c r="E2337">
        <v>4</v>
      </c>
      <c r="F2337" t="str">
        <f t="shared" si="36"/>
        <v>Average Per Device1-in-2October Monthly System Peak Day50% Cycling4</v>
      </c>
      <c r="G2337">
        <v>0.51794649999999998</v>
      </c>
      <c r="H2337">
        <v>0.51794640000000003</v>
      </c>
      <c r="I2337">
        <v>61.702500000000001</v>
      </c>
      <c r="J2337">
        <v>0</v>
      </c>
      <c r="K2337">
        <v>0</v>
      </c>
      <c r="L2337">
        <v>0</v>
      </c>
      <c r="M2337">
        <v>0</v>
      </c>
      <c r="N2337">
        <v>0</v>
      </c>
      <c r="O2337">
        <v>12331</v>
      </c>
      <c r="P2337" t="s">
        <v>59</v>
      </c>
      <c r="Q2337" t="s">
        <v>61</v>
      </c>
    </row>
    <row r="2338" spans="1:17" x14ac:dyDescent="0.25">
      <c r="A2338" t="s">
        <v>43</v>
      </c>
      <c r="B2338" t="s">
        <v>36</v>
      </c>
      <c r="C2338" t="s">
        <v>52</v>
      </c>
      <c r="D2338" t="s">
        <v>31</v>
      </c>
      <c r="E2338">
        <v>4</v>
      </c>
      <c r="F2338" t="str">
        <f t="shared" si="36"/>
        <v>Aggregate1-in-2October Monthly System Peak Day50% Cycling4</v>
      </c>
      <c r="G2338">
        <v>7.4703419999999996</v>
      </c>
      <c r="H2338">
        <v>7.4703419999999996</v>
      </c>
      <c r="I2338">
        <v>61.702500000000001</v>
      </c>
      <c r="J2338">
        <v>0</v>
      </c>
      <c r="K2338">
        <v>0</v>
      </c>
      <c r="L2338">
        <v>0</v>
      </c>
      <c r="M2338">
        <v>0</v>
      </c>
      <c r="N2338">
        <v>0</v>
      </c>
      <c r="O2338">
        <v>12331</v>
      </c>
      <c r="P2338" t="s">
        <v>59</v>
      </c>
      <c r="Q2338" t="s">
        <v>61</v>
      </c>
    </row>
    <row r="2339" spans="1:17" x14ac:dyDescent="0.25">
      <c r="A2339" t="s">
        <v>30</v>
      </c>
      <c r="B2339" t="s">
        <v>36</v>
      </c>
      <c r="C2339" t="s">
        <v>52</v>
      </c>
      <c r="D2339" t="s">
        <v>26</v>
      </c>
      <c r="E2339">
        <v>4</v>
      </c>
      <c r="F2339" t="str">
        <f t="shared" si="36"/>
        <v>Average Per Ton1-in-2October Monthly System Peak DayAll4</v>
      </c>
      <c r="G2339">
        <v>0.1312979</v>
      </c>
      <c r="H2339">
        <v>0.13129779999999999</v>
      </c>
      <c r="I2339">
        <v>61.937600000000003</v>
      </c>
      <c r="J2339">
        <v>0</v>
      </c>
      <c r="K2339">
        <v>0</v>
      </c>
      <c r="L2339">
        <v>0</v>
      </c>
      <c r="M2339">
        <v>0</v>
      </c>
      <c r="N2339">
        <v>0</v>
      </c>
      <c r="O2339">
        <v>23026</v>
      </c>
      <c r="P2339" t="s">
        <v>59</v>
      </c>
      <c r="Q2339" t="s">
        <v>61</v>
      </c>
    </row>
    <row r="2340" spans="1:17" x14ac:dyDescent="0.25">
      <c r="A2340" t="s">
        <v>28</v>
      </c>
      <c r="B2340" t="s">
        <v>36</v>
      </c>
      <c r="C2340" t="s">
        <v>52</v>
      </c>
      <c r="D2340" t="s">
        <v>26</v>
      </c>
      <c r="E2340">
        <v>4</v>
      </c>
      <c r="F2340" t="str">
        <f t="shared" si="36"/>
        <v>Average Per Premise1-in-2October Monthly System Peak DayAll4</v>
      </c>
      <c r="G2340">
        <v>0.56193329999999997</v>
      </c>
      <c r="H2340">
        <v>0.56193320000000002</v>
      </c>
      <c r="I2340">
        <v>61.937600000000003</v>
      </c>
      <c r="J2340">
        <v>0</v>
      </c>
      <c r="K2340">
        <v>0</v>
      </c>
      <c r="L2340">
        <v>0</v>
      </c>
      <c r="M2340">
        <v>0</v>
      </c>
      <c r="N2340">
        <v>0</v>
      </c>
      <c r="O2340">
        <v>23026</v>
      </c>
      <c r="P2340" t="s">
        <v>59</v>
      </c>
      <c r="Q2340" t="s">
        <v>61</v>
      </c>
    </row>
    <row r="2341" spans="1:17" x14ac:dyDescent="0.25">
      <c r="A2341" t="s">
        <v>29</v>
      </c>
      <c r="B2341" t="s">
        <v>36</v>
      </c>
      <c r="C2341" t="s">
        <v>52</v>
      </c>
      <c r="D2341" t="s">
        <v>26</v>
      </c>
      <c r="E2341">
        <v>4</v>
      </c>
      <c r="F2341" t="str">
        <f t="shared" si="36"/>
        <v>Average Per Device1-in-2October Monthly System Peak DayAll4</v>
      </c>
      <c r="G2341">
        <v>0.46833190000000002</v>
      </c>
      <c r="H2341">
        <v>0.46833190000000002</v>
      </c>
      <c r="I2341">
        <v>61.937600000000003</v>
      </c>
      <c r="J2341">
        <v>0</v>
      </c>
      <c r="K2341">
        <v>0</v>
      </c>
      <c r="L2341">
        <v>0</v>
      </c>
      <c r="M2341">
        <v>0</v>
      </c>
      <c r="N2341">
        <v>0</v>
      </c>
      <c r="O2341">
        <v>23026</v>
      </c>
      <c r="P2341" t="s">
        <v>59</v>
      </c>
      <c r="Q2341" t="s">
        <v>61</v>
      </c>
    </row>
    <row r="2342" spans="1:17" x14ac:dyDescent="0.25">
      <c r="A2342" t="s">
        <v>43</v>
      </c>
      <c r="B2342" t="s">
        <v>36</v>
      </c>
      <c r="C2342" t="s">
        <v>52</v>
      </c>
      <c r="D2342" t="s">
        <v>26</v>
      </c>
      <c r="E2342">
        <v>4</v>
      </c>
      <c r="F2342" t="str">
        <f t="shared" si="36"/>
        <v>Aggregate1-in-2October Monthly System Peak DayAll4</v>
      </c>
      <c r="G2342">
        <v>12.939080000000001</v>
      </c>
      <c r="H2342">
        <v>12.939069999999999</v>
      </c>
      <c r="I2342">
        <v>61.937600000000003</v>
      </c>
      <c r="J2342">
        <v>0</v>
      </c>
      <c r="K2342">
        <v>0</v>
      </c>
      <c r="L2342">
        <v>0</v>
      </c>
      <c r="M2342">
        <v>0</v>
      </c>
      <c r="N2342">
        <v>0</v>
      </c>
      <c r="O2342">
        <v>23026</v>
      </c>
      <c r="P2342" t="s">
        <v>59</v>
      </c>
      <c r="Q2342" t="s">
        <v>61</v>
      </c>
    </row>
    <row r="2343" spans="1:17" x14ac:dyDescent="0.25">
      <c r="A2343" t="s">
        <v>30</v>
      </c>
      <c r="B2343" t="s">
        <v>36</v>
      </c>
      <c r="C2343" t="s">
        <v>53</v>
      </c>
      <c r="D2343" t="s">
        <v>58</v>
      </c>
      <c r="E2343">
        <v>4</v>
      </c>
      <c r="F2343" t="str">
        <f t="shared" si="36"/>
        <v>Average Per Ton1-in-2September Monthly System Peak Day100% Cycling4</v>
      </c>
      <c r="G2343">
        <v>0.13971239999999999</v>
      </c>
      <c r="H2343">
        <v>0.13971239999999999</v>
      </c>
      <c r="I2343">
        <v>64.546999999999997</v>
      </c>
      <c r="J2343">
        <v>0</v>
      </c>
      <c r="K2343">
        <v>0</v>
      </c>
      <c r="L2343">
        <v>0</v>
      </c>
      <c r="M2343">
        <v>0</v>
      </c>
      <c r="N2343">
        <v>0</v>
      </c>
      <c r="O2343">
        <v>10695</v>
      </c>
      <c r="P2343" t="s">
        <v>59</v>
      </c>
      <c r="Q2343" t="s">
        <v>61</v>
      </c>
    </row>
    <row r="2344" spans="1:17" x14ac:dyDescent="0.25">
      <c r="A2344" t="s">
        <v>28</v>
      </c>
      <c r="B2344" t="s">
        <v>36</v>
      </c>
      <c r="C2344" t="s">
        <v>53</v>
      </c>
      <c r="D2344" t="s">
        <v>58</v>
      </c>
      <c r="E2344">
        <v>4</v>
      </c>
      <c r="F2344" t="str">
        <f t="shared" si="36"/>
        <v>Average Per Premise1-in-2September Monthly System Peak Day100% Cycling4</v>
      </c>
      <c r="G2344">
        <v>0.62614000000000003</v>
      </c>
      <c r="H2344">
        <v>0.62614000000000003</v>
      </c>
      <c r="I2344">
        <v>64.546999999999997</v>
      </c>
      <c r="J2344">
        <v>0</v>
      </c>
      <c r="K2344">
        <v>0</v>
      </c>
      <c r="L2344">
        <v>0</v>
      </c>
      <c r="M2344">
        <v>0</v>
      </c>
      <c r="N2344">
        <v>0</v>
      </c>
      <c r="O2344">
        <v>10695</v>
      </c>
      <c r="P2344" t="s">
        <v>59</v>
      </c>
      <c r="Q2344" t="s">
        <v>61</v>
      </c>
    </row>
    <row r="2345" spans="1:17" x14ac:dyDescent="0.25">
      <c r="A2345" t="s">
        <v>29</v>
      </c>
      <c r="B2345" t="s">
        <v>36</v>
      </c>
      <c r="C2345" t="s">
        <v>53</v>
      </c>
      <c r="D2345" t="s">
        <v>58</v>
      </c>
      <c r="E2345">
        <v>4</v>
      </c>
      <c r="F2345" t="str">
        <f t="shared" si="36"/>
        <v>Average Per Device1-in-2September Monthly System Peak Day100% Cycling4</v>
      </c>
      <c r="G2345">
        <v>0.50712360000000001</v>
      </c>
      <c r="H2345">
        <v>0.50712360000000001</v>
      </c>
      <c r="I2345">
        <v>64.546999999999997</v>
      </c>
      <c r="J2345">
        <v>0</v>
      </c>
      <c r="K2345">
        <v>0</v>
      </c>
      <c r="L2345">
        <v>0</v>
      </c>
      <c r="M2345">
        <v>0</v>
      </c>
      <c r="N2345">
        <v>0</v>
      </c>
      <c r="O2345">
        <v>10695</v>
      </c>
      <c r="P2345" t="s">
        <v>59</v>
      </c>
      <c r="Q2345" t="s">
        <v>61</v>
      </c>
    </row>
    <row r="2346" spans="1:17" x14ac:dyDescent="0.25">
      <c r="A2346" t="s">
        <v>43</v>
      </c>
      <c r="B2346" t="s">
        <v>36</v>
      </c>
      <c r="C2346" t="s">
        <v>53</v>
      </c>
      <c r="D2346" t="s">
        <v>58</v>
      </c>
      <c r="E2346">
        <v>4</v>
      </c>
      <c r="F2346" t="str">
        <f t="shared" si="36"/>
        <v>Aggregate1-in-2September Monthly System Peak Day100% Cycling4</v>
      </c>
      <c r="G2346">
        <v>6.6965669999999999</v>
      </c>
      <c r="H2346">
        <v>6.6965669999999999</v>
      </c>
      <c r="I2346">
        <v>64.546999999999997</v>
      </c>
      <c r="J2346">
        <v>0</v>
      </c>
      <c r="K2346">
        <v>0</v>
      </c>
      <c r="L2346">
        <v>0</v>
      </c>
      <c r="M2346">
        <v>0</v>
      </c>
      <c r="N2346">
        <v>0</v>
      </c>
      <c r="O2346">
        <v>10695</v>
      </c>
      <c r="P2346" t="s">
        <v>59</v>
      </c>
      <c r="Q2346" t="s">
        <v>61</v>
      </c>
    </row>
    <row r="2347" spans="1:17" x14ac:dyDescent="0.25">
      <c r="A2347" t="s">
        <v>30</v>
      </c>
      <c r="B2347" t="s">
        <v>36</v>
      </c>
      <c r="C2347" t="s">
        <v>53</v>
      </c>
      <c r="D2347" t="s">
        <v>31</v>
      </c>
      <c r="E2347">
        <v>4</v>
      </c>
      <c r="F2347" t="str">
        <f t="shared" si="36"/>
        <v>Average Per Ton1-in-2September Monthly System Peak Day50% Cycling4</v>
      </c>
      <c r="G2347">
        <v>0.180002</v>
      </c>
      <c r="H2347">
        <v>0.180002</v>
      </c>
      <c r="I2347">
        <v>64.126199999999997</v>
      </c>
      <c r="J2347">
        <v>0</v>
      </c>
      <c r="K2347">
        <v>0</v>
      </c>
      <c r="L2347">
        <v>0</v>
      </c>
      <c r="M2347">
        <v>0</v>
      </c>
      <c r="N2347">
        <v>0</v>
      </c>
      <c r="O2347">
        <v>12331</v>
      </c>
      <c r="P2347" t="s">
        <v>59</v>
      </c>
      <c r="Q2347" t="s">
        <v>61</v>
      </c>
    </row>
    <row r="2348" spans="1:17" x14ac:dyDescent="0.25">
      <c r="A2348" t="s">
        <v>28</v>
      </c>
      <c r="B2348" t="s">
        <v>36</v>
      </c>
      <c r="C2348" t="s">
        <v>53</v>
      </c>
      <c r="D2348" t="s">
        <v>31</v>
      </c>
      <c r="E2348">
        <v>4</v>
      </c>
      <c r="F2348" t="str">
        <f t="shared" si="36"/>
        <v>Average Per Premise1-in-2September Monthly System Peak Day50% Cycling4</v>
      </c>
      <c r="G2348">
        <v>0.73887369999999997</v>
      </c>
      <c r="H2348">
        <v>0.73887369999999997</v>
      </c>
      <c r="I2348">
        <v>64.126199999999997</v>
      </c>
      <c r="J2348">
        <v>0</v>
      </c>
      <c r="K2348">
        <v>0</v>
      </c>
      <c r="L2348">
        <v>0</v>
      </c>
      <c r="M2348">
        <v>0</v>
      </c>
      <c r="N2348">
        <v>0</v>
      </c>
      <c r="O2348">
        <v>12331</v>
      </c>
      <c r="P2348" t="s">
        <v>59</v>
      </c>
      <c r="Q2348" t="s">
        <v>61</v>
      </c>
    </row>
    <row r="2349" spans="1:17" x14ac:dyDescent="0.25">
      <c r="A2349" t="s">
        <v>29</v>
      </c>
      <c r="B2349" t="s">
        <v>36</v>
      </c>
      <c r="C2349" t="s">
        <v>53</v>
      </c>
      <c r="D2349" t="s">
        <v>31</v>
      </c>
      <c r="E2349">
        <v>4</v>
      </c>
      <c r="F2349" t="str">
        <f t="shared" si="36"/>
        <v>Average Per Device1-in-2September Monthly System Peak Day50% Cycling4</v>
      </c>
      <c r="G2349">
        <v>0.63170289999999996</v>
      </c>
      <c r="H2349">
        <v>0.63170289999999996</v>
      </c>
      <c r="I2349">
        <v>64.126199999999997</v>
      </c>
      <c r="J2349">
        <v>0</v>
      </c>
      <c r="K2349">
        <v>0</v>
      </c>
      <c r="L2349">
        <v>0</v>
      </c>
      <c r="M2349">
        <v>0</v>
      </c>
      <c r="N2349">
        <v>0</v>
      </c>
      <c r="O2349">
        <v>12331</v>
      </c>
      <c r="P2349" t="s">
        <v>59</v>
      </c>
      <c r="Q2349" t="s">
        <v>61</v>
      </c>
    </row>
    <row r="2350" spans="1:17" x14ac:dyDescent="0.25">
      <c r="A2350" t="s">
        <v>43</v>
      </c>
      <c r="B2350" t="s">
        <v>36</v>
      </c>
      <c r="C2350" t="s">
        <v>53</v>
      </c>
      <c r="D2350" t="s">
        <v>31</v>
      </c>
      <c r="E2350">
        <v>4</v>
      </c>
      <c r="F2350" t="str">
        <f t="shared" si="36"/>
        <v>Aggregate1-in-2September Monthly System Peak Day50% Cycling4</v>
      </c>
      <c r="G2350">
        <v>9.1110520000000008</v>
      </c>
      <c r="H2350">
        <v>9.1110520000000008</v>
      </c>
      <c r="I2350">
        <v>64.126199999999997</v>
      </c>
      <c r="J2350">
        <v>0</v>
      </c>
      <c r="K2350">
        <v>0</v>
      </c>
      <c r="L2350">
        <v>0</v>
      </c>
      <c r="M2350">
        <v>0</v>
      </c>
      <c r="N2350">
        <v>0</v>
      </c>
      <c r="O2350">
        <v>12331</v>
      </c>
      <c r="P2350" t="s">
        <v>59</v>
      </c>
      <c r="Q2350" t="s">
        <v>61</v>
      </c>
    </row>
    <row r="2351" spans="1:17" x14ac:dyDescent="0.25">
      <c r="A2351" t="s">
        <v>30</v>
      </c>
      <c r="B2351" t="s">
        <v>36</v>
      </c>
      <c r="C2351" t="s">
        <v>53</v>
      </c>
      <c r="D2351" t="s">
        <v>26</v>
      </c>
      <c r="E2351">
        <v>4</v>
      </c>
      <c r="F2351" t="str">
        <f t="shared" si="36"/>
        <v>Average Per Ton1-in-2September Monthly System Peak DayAll4</v>
      </c>
      <c r="G2351">
        <v>0.1612874</v>
      </c>
      <c r="H2351">
        <v>0.1612874</v>
      </c>
      <c r="I2351">
        <v>64.321700000000007</v>
      </c>
      <c r="J2351">
        <v>0</v>
      </c>
      <c r="K2351">
        <v>0</v>
      </c>
      <c r="L2351">
        <v>0</v>
      </c>
      <c r="M2351">
        <v>0</v>
      </c>
      <c r="N2351">
        <v>0</v>
      </c>
      <c r="O2351">
        <v>23026</v>
      </c>
      <c r="P2351" t="s">
        <v>59</v>
      </c>
      <c r="Q2351" t="s">
        <v>61</v>
      </c>
    </row>
    <row r="2352" spans="1:17" x14ac:dyDescent="0.25">
      <c r="A2352" t="s">
        <v>28</v>
      </c>
      <c r="B2352" t="s">
        <v>36</v>
      </c>
      <c r="C2352" t="s">
        <v>53</v>
      </c>
      <c r="D2352" t="s">
        <v>26</v>
      </c>
      <c r="E2352">
        <v>4</v>
      </c>
      <c r="F2352" t="str">
        <f t="shared" si="36"/>
        <v>Average Per Premise1-in-2September Monthly System Peak DayAll4</v>
      </c>
      <c r="G2352">
        <v>0.6902838</v>
      </c>
      <c r="H2352">
        <v>0.6902838</v>
      </c>
      <c r="I2352">
        <v>64.321700000000007</v>
      </c>
      <c r="J2352">
        <v>0</v>
      </c>
      <c r="K2352">
        <v>0</v>
      </c>
      <c r="L2352">
        <v>0</v>
      </c>
      <c r="M2352">
        <v>0</v>
      </c>
      <c r="N2352">
        <v>0</v>
      </c>
      <c r="O2352">
        <v>23026</v>
      </c>
      <c r="P2352" t="s">
        <v>59</v>
      </c>
      <c r="Q2352" t="s">
        <v>61</v>
      </c>
    </row>
    <row r="2353" spans="1:17" x14ac:dyDescent="0.25">
      <c r="A2353" t="s">
        <v>29</v>
      </c>
      <c r="B2353" t="s">
        <v>36</v>
      </c>
      <c r="C2353" t="s">
        <v>53</v>
      </c>
      <c r="D2353" t="s">
        <v>26</v>
      </c>
      <c r="E2353">
        <v>4</v>
      </c>
      <c r="F2353" t="str">
        <f t="shared" si="36"/>
        <v>Average Per Device1-in-2September Monthly System Peak DayAll4</v>
      </c>
      <c r="G2353">
        <v>0.57530309999999996</v>
      </c>
      <c r="H2353">
        <v>0.57530309999999996</v>
      </c>
      <c r="I2353">
        <v>64.321700000000007</v>
      </c>
      <c r="J2353">
        <v>0</v>
      </c>
      <c r="K2353">
        <v>0</v>
      </c>
      <c r="L2353">
        <v>0</v>
      </c>
      <c r="M2353">
        <v>0</v>
      </c>
      <c r="N2353">
        <v>0</v>
      </c>
      <c r="O2353">
        <v>23026</v>
      </c>
      <c r="P2353" t="s">
        <v>59</v>
      </c>
      <c r="Q2353" t="s">
        <v>61</v>
      </c>
    </row>
    <row r="2354" spans="1:17" x14ac:dyDescent="0.25">
      <c r="A2354" t="s">
        <v>43</v>
      </c>
      <c r="B2354" t="s">
        <v>36</v>
      </c>
      <c r="C2354" t="s">
        <v>53</v>
      </c>
      <c r="D2354" t="s">
        <v>26</v>
      </c>
      <c r="E2354">
        <v>4</v>
      </c>
      <c r="F2354" t="str">
        <f t="shared" si="36"/>
        <v>Aggregate1-in-2September Monthly System Peak DayAll4</v>
      </c>
      <c r="G2354">
        <v>15.89447</v>
      </c>
      <c r="H2354">
        <v>15.89447</v>
      </c>
      <c r="I2354">
        <v>64.321700000000007</v>
      </c>
      <c r="J2354">
        <v>0</v>
      </c>
      <c r="K2354">
        <v>0</v>
      </c>
      <c r="L2354">
        <v>0</v>
      </c>
      <c r="M2354">
        <v>0</v>
      </c>
      <c r="N2354">
        <v>0</v>
      </c>
      <c r="O2354">
        <v>23026</v>
      </c>
      <c r="P2354" t="s">
        <v>59</v>
      </c>
      <c r="Q2354" t="s">
        <v>61</v>
      </c>
    </row>
    <row r="2355" spans="1:17" x14ac:dyDescent="0.25">
      <c r="A2355" t="s">
        <v>30</v>
      </c>
      <c r="B2355" t="s">
        <v>36</v>
      </c>
      <c r="C2355" t="s">
        <v>48</v>
      </c>
      <c r="D2355" t="s">
        <v>58</v>
      </c>
      <c r="E2355">
        <v>5</v>
      </c>
      <c r="F2355" t="str">
        <f t="shared" si="36"/>
        <v>Average Per Ton1-in-2August Monthly System Peak Day100% Cycling5</v>
      </c>
      <c r="G2355">
        <v>0.13026750000000001</v>
      </c>
      <c r="H2355">
        <v>0.13026750000000001</v>
      </c>
      <c r="I2355">
        <v>69.652199999999993</v>
      </c>
      <c r="J2355">
        <v>0</v>
      </c>
      <c r="K2355">
        <v>0</v>
      </c>
      <c r="L2355">
        <v>0</v>
      </c>
      <c r="M2355">
        <v>0</v>
      </c>
      <c r="N2355">
        <v>0</v>
      </c>
      <c r="O2355">
        <v>10695</v>
      </c>
      <c r="P2355" t="s">
        <v>59</v>
      </c>
      <c r="Q2355" t="s">
        <v>61</v>
      </c>
    </row>
    <row r="2356" spans="1:17" x14ac:dyDescent="0.25">
      <c r="A2356" t="s">
        <v>28</v>
      </c>
      <c r="B2356" t="s">
        <v>36</v>
      </c>
      <c r="C2356" t="s">
        <v>48</v>
      </c>
      <c r="D2356" t="s">
        <v>58</v>
      </c>
      <c r="E2356">
        <v>5</v>
      </c>
      <c r="F2356" t="str">
        <f t="shared" si="36"/>
        <v>Average Per Premise1-in-2August Monthly System Peak Day100% Cycling5</v>
      </c>
      <c r="G2356">
        <v>0.58381150000000004</v>
      </c>
      <c r="H2356">
        <v>0.58381150000000004</v>
      </c>
      <c r="I2356">
        <v>69.652199999999993</v>
      </c>
      <c r="J2356">
        <v>0</v>
      </c>
      <c r="K2356">
        <v>0</v>
      </c>
      <c r="L2356">
        <v>0</v>
      </c>
      <c r="M2356">
        <v>0</v>
      </c>
      <c r="N2356">
        <v>0</v>
      </c>
      <c r="O2356">
        <v>10695</v>
      </c>
      <c r="P2356" t="s">
        <v>59</v>
      </c>
      <c r="Q2356" t="s">
        <v>61</v>
      </c>
    </row>
    <row r="2357" spans="1:17" x14ac:dyDescent="0.25">
      <c r="A2357" t="s">
        <v>29</v>
      </c>
      <c r="B2357" t="s">
        <v>36</v>
      </c>
      <c r="C2357" t="s">
        <v>48</v>
      </c>
      <c r="D2357" t="s">
        <v>58</v>
      </c>
      <c r="E2357">
        <v>5</v>
      </c>
      <c r="F2357" t="str">
        <f t="shared" si="36"/>
        <v>Average Per Device1-in-2August Monthly System Peak Day100% Cycling5</v>
      </c>
      <c r="G2357">
        <v>0.47284090000000001</v>
      </c>
      <c r="H2357">
        <v>0.47284090000000001</v>
      </c>
      <c r="I2357">
        <v>69.652199999999993</v>
      </c>
      <c r="J2357">
        <v>0</v>
      </c>
      <c r="K2357">
        <v>0</v>
      </c>
      <c r="L2357">
        <v>0</v>
      </c>
      <c r="M2357">
        <v>0</v>
      </c>
      <c r="N2357">
        <v>0</v>
      </c>
      <c r="O2357">
        <v>10695</v>
      </c>
      <c r="P2357" t="s">
        <v>59</v>
      </c>
      <c r="Q2357" t="s">
        <v>61</v>
      </c>
    </row>
    <row r="2358" spans="1:17" x14ac:dyDescent="0.25">
      <c r="A2358" t="s">
        <v>43</v>
      </c>
      <c r="B2358" t="s">
        <v>36</v>
      </c>
      <c r="C2358" t="s">
        <v>48</v>
      </c>
      <c r="D2358" t="s">
        <v>58</v>
      </c>
      <c r="E2358">
        <v>5</v>
      </c>
      <c r="F2358" t="str">
        <f t="shared" si="36"/>
        <v>Aggregate1-in-2August Monthly System Peak Day100% Cycling5</v>
      </c>
      <c r="G2358">
        <v>6.2438640000000003</v>
      </c>
      <c r="H2358">
        <v>6.2438640000000003</v>
      </c>
      <c r="I2358">
        <v>69.652199999999993</v>
      </c>
      <c r="J2358">
        <v>0</v>
      </c>
      <c r="K2358">
        <v>0</v>
      </c>
      <c r="L2358">
        <v>0</v>
      </c>
      <c r="M2358">
        <v>0</v>
      </c>
      <c r="N2358">
        <v>0</v>
      </c>
      <c r="O2358">
        <v>10695</v>
      </c>
      <c r="P2358" t="s">
        <v>59</v>
      </c>
      <c r="Q2358" t="s">
        <v>61</v>
      </c>
    </row>
    <row r="2359" spans="1:17" x14ac:dyDescent="0.25">
      <c r="A2359" t="s">
        <v>30</v>
      </c>
      <c r="B2359" t="s">
        <v>36</v>
      </c>
      <c r="C2359" t="s">
        <v>48</v>
      </c>
      <c r="D2359" t="s">
        <v>31</v>
      </c>
      <c r="E2359">
        <v>5</v>
      </c>
      <c r="F2359" t="str">
        <f t="shared" si="36"/>
        <v>Average Per Ton1-in-2August Monthly System Peak Day50% Cycling5</v>
      </c>
      <c r="G2359">
        <v>0.1636813</v>
      </c>
      <c r="H2359">
        <v>0.1636813</v>
      </c>
      <c r="I2359">
        <v>69.413499999999999</v>
      </c>
      <c r="J2359">
        <v>0</v>
      </c>
      <c r="K2359">
        <v>0</v>
      </c>
      <c r="L2359">
        <v>0</v>
      </c>
      <c r="M2359">
        <v>0</v>
      </c>
      <c r="N2359">
        <v>0</v>
      </c>
      <c r="O2359">
        <v>12331</v>
      </c>
      <c r="P2359" t="s">
        <v>59</v>
      </c>
      <c r="Q2359" t="s">
        <v>61</v>
      </c>
    </row>
    <row r="2360" spans="1:17" x14ac:dyDescent="0.25">
      <c r="A2360" t="s">
        <v>28</v>
      </c>
      <c r="B2360" t="s">
        <v>36</v>
      </c>
      <c r="C2360" t="s">
        <v>48</v>
      </c>
      <c r="D2360" t="s">
        <v>31</v>
      </c>
      <c r="E2360">
        <v>5</v>
      </c>
      <c r="F2360" t="str">
        <f t="shared" si="36"/>
        <v>Average Per Premise1-in-2August Monthly System Peak Day50% Cycling5</v>
      </c>
      <c r="G2360">
        <v>0.67188049999999999</v>
      </c>
      <c r="H2360">
        <v>0.67188049999999999</v>
      </c>
      <c r="I2360">
        <v>69.413499999999999</v>
      </c>
      <c r="J2360">
        <v>0</v>
      </c>
      <c r="K2360">
        <v>0</v>
      </c>
      <c r="L2360">
        <v>0</v>
      </c>
      <c r="M2360">
        <v>0</v>
      </c>
      <c r="N2360">
        <v>0</v>
      </c>
      <c r="O2360">
        <v>12331</v>
      </c>
      <c r="P2360" t="s">
        <v>59</v>
      </c>
      <c r="Q2360" t="s">
        <v>61</v>
      </c>
    </row>
    <row r="2361" spans="1:17" x14ac:dyDescent="0.25">
      <c r="A2361" t="s">
        <v>29</v>
      </c>
      <c r="B2361" t="s">
        <v>36</v>
      </c>
      <c r="C2361" t="s">
        <v>48</v>
      </c>
      <c r="D2361" t="s">
        <v>31</v>
      </c>
      <c r="E2361">
        <v>5</v>
      </c>
      <c r="F2361" t="str">
        <f t="shared" si="36"/>
        <v>Average Per Device1-in-2August Monthly System Peak Day50% Cycling5</v>
      </c>
      <c r="G2361">
        <v>0.57442680000000002</v>
      </c>
      <c r="H2361">
        <v>0.57442689999999996</v>
      </c>
      <c r="I2361">
        <v>69.413499999999999</v>
      </c>
      <c r="J2361">
        <v>0</v>
      </c>
      <c r="K2361">
        <v>0</v>
      </c>
      <c r="L2361">
        <v>0</v>
      </c>
      <c r="M2361">
        <v>0</v>
      </c>
      <c r="N2361">
        <v>0</v>
      </c>
      <c r="O2361">
        <v>12331</v>
      </c>
      <c r="P2361" t="s">
        <v>59</v>
      </c>
      <c r="Q2361" t="s">
        <v>61</v>
      </c>
    </row>
    <row r="2362" spans="1:17" x14ac:dyDescent="0.25">
      <c r="A2362" t="s">
        <v>43</v>
      </c>
      <c r="B2362" t="s">
        <v>36</v>
      </c>
      <c r="C2362" t="s">
        <v>48</v>
      </c>
      <c r="D2362" t="s">
        <v>31</v>
      </c>
      <c r="E2362">
        <v>5</v>
      </c>
      <c r="F2362" t="str">
        <f t="shared" si="36"/>
        <v>Aggregate1-in-2August Monthly System Peak Day50% Cycling5</v>
      </c>
      <c r="G2362">
        <v>8.2849590000000006</v>
      </c>
      <c r="H2362">
        <v>8.2849590000000006</v>
      </c>
      <c r="I2362">
        <v>69.413499999999999</v>
      </c>
      <c r="J2362">
        <v>0</v>
      </c>
      <c r="K2362">
        <v>0</v>
      </c>
      <c r="L2362">
        <v>0</v>
      </c>
      <c r="M2362">
        <v>0</v>
      </c>
      <c r="N2362">
        <v>0</v>
      </c>
      <c r="O2362">
        <v>12331</v>
      </c>
      <c r="P2362" t="s">
        <v>59</v>
      </c>
      <c r="Q2362" t="s">
        <v>61</v>
      </c>
    </row>
    <row r="2363" spans="1:17" x14ac:dyDescent="0.25">
      <c r="A2363" t="s">
        <v>30</v>
      </c>
      <c r="B2363" t="s">
        <v>36</v>
      </c>
      <c r="C2363" t="s">
        <v>48</v>
      </c>
      <c r="D2363" t="s">
        <v>26</v>
      </c>
      <c r="E2363">
        <v>5</v>
      </c>
      <c r="F2363" t="str">
        <f t="shared" si="36"/>
        <v>Average Per Ton1-in-2August Monthly System Peak DayAll5</v>
      </c>
      <c r="G2363">
        <v>0.1481606</v>
      </c>
      <c r="H2363">
        <v>0.1481606</v>
      </c>
      <c r="I2363">
        <v>69.524299999999997</v>
      </c>
      <c r="J2363">
        <v>0</v>
      </c>
      <c r="K2363">
        <v>0</v>
      </c>
      <c r="L2363">
        <v>0</v>
      </c>
      <c r="M2363">
        <v>0</v>
      </c>
      <c r="N2363">
        <v>0</v>
      </c>
      <c r="O2363">
        <v>23026</v>
      </c>
      <c r="P2363" t="s">
        <v>59</v>
      </c>
      <c r="Q2363" t="s">
        <v>61</v>
      </c>
    </row>
    <row r="2364" spans="1:17" x14ac:dyDescent="0.25">
      <c r="A2364" t="s">
        <v>28</v>
      </c>
      <c r="B2364" t="s">
        <v>36</v>
      </c>
      <c r="C2364" t="s">
        <v>48</v>
      </c>
      <c r="D2364" t="s">
        <v>26</v>
      </c>
      <c r="E2364">
        <v>5</v>
      </c>
      <c r="F2364" t="str">
        <f t="shared" si="36"/>
        <v>Average Per Premise1-in-2August Monthly System Peak DayAll5</v>
      </c>
      <c r="G2364">
        <v>0.63410299999999997</v>
      </c>
      <c r="H2364">
        <v>0.63410299999999997</v>
      </c>
      <c r="I2364">
        <v>69.524299999999997</v>
      </c>
      <c r="J2364">
        <v>0</v>
      </c>
      <c r="K2364">
        <v>0</v>
      </c>
      <c r="L2364">
        <v>0</v>
      </c>
      <c r="M2364">
        <v>0</v>
      </c>
      <c r="N2364">
        <v>0</v>
      </c>
      <c r="O2364">
        <v>23026</v>
      </c>
      <c r="P2364" t="s">
        <v>59</v>
      </c>
      <c r="Q2364" t="s">
        <v>61</v>
      </c>
    </row>
    <row r="2365" spans="1:17" x14ac:dyDescent="0.25">
      <c r="A2365" t="s">
        <v>29</v>
      </c>
      <c r="B2365" t="s">
        <v>36</v>
      </c>
      <c r="C2365" t="s">
        <v>48</v>
      </c>
      <c r="D2365" t="s">
        <v>26</v>
      </c>
      <c r="E2365">
        <v>5</v>
      </c>
      <c r="F2365" t="str">
        <f t="shared" si="36"/>
        <v>Average Per Device1-in-2August Monthly System Peak DayAll5</v>
      </c>
      <c r="G2365">
        <v>0.52848030000000001</v>
      </c>
      <c r="H2365">
        <v>0.52848039999999996</v>
      </c>
      <c r="I2365">
        <v>69.524299999999997</v>
      </c>
      <c r="J2365">
        <v>0</v>
      </c>
      <c r="K2365">
        <v>0</v>
      </c>
      <c r="L2365">
        <v>0</v>
      </c>
      <c r="M2365">
        <v>0</v>
      </c>
      <c r="N2365">
        <v>0</v>
      </c>
      <c r="O2365">
        <v>23026</v>
      </c>
      <c r="P2365" t="s">
        <v>59</v>
      </c>
      <c r="Q2365" t="s">
        <v>61</v>
      </c>
    </row>
    <row r="2366" spans="1:17" x14ac:dyDescent="0.25">
      <c r="A2366" t="s">
        <v>43</v>
      </c>
      <c r="B2366" t="s">
        <v>36</v>
      </c>
      <c r="C2366" t="s">
        <v>48</v>
      </c>
      <c r="D2366" t="s">
        <v>26</v>
      </c>
      <c r="E2366">
        <v>5</v>
      </c>
      <c r="F2366" t="str">
        <f t="shared" si="36"/>
        <v>Aggregate1-in-2August Monthly System Peak DayAll5</v>
      </c>
      <c r="G2366">
        <v>14.600849999999999</v>
      </c>
      <c r="H2366">
        <v>14.600860000000001</v>
      </c>
      <c r="I2366">
        <v>69.524299999999997</v>
      </c>
      <c r="J2366">
        <v>0</v>
      </c>
      <c r="K2366">
        <v>0</v>
      </c>
      <c r="L2366">
        <v>0</v>
      </c>
      <c r="M2366">
        <v>0</v>
      </c>
      <c r="N2366">
        <v>0</v>
      </c>
      <c r="O2366">
        <v>23026</v>
      </c>
      <c r="P2366" t="s">
        <v>59</v>
      </c>
      <c r="Q2366" t="s">
        <v>61</v>
      </c>
    </row>
    <row r="2367" spans="1:17" x14ac:dyDescent="0.25">
      <c r="A2367" t="s">
        <v>30</v>
      </c>
      <c r="B2367" t="s">
        <v>36</v>
      </c>
      <c r="C2367" t="s">
        <v>37</v>
      </c>
      <c r="D2367" t="s">
        <v>58</v>
      </c>
      <c r="E2367">
        <v>5</v>
      </c>
      <c r="F2367" t="str">
        <f t="shared" si="36"/>
        <v>Average Per Ton1-in-2August Typical Event Day100% Cycling5</v>
      </c>
      <c r="G2367">
        <v>0.11858870000000001</v>
      </c>
      <c r="H2367">
        <v>0.11858870000000001</v>
      </c>
      <c r="I2367">
        <v>65.211100000000002</v>
      </c>
      <c r="J2367">
        <v>0</v>
      </c>
      <c r="K2367">
        <v>0</v>
      </c>
      <c r="L2367">
        <v>0</v>
      </c>
      <c r="M2367">
        <v>0</v>
      </c>
      <c r="N2367">
        <v>0</v>
      </c>
      <c r="O2367">
        <v>10695</v>
      </c>
      <c r="P2367" t="s">
        <v>59</v>
      </c>
      <c r="Q2367" t="s">
        <v>61</v>
      </c>
    </row>
    <row r="2368" spans="1:17" x14ac:dyDescent="0.25">
      <c r="A2368" t="s">
        <v>28</v>
      </c>
      <c r="B2368" t="s">
        <v>36</v>
      </c>
      <c r="C2368" t="s">
        <v>37</v>
      </c>
      <c r="D2368" t="s">
        <v>58</v>
      </c>
      <c r="E2368">
        <v>5</v>
      </c>
      <c r="F2368" t="str">
        <f t="shared" si="36"/>
        <v>Average Per Premise1-in-2August Typical Event Day100% Cycling5</v>
      </c>
      <c r="G2368">
        <v>0.53147149999999999</v>
      </c>
      <c r="H2368">
        <v>0.53147149999999999</v>
      </c>
      <c r="I2368">
        <v>65.211100000000002</v>
      </c>
      <c r="J2368">
        <v>0</v>
      </c>
      <c r="K2368">
        <v>0</v>
      </c>
      <c r="L2368">
        <v>0</v>
      </c>
      <c r="M2368">
        <v>0</v>
      </c>
      <c r="N2368">
        <v>0</v>
      </c>
      <c r="O2368">
        <v>10695</v>
      </c>
      <c r="P2368" t="s">
        <v>59</v>
      </c>
      <c r="Q2368" t="s">
        <v>61</v>
      </c>
    </row>
    <row r="2369" spans="1:17" x14ac:dyDescent="0.25">
      <c r="A2369" t="s">
        <v>29</v>
      </c>
      <c r="B2369" t="s">
        <v>36</v>
      </c>
      <c r="C2369" t="s">
        <v>37</v>
      </c>
      <c r="D2369" t="s">
        <v>58</v>
      </c>
      <c r="E2369">
        <v>5</v>
      </c>
      <c r="F2369" t="str">
        <f t="shared" si="36"/>
        <v>Average Per Device1-in-2August Typical Event Day100% Cycling5</v>
      </c>
      <c r="G2369">
        <v>0.43044969999999999</v>
      </c>
      <c r="H2369">
        <v>0.43044969999999999</v>
      </c>
      <c r="I2369">
        <v>65.211100000000002</v>
      </c>
      <c r="J2369">
        <v>0</v>
      </c>
      <c r="K2369">
        <v>0</v>
      </c>
      <c r="L2369">
        <v>0</v>
      </c>
      <c r="M2369">
        <v>0</v>
      </c>
      <c r="N2369">
        <v>0</v>
      </c>
      <c r="O2369">
        <v>10695</v>
      </c>
      <c r="P2369" t="s">
        <v>59</v>
      </c>
      <c r="Q2369" t="s">
        <v>61</v>
      </c>
    </row>
    <row r="2370" spans="1:17" x14ac:dyDescent="0.25">
      <c r="A2370" t="s">
        <v>43</v>
      </c>
      <c r="B2370" t="s">
        <v>36</v>
      </c>
      <c r="C2370" t="s">
        <v>37</v>
      </c>
      <c r="D2370" t="s">
        <v>58</v>
      </c>
      <c r="E2370">
        <v>5</v>
      </c>
      <c r="F2370" t="str">
        <f t="shared" si="36"/>
        <v>Aggregate1-in-2August Typical Event Day100% Cycling5</v>
      </c>
      <c r="G2370">
        <v>5.684088</v>
      </c>
      <c r="H2370">
        <v>5.684088</v>
      </c>
      <c r="I2370">
        <v>65.211100000000002</v>
      </c>
      <c r="J2370">
        <v>0</v>
      </c>
      <c r="K2370">
        <v>0</v>
      </c>
      <c r="L2370">
        <v>0</v>
      </c>
      <c r="M2370">
        <v>0</v>
      </c>
      <c r="N2370">
        <v>0</v>
      </c>
      <c r="O2370">
        <v>10695</v>
      </c>
      <c r="P2370" t="s">
        <v>59</v>
      </c>
      <c r="Q2370" t="s">
        <v>61</v>
      </c>
    </row>
    <row r="2371" spans="1:17" x14ac:dyDescent="0.25">
      <c r="A2371" t="s">
        <v>30</v>
      </c>
      <c r="B2371" t="s">
        <v>36</v>
      </c>
      <c r="C2371" t="s">
        <v>37</v>
      </c>
      <c r="D2371" t="s">
        <v>31</v>
      </c>
      <c r="E2371">
        <v>5</v>
      </c>
      <c r="F2371" t="str">
        <f t="shared" ref="F2371:F2434" si="37">CONCATENATE(A2371,B2371,C2371,D2371,E2371)</f>
        <v>Average Per Ton1-in-2August Typical Event Day50% Cycling5</v>
      </c>
      <c r="G2371">
        <v>0.151145</v>
      </c>
      <c r="H2371">
        <v>0.151145</v>
      </c>
      <c r="I2371">
        <v>64.928100000000001</v>
      </c>
      <c r="J2371">
        <v>0</v>
      </c>
      <c r="K2371">
        <v>0</v>
      </c>
      <c r="L2371">
        <v>0</v>
      </c>
      <c r="M2371">
        <v>0</v>
      </c>
      <c r="N2371">
        <v>0</v>
      </c>
      <c r="O2371">
        <v>12331</v>
      </c>
      <c r="P2371" t="s">
        <v>59</v>
      </c>
      <c r="Q2371" t="s">
        <v>61</v>
      </c>
    </row>
    <row r="2372" spans="1:17" x14ac:dyDescent="0.25">
      <c r="A2372" t="s">
        <v>28</v>
      </c>
      <c r="B2372" t="s">
        <v>36</v>
      </c>
      <c r="C2372" t="s">
        <v>37</v>
      </c>
      <c r="D2372" t="s">
        <v>31</v>
      </c>
      <c r="E2372">
        <v>5</v>
      </c>
      <c r="F2372" t="str">
        <f t="shared" si="37"/>
        <v>Average Per Premise1-in-2August Typical Event Day50% Cycling5</v>
      </c>
      <c r="G2372">
        <v>0.62042149999999996</v>
      </c>
      <c r="H2372">
        <v>0.62042149999999996</v>
      </c>
      <c r="I2372">
        <v>64.928100000000001</v>
      </c>
      <c r="J2372">
        <v>0</v>
      </c>
      <c r="K2372">
        <v>0</v>
      </c>
      <c r="L2372">
        <v>0</v>
      </c>
      <c r="M2372">
        <v>0</v>
      </c>
      <c r="N2372">
        <v>0</v>
      </c>
      <c r="O2372">
        <v>12331</v>
      </c>
      <c r="P2372" t="s">
        <v>59</v>
      </c>
      <c r="Q2372" t="s">
        <v>61</v>
      </c>
    </row>
    <row r="2373" spans="1:17" x14ac:dyDescent="0.25">
      <c r="A2373" t="s">
        <v>29</v>
      </c>
      <c r="B2373" t="s">
        <v>36</v>
      </c>
      <c r="C2373" t="s">
        <v>37</v>
      </c>
      <c r="D2373" t="s">
        <v>31</v>
      </c>
      <c r="E2373">
        <v>5</v>
      </c>
      <c r="F2373" t="str">
        <f t="shared" si="37"/>
        <v>Average Per Device1-in-2August Typical Event Day50% Cycling5</v>
      </c>
      <c r="G2373">
        <v>0.53043180000000001</v>
      </c>
      <c r="H2373">
        <v>0.53043169999999995</v>
      </c>
      <c r="I2373">
        <v>64.928100000000001</v>
      </c>
      <c r="J2373">
        <v>0</v>
      </c>
      <c r="K2373">
        <v>0</v>
      </c>
      <c r="L2373">
        <v>0</v>
      </c>
      <c r="M2373">
        <v>0</v>
      </c>
      <c r="N2373">
        <v>0</v>
      </c>
      <c r="O2373">
        <v>12331</v>
      </c>
      <c r="P2373" t="s">
        <v>59</v>
      </c>
      <c r="Q2373" t="s">
        <v>61</v>
      </c>
    </row>
    <row r="2374" spans="1:17" x14ac:dyDescent="0.25">
      <c r="A2374" t="s">
        <v>43</v>
      </c>
      <c r="B2374" t="s">
        <v>36</v>
      </c>
      <c r="C2374" t="s">
        <v>37</v>
      </c>
      <c r="D2374" t="s">
        <v>31</v>
      </c>
      <c r="E2374">
        <v>5</v>
      </c>
      <c r="F2374" t="str">
        <f t="shared" si="37"/>
        <v>Aggregate1-in-2August Typical Event Day50% Cycling5</v>
      </c>
      <c r="G2374">
        <v>7.6504180000000002</v>
      </c>
      <c r="H2374">
        <v>7.650417</v>
      </c>
      <c r="I2374">
        <v>64.928100000000001</v>
      </c>
      <c r="J2374">
        <v>0</v>
      </c>
      <c r="K2374">
        <v>0</v>
      </c>
      <c r="L2374">
        <v>0</v>
      </c>
      <c r="M2374">
        <v>0</v>
      </c>
      <c r="N2374">
        <v>0</v>
      </c>
      <c r="O2374">
        <v>12331</v>
      </c>
      <c r="P2374" t="s">
        <v>59</v>
      </c>
      <c r="Q2374" t="s">
        <v>61</v>
      </c>
    </row>
    <row r="2375" spans="1:17" x14ac:dyDescent="0.25">
      <c r="A2375" t="s">
        <v>30</v>
      </c>
      <c r="B2375" t="s">
        <v>36</v>
      </c>
      <c r="C2375" t="s">
        <v>37</v>
      </c>
      <c r="D2375" t="s">
        <v>26</v>
      </c>
      <c r="E2375">
        <v>5</v>
      </c>
      <c r="F2375" t="str">
        <f t="shared" si="37"/>
        <v>Average Per Ton1-in-2August Typical Event DayAll5</v>
      </c>
      <c r="G2375">
        <v>0.13602259999999999</v>
      </c>
      <c r="H2375">
        <v>0.13602259999999999</v>
      </c>
      <c r="I2375">
        <v>65.059600000000003</v>
      </c>
      <c r="J2375">
        <v>0</v>
      </c>
      <c r="K2375">
        <v>0</v>
      </c>
      <c r="L2375">
        <v>0</v>
      </c>
      <c r="M2375">
        <v>0</v>
      </c>
      <c r="N2375">
        <v>0</v>
      </c>
      <c r="O2375">
        <v>23026</v>
      </c>
      <c r="P2375" t="s">
        <v>59</v>
      </c>
      <c r="Q2375" t="s">
        <v>61</v>
      </c>
    </row>
    <row r="2376" spans="1:17" x14ac:dyDescent="0.25">
      <c r="A2376" t="s">
        <v>28</v>
      </c>
      <c r="B2376" t="s">
        <v>36</v>
      </c>
      <c r="C2376" t="s">
        <v>37</v>
      </c>
      <c r="D2376" t="s">
        <v>26</v>
      </c>
      <c r="E2376">
        <v>5</v>
      </c>
      <c r="F2376" t="str">
        <f t="shared" si="37"/>
        <v>Average Per Premise1-in-2August Typical Event DayAll5</v>
      </c>
      <c r="G2376">
        <v>0.58215450000000002</v>
      </c>
      <c r="H2376">
        <v>0.58215450000000002</v>
      </c>
      <c r="I2376">
        <v>65.059600000000003</v>
      </c>
      <c r="J2376">
        <v>0</v>
      </c>
      <c r="K2376">
        <v>0</v>
      </c>
      <c r="L2376">
        <v>0</v>
      </c>
      <c r="M2376">
        <v>0</v>
      </c>
      <c r="N2376">
        <v>0</v>
      </c>
      <c r="O2376">
        <v>23026</v>
      </c>
      <c r="P2376" t="s">
        <v>59</v>
      </c>
      <c r="Q2376" t="s">
        <v>61</v>
      </c>
    </row>
    <row r="2377" spans="1:17" x14ac:dyDescent="0.25">
      <c r="A2377" t="s">
        <v>29</v>
      </c>
      <c r="B2377" t="s">
        <v>36</v>
      </c>
      <c r="C2377" t="s">
        <v>37</v>
      </c>
      <c r="D2377" t="s">
        <v>26</v>
      </c>
      <c r="E2377">
        <v>5</v>
      </c>
      <c r="F2377" t="str">
        <f t="shared" si="37"/>
        <v>Average Per Device1-in-2August Typical Event DayAll5</v>
      </c>
      <c r="G2377">
        <v>0.48518489999999997</v>
      </c>
      <c r="H2377">
        <v>0.48518489999999997</v>
      </c>
      <c r="I2377">
        <v>65.059600000000003</v>
      </c>
      <c r="J2377">
        <v>0</v>
      </c>
      <c r="K2377">
        <v>0</v>
      </c>
      <c r="L2377">
        <v>0</v>
      </c>
      <c r="M2377">
        <v>0</v>
      </c>
      <c r="N2377">
        <v>0</v>
      </c>
      <c r="O2377">
        <v>23026</v>
      </c>
      <c r="P2377" t="s">
        <v>59</v>
      </c>
      <c r="Q2377" t="s">
        <v>61</v>
      </c>
    </row>
    <row r="2378" spans="1:17" x14ac:dyDescent="0.25">
      <c r="A2378" t="s">
        <v>43</v>
      </c>
      <c r="B2378" t="s">
        <v>36</v>
      </c>
      <c r="C2378" t="s">
        <v>37</v>
      </c>
      <c r="D2378" t="s">
        <v>26</v>
      </c>
      <c r="E2378">
        <v>5</v>
      </c>
      <c r="F2378" t="str">
        <f t="shared" si="37"/>
        <v>Aggregate1-in-2August Typical Event DayAll5</v>
      </c>
      <c r="G2378">
        <v>13.40469</v>
      </c>
      <c r="H2378">
        <v>13.40469</v>
      </c>
      <c r="I2378">
        <v>65.059600000000003</v>
      </c>
      <c r="J2378">
        <v>0</v>
      </c>
      <c r="K2378">
        <v>0</v>
      </c>
      <c r="L2378">
        <v>0</v>
      </c>
      <c r="M2378">
        <v>0</v>
      </c>
      <c r="N2378">
        <v>0</v>
      </c>
      <c r="O2378">
        <v>23026</v>
      </c>
      <c r="P2378" t="s">
        <v>59</v>
      </c>
      <c r="Q2378" t="s">
        <v>61</v>
      </c>
    </row>
    <row r="2379" spans="1:17" x14ac:dyDescent="0.25">
      <c r="A2379" t="s">
        <v>30</v>
      </c>
      <c r="B2379" t="s">
        <v>36</v>
      </c>
      <c r="C2379" t="s">
        <v>49</v>
      </c>
      <c r="D2379" t="s">
        <v>58</v>
      </c>
      <c r="E2379">
        <v>5</v>
      </c>
      <c r="F2379" t="str">
        <f t="shared" si="37"/>
        <v>Average Per Ton1-in-2July Monthly System Peak Day100% Cycling5</v>
      </c>
      <c r="G2379">
        <v>0.1171106</v>
      </c>
      <c r="H2379">
        <v>0.1171106</v>
      </c>
      <c r="I2379">
        <v>66.6096</v>
      </c>
      <c r="J2379">
        <v>0</v>
      </c>
      <c r="K2379">
        <v>0</v>
      </c>
      <c r="L2379">
        <v>0</v>
      </c>
      <c r="M2379">
        <v>0</v>
      </c>
      <c r="N2379">
        <v>0</v>
      </c>
      <c r="O2379">
        <v>10695</v>
      </c>
      <c r="P2379" t="s">
        <v>59</v>
      </c>
      <c r="Q2379" t="s">
        <v>61</v>
      </c>
    </row>
    <row r="2380" spans="1:17" x14ac:dyDescent="0.25">
      <c r="A2380" t="s">
        <v>28</v>
      </c>
      <c r="B2380" t="s">
        <v>36</v>
      </c>
      <c r="C2380" t="s">
        <v>49</v>
      </c>
      <c r="D2380" t="s">
        <v>58</v>
      </c>
      <c r="E2380">
        <v>5</v>
      </c>
      <c r="F2380" t="str">
        <f t="shared" si="37"/>
        <v>Average Per Premise1-in-2July Monthly System Peak Day100% Cycling5</v>
      </c>
      <c r="G2380">
        <v>0.52484730000000002</v>
      </c>
      <c r="H2380">
        <v>0.52484730000000002</v>
      </c>
      <c r="I2380">
        <v>66.6096</v>
      </c>
      <c r="J2380">
        <v>0</v>
      </c>
      <c r="K2380">
        <v>0</v>
      </c>
      <c r="L2380">
        <v>0</v>
      </c>
      <c r="M2380">
        <v>0</v>
      </c>
      <c r="N2380">
        <v>0</v>
      </c>
      <c r="O2380">
        <v>10695</v>
      </c>
      <c r="P2380" t="s">
        <v>59</v>
      </c>
      <c r="Q2380" t="s">
        <v>61</v>
      </c>
    </row>
    <row r="2381" spans="1:17" x14ac:dyDescent="0.25">
      <c r="A2381" t="s">
        <v>29</v>
      </c>
      <c r="B2381" t="s">
        <v>36</v>
      </c>
      <c r="C2381" t="s">
        <v>49</v>
      </c>
      <c r="D2381" t="s">
        <v>58</v>
      </c>
      <c r="E2381">
        <v>5</v>
      </c>
      <c r="F2381" t="str">
        <f t="shared" si="37"/>
        <v>Average Per Device1-in-2July Monthly System Peak Day100% Cycling5</v>
      </c>
      <c r="G2381">
        <v>0.42508459999999998</v>
      </c>
      <c r="H2381">
        <v>0.42508459999999998</v>
      </c>
      <c r="I2381">
        <v>66.6096</v>
      </c>
      <c r="J2381">
        <v>0</v>
      </c>
      <c r="K2381">
        <v>0</v>
      </c>
      <c r="L2381">
        <v>0</v>
      </c>
      <c r="M2381">
        <v>0</v>
      </c>
      <c r="N2381">
        <v>0</v>
      </c>
      <c r="O2381">
        <v>10695</v>
      </c>
      <c r="P2381" t="s">
        <v>59</v>
      </c>
      <c r="Q2381" t="s">
        <v>61</v>
      </c>
    </row>
    <row r="2382" spans="1:17" x14ac:dyDescent="0.25">
      <c r="A2382" t="s">
        <v>43</v>
      </c>
      <c r="B2382" t="s">
        <v>36</v>
      </c>
      <c r="C2382" t="s">
        <v>49</v>
      </c>
      <c r="D2382" t="s">
        <v>58</v>
      </c>
      <c r="E2382">
        <v>5</v>
      </c>
      <c r="F2382" t="str">
        <f t="shared" si="37"/>
        <v>Aggregate1-in-2July Monthly System Peak Day100% Cycling5</v>
      </c>
      <c r="G2382">
        <v>5.6132419999999996</v>
      </c>
      <c r="H2382">
        <v>5.6132419999999996</v>
      </c>
      <c r="I2382">
        <v>66.6096</v>
      </c>
      <c r="J2382">
        <v>0</v>
      </c>
      <c r="K2382">
        <v>0</v>
      </c>
      <c r="L2382">
        <v>0</v>
      </c>
      <c r="M2382">
        <v>0</v>
      </c>
      <c r="N2382">
        <v>0</v>
      </c>
      <c r="O2382">
        <v>10695</v>
      </c>
      <c r="P2382" t="s">
        <v>59</v>
      </c>
      <c r="Q2382" t="s">
        <v>61</v>
      </c>
    </row>
    <row r="2383" spans="1:17" x14ac:dyDescent="0.25">
      <c r="A2383" t="s">
        <v>30</v>
      </c>
      <c r="B2383" t="s">
        <v>36</v>
      </c>
      <c r="C2383" t="s">
        <v>49</v>
      </c>
      <c r="D2383" t="s">
        <v>31</v>
      </c>
      <c r="E2383">
        <v>5</v>
      </c>
      <c r="F2383" t="str">
        <f t="shared" si="37"/>
        <v>Average Per Ton1-in-2July Monthly System Peak Day50% Cycling5</v>
      </c>
      <c r="G2383">
        <v>0.1501749</v>
      </c>
      <c r="H2383">
        <v>0.1501749</v>
      </c>
      <c r="I2383">
        <v>66.5518</v>
      </c>
      <c r="J2383">
        <v>0</v>
      </c>
      <c r="K2383">
        <v>0</v>
      </c>
      <c r="L2383">
        <v>0</v>
      </c>
      <c r="M2383">
        <v>0</v>
      </c>
      <c r="N2383">
        <v>0</v>
      </c>
      <c r="O2383">
        <v>12331</v>
      </c>
      <c r="P2383" t="s">
        <v>59</v>
      </c>
      <c r="Q2383" t="s">
        <v>61</v>
      </c>
    </row>
    <row r="2384" spans="1:17" x14ac:dyDescent="0.25">
      <c r="A2384" t="s">
        <v>28</v>
      </c>
      <c r="B2384" t="s">
        <v>36</v>
      </c>
      <c r="C2384" t="s">
        <v>49</v>
      </c>
      <c r="D2384" t="s">
        <v>31</v>
      </c>
      <c r="E2384">
        <v>5</v>
      </c>
      <c r="F2384" t="str">
        <f t="shared" si="37"/>
        <v>Average Per Premise1-in-2July Monthly System Peak Day50% Cycling5</v>
      </c>
      <c r="G2384">
        <v>0.61643930000000002</v>
      </c>
      <c r="H2384">
        <v>0.61643930000000002</v>
      </c>
      <c r="I2384">
        <v>66.5518</v>
      </c>
      <c r="J2384">
        <v>0</v>
      </c>
      <c r="K2384">
        <v>0</v>
      </c>
      <c r="L2384">
        <v>0</v>
      </c>
      <c r="M2384">
        <v>0</v>
      </c>
      <c r="N2384">
        <v>0</v>
      </c>
      <c r="O2384">
        <v>12331</v>
      </c>
      <c r="P2384" t="s">
        <v>59</v>
      </c>
      <c r="Q2384" t="s">
        <v>61</v>
      </c>
    </row>
    <row r="2385" spans="1:17" x14ac:dyDescent="0.25">
      <c r="A2385" t="s">
        <v>29</v>
      </c>
      <c r="B2385" t="s">
        <v>36</v>
      </c>
      <c r="C2385" t="s">
        <v>49</v>
      </c>
      <c r="D2385" t="s">
        <v>31</v>
      </c>
      <c r="E2385">
        <v>5</v>
      </c>
      <c r="F2385" t="str">
        <f t="shared" si="37"/>
        <v>Average Per Device1-in-2July Monthly System Peak Day50% Cycling5</v>
      </c>
      <c r="G2385">
        <v>0.52702720000000003</v>
      </c>
      <c r="H2385">
        <v>0.52702720000000003</v>
      </c>
      <c r="I2385">
        <v>66.5518</v>
      </c>
      <c r="J2385">
        <v>0</v>
      </c>
      <c r="K2385">
        <v>0</v>
      </c>
      <c r="L2385">
        <v>0</v>
      </c>
      <c r="M2385">
        <v>0</v>
      </c>
      <c r="N2385">
        <v>0</v>
      </c>
      <c r="O2385">
        <v>12331</v>
      </c>
      <c r="P2385" t="s">
        <v>59</v>
      </c>
      <c r="Q2385" t="s">
        <v>61</v>
      </c>
    </row>
    <row r="2386" spans="1:17" x14ac:dyDescent="0.25">
      <c r="A2386" t="s">
        <v>43</v>
      </c>
      <c r="B2386" t="s">
        <v>36</v>
      </c>
      <c r="C2386" t="s">
        <v>49</v>
      </c>
      <c r="D2386" t="s">
        <v>31</v>
      </c>
      <c r="E2386">
        <v>5</v>
      </c>
      <c r="F2386" t="str">
        <f t="shared" si="37"/>
        <v>Aggregate1-in-2July Monthly System Peak Day50% Cycling5</v>
      </c>
      <c r="G2386">
        <v>7.6013130000000002</v>
      </c>
      <c r="H2386">
        <v>7.6013140000000003</v>
      </c>
      <c r="I2386">
        <v>66.5518</v>
      </c>
      <c r="J2386">
        <v>0</v>
      </c>
      <c r="K2386">
        <v>0</v>
      </c>
      <c r="L2386">
        <v>0</v>
      </c>
      <c r="M2386">
        <v>0</v>
      </c>
      <c r="N2386">
        <v>0</v>
      </c>
      <c r="O2386">
        <v>12331</v>
      </c>
      <c r="P2386" t="s">
        <v>59</v>
      </c>
      <c r="Q2386" t="s">
        <v>61</v>
      </c>
    </row>
    <row r="2387" spans="1:17" x14ac:dyDescent="0.25">
      <c r="A2387" t="s">
        <v>30</v>
      </c>
      <c r="B2387" t="s">
        <v>36</v>
      </c>
      <c r="C2387" t="s">
        <v>49</v>
      </c>
      <c r="D2387" t="s">
        <v>26</v>
      </c>
      <c r="E2387">
        <v>5</v>
      </c>
      <c r="F2387" t="str">
        <f t="shared" si="37"/>
        <v>Average Per Ton1-in-2July Monthly System Peak DayAll5</v>
      </c>
      <c r="G2387">
        <v>0.13481660000000001</v>
      </c>
      <c r="H2387">
        <v>0.13481660000000001</v>
      </c>
      <c r="I2387">
        <v>66.578699999999998</v>
      </c>
      <c r="J2387">
        <v>0</v>
      </c>
      <c r="K2387">
        <v>0</v>
      </c>
      <c r="L2387">
        <v>0</v>
      </c>
      <c r="M2387">
        <v>0</v>
      </c>
      <c r="N2387">
        <v>0</v>
      </c>
      <c r="O2387">
        <v>23026</v>
      </c>
      <c r="P2387" t="s">
        <v>59</v>
      </c>
      <c r="Q2387" t="s">
        <v>61</v>
      </c>
    </row>
    <row r="2388" spans="1:17" x14ac:dyDescent="0.25">
      <c r="A2388" t="s">
        <v>28</v>
      </c>
      <c r="B2388" t="s">
        <v>36</v>
      </c>
      <c r="C2388" t="s">
        <v>49</v>
      </c>
      <c r="D2388" t="s">
        <v>26</v>
      </c>
      <c r="E2388">
        <v>5</v>
      </c>
      <c r="F2388" t="str">
        <f t="shared" si="37"/>
        <v>Average Per Premise1-in-2July Monthly System Peak DayAll5</v>
      </c>
      <c r="G2388">
        <v>0.57699270000000003</v>
      </c>
      <c r="H2388">
        <v>0.57699270000000003</v>
      </c>
      <c r="I2388">
        <v>66.578699999999998</v>
      </c>
      <c r="J2388">
        <v>0</v>
      </c>
      <c r="K2388">
        <v>0</v>
      </c>
      <c r="L2388">
        <v>0</v>
      </c>
      <c r="M2388">
        <v>0</v>
      </c>
      <c r="N2388">
        <v>0</v>
      </c>
      <c r="O2388">
        <v>23026</v>
      </c>
      <c r="P2388" t="s">
        <v>59</v>
      </c>
      <c r="Q2388" t="s">
        <v>61</v>
      </c>
    </row>
    <row r="2389" spans="1:17" x14ac:dyDescent="0.25">
      <c r="A2389" t="s">
        <v>29</v>
      </c>
      <c r="B2389" t="s">
        <v>36</v>
      </c>
      <c r="C2389" t="s">
        <v>49</v>
      </c>
      <c r="D2389" t="s">
        <v>26</v>
      </c>
      <c r="E2389">
        <v>5</v>
      </c>
      <c r="F2389" t="str">
        <f t="shared" si="37"/>
        <v>Average Per Device1-in-2July Monthly System Peak DayAll5</v>
      </c>
      <c r="G2389">
        <v>0.480883</v>
      </c>
      <c r="H2389">
        <v>0.4808829</v>
      </c>
      <c r="I2389">
        <v>66.578699999999998</v>
      </c>
      <c r="J2389">
        <v>0</v>
      </c>
      <c r="K2389">
        <v>0</v>
      </c>
      <c r="L2389">
        <v>0</v>
      </c>
      <c r="M2389">
        <v>0</v>
      </c>
      <c r="N2389">
        <v>0</v>
      </c>
      <c r="O2389">
        <v>23026</v>
      </c>
      <c r="P2389" t="s">
        <v>59</v>
      </c>
      <c r="Q2389" t="s">
        <v>61</v>
      </c>
    </row>
    <row r="2390" spans="1:17" x14ac:dyDescent="0.25">
      <c r="A2390" t="s">
        <v>43</v>
      </c>
      <c r="B2390" t="s">
        <v>36</v>
      </c>
      <c r="C2390" t="s">
        <v>49</v>
      </c>
      <c r="D2390" t="s">
        <v>26</v>
      </c>
      <c r="E2390">
        <v>5</v>
      </c>
      <c r="F2390" t="str">
        <f t="shared" si="37"/>
        <v>Aggregate1-in-2July Monthly System Peak DayAll5</v>
      </c>
      <c r="G2390">
        <v>13.285830000000001</v>
      </c>
      <c r="H2390">
        <v>13.285830000000001</v>
      </c>
      <c r="I2390">
        <v>66.578699999999998</v>
      </c>
      <c r="J2390">
        <v>0</v>
      </c>
      <c r="K2390">
        <v>0</v>
      </c>
      <c r="L2390">
        <v>0</v>
      </c>
      <c r="M2390">
        <v>0</v>
      </c>
      <c r="N2390">
        <v>0</v>
      </c>
      <c r="O2390">
        <v>23026</v>
      </c>
      <c r="P2390" t="s">
        <v>59</v>
      </c>
      <c r="Q2390" t="s">
        <v>61</v>
      </c>
    </row>
    <row r="2391" spans="1:17" x14ac:dyDescent="0.25">
      <c r="A2391" t="s">
        <v>30</v>
      </c>
      <c r="B2391" t="s">
        <v>36</v>
      </c>
      <c r="C2391" t="s">
        <v>50</v>
      </c>
      <c r="D2391" t="s">
        <v>58</v>
      </c>
      <c r="E2391">
        <v>5</v>
      </c>
      <c r="F2391" t="str">
        <f t="shared" si="37"/>
        <v>Average Per Ton1-in-2June Monthly System Peak Day100% Cycling5</v>
      </c>
      <c r="G2391">
        <v>9.1267899999999999E-2</v>
      </c>
      <c r="H2391">
        <v>9.1267899999999999E-2</v>
      </c>
      <c r="I2391">
        <v>59.577300000000001</v>
      </c>
      <c r="J2391">
        <v>0</v>
      </c>
      <c r="K2391">
        <v>0</v>
      </c>
      <c r="L2391">
        <v>0</v>
      </c>
      <c r="M2391">
        <v>0</v>
      </c>
      <c r="N2391">
        <v>0</v>
      </c>
      <c r="O2391">
        <v>10695</v>
      </c>
      <c r="P2391" t="s">
        <v>59</v>
      </c>
      <c r="Q2391" t="s">
        <v>61</v>
      </c>
    </row>
    <row r="2392" spans="1:17" x14ac:dyDescent="0.25">
      <c r="A2392" t="s">
        <v>28</v>
      </c>
      <c r="B2392" t="s">
        <v>36</v>
      </c>
      <c r="C2392" t="s">
        <v>50</v>
      </c>
      <c r="D2392" t="s">
        <v>58</v>
      </c>
      <c r="E2392">
        <v>5</v>
      </c>
      <c r="F2392" t="str">
        <f t="shared" si="37"/>
        <v>Average Per Premise1-in-2June Monthly System Peak Day100% Cycling5</v>
      </c>
      <c r="G2392">
        <v>0.40902959999999999</v>
      </c>
      <c r="H2392">
        <v>0.40902959999999999</v>
      </c>
      <c r="I2392">
        <v>59.577300000000001</v>
      </c>
      <c r="J2392">
        <v>0</v>
      </c>
      <c r="K2392">
        <v>0</v>
      </c>
      <c r="L2392">
        <v>0</v>
      </c>
      <c r="M2392">
        <v>0</v>
      </c>
      <c r="N2392">
        <v>0</v>
      </c>
      <c r="O2392">
        <v>10695</v>
      </c>
      <c r="P2392" t="s">
        <v>59</v>
      </c>
      <c r="Q2392" t="s">
        <v>61</v>
      </c>
    </row>
    <row r="2393" spans="1:17" x14ac:dyDescent="0.25">
      <c r="A2393" t="s">
        <v>29</v>
      </c>
      <c r="B2393" t="s">
        <v>36</v>
      </c>
      <c r="C2393" t="s">
        <v>50</v>
      </c>
      <c r="D2393" t="s">
        <v>58</v>
      </c>
      <c r="E2393">
        <v>5</v>
      </c>
      <c r="F2393" t="str">
        <f t="shared" si="37"/>
        <v>Average Per Device1-in-2June Monthly System Peak Day100% Cycling5</v>
      </c>
      <c r="G2393">
        <v>0.33128150000000001</v>
      </c>
      <c r="H2393">
        <v>0.3312814</v>
      </c>
      <c r="I2393">
        <v>59.577300000000001</v>
      </c>
      <c r="J2393">
        <v>0</v>
      </c>
      <c r="K2393">
        <v>0</v>
      </c>
      <c r="L2393">
        <v>0</v>
      </c>
      <c r="M2393">
        <v>0</v>
      </c>
      <c r="N2393">
        <v>0</v>
      </c>
      <c r="O2393">
        <v>10695</v>
      </c>
      <c r="P2393" t="s">
        <v>59</v>
      </c>
      <c r="Q2393" t="s">
        <v>61</v>
      </c>
    </row>
    <row r="2394" spans="1:17" x14ac:dyDescent="0.25">
      <c r="A2394" t="s">
        <v>43</v>
      </c>
      <c r="B2394" t="s">
        <v>36</v>
      </c>
      <c r="C2394" t="s">
        <v>50</v>
      </c>
      <c r="D2394" t="s">
        <v>58</v>
      </c>
      <c r="E2394">
        <v>5</v>
      </c>
      <c r="F2394" t="str">
        <f t="shared" si="37"/>
        <v>Aggregate1-in-2June Monthly System Peak Day100% Cycling5</v>
      </c>
      <c r="G2394">
        <v>4.3745719999999997</v>
      </c>
      <c r="H2394">
        <v>4.3745710000000004</v>
      </c>
      <c r="I2394">
        <v>59.577300000000001</v>
      </c>
      <c r="J2394">
        <v>0</v>
      </c>
      <c r="K2394">
        <v>0</v>
      </c>
      <c r="L2394">
        <v>0</v>
      </c>
      <c r="M2394">
        <v>0</v>
      </c>
      <c r="N2394">
        <v>0</v>
      </c>
      <c r="O2394">
        <v>10695</v>
      </c>
      <c r="P2394" t="s">
        <v>59</v>
      </c>
      <c r="Q2394" t="s">
        <v>61</v>
      </c>
    </row>
    <row r="2395" spans="1:17" x14ac:dyDescent="0.25">
      <c r="A2395" t="s">
        <v>30</v>
      </c>
      <c r="B2395" t="s">
        <v>36</v>
      </c>
      <c r="C2395" t="s">
        <v>50</v>
      </c>
      <c r="D2395" t="s">
        <v>31</v>
      </c>
      <c r="E2395">
        <v>5</v>
      </c>
      <c r="F2395" t="str">
        <f t="shared" si="37"/>
        <v>Average Per Ton1-in-2June Monthly System Peak Day50% Cycling5</v>
      </c>
      <c r="G2395">
        <v>0.11919009999999999</v>
      </c>
      <c r="H2395">
        <v>0.11919009999999999</v>
      </c>
      <c r="I2395">
        <v>59.008600000000001</v>
      </c>
      <c r="J2395">
        <v>0</v>
      </c>
      <c r="K2395">
        <v>0</v>
      </c>
      <c r="L2395">
        <v>0</v>
      </c>
      <c r="M2395">
        <v>0</v>
      </c>
      <c r="N2395">
        <v>0</v>
      </c>
      <c r="O2395">
        <v>12331</v>
      </c>
      <c r="P2395" t="s">
        <v>59</v>
      </c>
      <c r="Q2395" t="s">
        <v>61</v>
      </c>
    </row>
    <row r="2396" spans="1:17" x14ac:dyDescent="0.25">
      <c r="A2396" t="s">
        <v>28</v>
      </c>
      <c r="B2396" t="s">
        <v>36</v>
      </c>
      <c r="C2396" t="s">
        <v>50</v>
      </c>
      <c r="D2396" t="s">
        <v>31</v>
      </c>
      <c r="E2396">
        <v>5</v>
      </c>
      <c r="F2396" t="str">
        <f t="shared" si="37"/>
        <v>Average Per Premise1-in-2June Monthly System Peak Day50% Cycling5</v>
      </c>
      <c r="G2396">
        <v>0.48925269999999998</v>
      </c>
      <c r="H2396">
        <v>0.48925269999999998</v>
      </c>
      <c r="I2396">
        <v>59.008600000000001</v>
      </c>
      <c r="J2396">
        <v>0</v>
      </c>
      <c r="K2396">
        <v>0</v>
      </c>
      <c r="L2396">
        <v>0</v>
      </c>
      <c r="M2396">
        <v>0</v>
      </c>
      <c r="N2396">
        <v>0</v>
      </c>
      <c r="O2396">
        <v>12331</v>
      </c>
      <c r="P2396" t="s">
        <v>59</v>
      </c>
      <c r="Q2396" t="s">
        <v>61</v>
      </c>
    </row>
    <row r="2397" spans="1:17" x14ac:dyDescent="0.25">
      <c r="A2397" t="s">
        <v>29</v>
      </c>
      <c r="B2397" t="s">
        <v>36</v>
      </c>
      <c r="C2397" t="s">
        <v>50</v>
      </c>
      <c r="D2397" t="s">
        <v>31</v>
      </c>
      <c r="E2397">
        <v>5</v>
      </c>
      <c r="F2397" t="str">
        <f t="shared" si="37"/>
        <v>Average Per Device1-in-2June Monthly System Peak Day50% Cycling5</v>
      </c>
      <c r="G2397">
        <v>0.4182884</v>
      </c>
      <c r="H2397">
        <v>0.4182884</v>
      </c>
      <c r="I2397">
        <v>59.008600000000001</v>
      </c>
      <c r="J2397">
        <v>0</v>
      </c>
      <c r="K2397">
        <v>0</v>
      </c>
      <c r="L2397">
        <v>0</v>
      </c>
      <c r="M2397">
        <v>0</v>
      </c>
      <c r="N2397">
        <v>0</v>
      </c>
      <c r="O2397">
        <v>12331</v>
      </c>
      <c r="P2397" t="s">
        <v>59</v>
      </c>
      <c r="Q2397" t="s">
        <v>61</v>
      </c>
    </row>
    <row r="2398" spans="1:17" x14ac:dyDescent="0.25">
      <c r="A2398" t="s">
        <v>43</v>
      </c>
      <c r="B2398" t="s">
        <v>36</v>
      </c>
      <c r="C2398" t="s">
        <v>50</v>
      </c>
      <c r="D2398" t="s">
        <v>31</v>
      </c>
      <c r="E2398">
        <v>5</v>
      </c>
      <c r="F2398" t="str">
        <f t="shared" si="37"/>
        <v>Aggregate1-in-2June Monthly System Peak Day50% Cycling5</v>
      </c>
      <c r="G2398">
        <v>6.0329740000000003</v>
      </c>
      <c r="H2398">
        <v>6.0329750000000004</v>
      </c>
      <c r="I2398">
        <v>59.008600000000001</v>
      </c>
      <c r="J2398">
        <v>0</v>
      </c>
      <c r="K2398">
        <v>0</v>
      </c>
      <c r="L2398">
        <v>0</v>
      </c>
      <c r="M2398">
        <v>0</v>
      </c>
      <c r="N2398">
        <v>0</v>
      </c>
      <c r="O2398">
        <v>12331</v>
      </c>
      <c r="P2398" t="s">
        <v>59</v>
      </c>
      <c r="Q2398" t="s">
        <v>61</v>
      </c>
    </row>
    <row r="2399" spans="1:17" x14ac:dyDescent="0.25">
      <c r="A2399" t="s">
        <v>30</v>
      </c>
      <c r="B2399" t="s">
        <v>36</v>
      </c>
      <c r="C2399" t="s">
        <v>50</v>
      </c>
      <c r="D2399" t="s">
        <v>26</v>
      </c>
      <c r="E2399">
        <v>5</v>
      </c>
      <c r="F2399" t="str">
        <f t="shared" si="37"/>
        <v>Average Per Ton1-in-2June Monthly System Peak DayAll5</v>
      </c>
      <c r="G2399">
        <v>0.1062202</v>
      </c>
      <c r="H2399">
        <v>0.1062202</v>
      </c>
      <c r="I2399">
        <v>59.272799999999997</v>
      </c>
      <c r="J2399">
        <v>0</v>
      </c>
      <c r="K2399">
        <v>0</v>
      </c>
      <c r="L2399">
        <v>0</v>
      </c>
      <c r="M2399">
        <v>0</v>
      </c>
      <c r="N2399">
        <v>0</v>
      </c>
      <c r="O2399">
        <v>23026</v>
      </c>
      <c r="P2399" t="s">
        <v>59</v>
      </c>
      <c r="Q2399" t="s">
        <v>61</v>
      </c>
    </row>
    <row r="2400" spans="1:17" x14ac:dyDescent="0.25">
      <c r="A2400" t="s">
        <v>28</v>
      </c>
      <c r="B2400" t="s">
        <v>36</v>
      </c>
      <c r="C2400" t="s">
        <v>50</v>
      </c>
      <c r="D2400" t="s">
        <v>26</v>
      </c>
      <c r="E2400">
        <v>5</v>
      </c>
      <c r="F2400" t="str">
        <f t="shared" si="37"/>
        <v>Average Per Premise1-in-2June Monthly System Peak DayAll5</v>
      </c>
      <c r="G2400">
        <v>0.45460519999999999</v>
      </c>
      <c r="H2400">
        <v>0.45460519999999999</v>
      </c>
      <c r="I2400">
        <v>59.272799999999997</v>
      </c>
      <c r="J2400">
        <v>0</v>
      </c>
      <c r="K2400">
        <v>0</v>
      </c>
      <c r="L2400">
        <v>0</v>
      </c>
      <c r="M2400">
        <v>0</v>
      </c>
      <c r="N2400">
        <v>0</v>
      </c>
      <c r="O2400">
        <v>23026</v>
      </c>
      <c r="P2400" t="s">
        <v>59</v>
      </c>
      <c r="Q2400" t="s">
        <v>61</v>
      </c>
    </row>
    <row r="2401" spans="1:17" x14ac:dyDescent="0.25">
      <c r="A2401" t="s">
        <v>29</v>
      </c>
      <c r="B2401" t="s">
        <v>36</v>
      </c>
      <c r="C2401" t="s">
        <v>50</v>
      </c>
      <c r="D2401" t="s">
        <v>26</v>
      </c>
      <c r="E2401">
        <v>5</v>
      </c>
      <c r="F2401" t="str">
        <f t="shared" si="37"/>
        <v>Average Per Device1-in-2June Monthly System Peak DayAll5</v>
      </c>
      <c r="G2401">
        <v>0.37888159999999999</v>
      </c>
      <c r="H2401">
        <v>0.37888159999999999</v>
      </c>
      <c r="I2401">
        <v>59.272799999999997</v>
      </c>
      <c r="J2401">
        <v>0</v>
      </c>
      <c r="K2401">
        <v>0</v>
      </c>
      <c r="L2401">
        <v>0</v>
      </c>
      <c r="M2401">
        <v>0</v>
      </c>
      <c r="N2401">
        <v>0</v>
      </c>
      <c r="O2401">
        <v>23026</v>
      </c>
      <c r="P2401" t="s">
        <v>59</v>
      </c>
      <c r="Q2401" t="s">
        <v>61</v>
      </c>
    </row>
    <row r="2402" spans="1:17" x14ac:dyDescent="0.25">
      <c r="A2402" t="s">
        <v>43</v>
      </c>
      <c r="B2402" t="s">
        <v>36</v>
      </c>
      <c r="C2402" t="s">
        <v>50</v>
      </c>
      <c r="D2402" t="s">
        <v>26</v>
      </c>
      <c r="E2402">
        <v>5</v>
      </c>
      <c r="F2402" t="str">
        <f t="shared" si="37"/>
        <v>Aggregate1-in-2June Monthly System Peak DayAll5</v>
      </c>
      <c r="G2402">
        <v>10.467739999999999</v>
      </c>
      <c r="H2402">
        <v>10.467739999999999</v>
      </c>
      <c r="I2402">
        <v>59.272799999999997</v>
      </c>
      <c r="J2402">
        <v>0</v>
      </c>
      <c r="K2402">
        <v>0</v>
      </c>
      <c r="L2402">
        <v>0</v>
      </c>
      <c r="M2402">
        <v>0</v>
      </c>
      <c r="N2402">
        <v>0</v>
      </c>
      <c r="O2402">
        <v>23026</v>
      </c>
      <c r="P2402" t="s">
        <v>59</v>
      </c>
      <c r="Q2402" t="s">
        <v>61</v>
      </c>
    </row>
    <row r="2403" spans="1:17" x14ac:dyDescent="0.25">
      <c r="A2403" t="s">
        <v>30</v>
      </c>
      <c r="B2403" t="s">
        <v>36</v>
      </c>
      <c r="C2403" t="s">
        <v>51</v>
      </c>
      <c r="D2403" t="s">
        <v>58</v>
      </c>
      <c r="E2403">
        <v>5</v>
      </c>
      <c r="F2403" t="str">
        <f t="shared" si="37"/>
        <v>Average Per Ton1-in-2May Monthly System Peak Day100% Cycling5</v>
      </c>
      <c r="G2403">
        <v>9.1641200000000006E-2</v>
      </c>
      <c r="H2403">
        <v>9.1641200000000006E-2</v>
      </c>
      <c r="I2403">
        <v>58.966500000000003</v>
      </c>
      <c r="J2403">
        <v>0</v>
      </c>
      <c r="K2403">
        <v>0</v>
      </c>
      <c r="L2403">
        <v>0</v>
      </c>
      <c r="M2403">
        <v>0</v>
      </c>
      <c r="N2403">
        <v>0</v>
      </c>
      <c r="O2403">
        <v>10695</v>
      </c>
      <c r="P2403" t="s">
        <v>59</v>
      </c>
      <c r="Q2403" t="s">
        <v>61</v>
      </c>
    </row>
    <row r="2404" spans="1:17" x14ac:dyDescent="0.25">
      <c r="A2404" t="s">
        <v>28</v>
      </c>
      <c r="B2404" t="s">
        <v>36</v>
      </c>
      <c r="C2404" t="s">
        <v>51</v>
      </c>
      <c r="D2404" t="s">
        <v>58</v>
      </c>
      <c r="E2404">
        <v>5</v>
      </c>
      <c r="F2404" t="str">
        <f t="shared" si="37"/>
        <v>Average Per Premise1-in-2May Monthly System Peak Day100% Cycling5</v>
      </c>
      <c r="G2404">
        <v>0.41070240000000002</v>
      </c>
      <c r="H2404">
        <v>0.41070240000000002</v>
      </c>
      <c r="I2404">
        <v>58.966500000000003</v>
      </c>
      <c r="J2404">
        <v>0</v>
      </c>
      <c r="K2404">
        <v>0</v>
      </c>
      <c r="L2404">
        <v>0</v>
      </c>
      <c r="M2404">
        <v>0</v>
      </c>
      <c r="N2404">
        <v>0</v>
      </c>
      <c r="O2404">
        <v>10695</v>
      </c>
      <c r="P2404" t="s">
        <v>59</v>
      </c>
      <c r="Q2404" t="s">
        <v>61</v>
      </c>
    </row>
    <row r="2405" spans="1:17" x14ac:dyDescent="0.25">
      <c r="A2405" t="s">
        <v>29</v>
      </c>
      <c r="B2405" t="s">
        <v>36</v>
      </c>
      <c r="C2405" t="s">
        <v>51</v>
      </c>
      <c r="D2405" t="s">
        <v>58</v>
      </c>
      <c r="E2405">
        <v>5</v>
      </c>
      <c r="F2405" t="str">
        <f t="shared" si="37"/>
        <v>Average Per Device1-in-2May Monthly System Peak Day100% Cycling5</v>
      </c>
      <c r="G2405">
        <v>0.3326363</v>
      </c>
      <c r="H2405">
        <v>0.3326363</v>
      </c>
      <c r="I2405">
        <v>58.966500000000003</v>
      </c>
      <c r="J2405">
        <v>0</v>
      </c>
      <c r="K2405">
        <v>0</v>
      </c>
      <c r="L2405">
        <v>0</v>
      </c>
      <c r="M2405">
        <v>0</v>
      </c>
      <c r="N2405">
        <v>0</v>
      </c>
      <c r="O2405">
        <v>10695</v>
      </c>
      <c r="P2405" t="s">
        <v>59</v>
      </c>
      <c r="Q2405" t="s">
        <v>61</v>
      </c>
    </row>
    <row r="2406" spans="1:17" x14ac:dyDescent="0.25">
      <c r="A2406" t="s">
        <v>43</v>
      </c>
      <c r="B2406" t="s">
        <v>36</v>
      </c>
      <c r="C2406" t="s">
        <v>51</v>
      </c>
      <c r="D2406" t="s">
        <v>58</v>
      </c>
      <c r="E2406">
        <v>5</v>
      </c>
      <c r="F2406" t="str">
        <f t="shared" si="37"/>
        <v>Aggregate1-in-2May Monthly System Peak Day100% Cycling5</v>
      </c>
      <c r="G2406">
        <v>4.3924620000000001</v>
      </c>
      <c r="H2406">
        <v>4.3924620000000001</v>
      </c>
      <c r="I2406">
        <v>58.966500000000003</v>
      </c>
      <c r="J2406">
        <v>0</v>
      </c>
      <c r="K2406">
        <v>0</v>
      </c>
      <c r="L2406">
        <v>0</v>
      </c>
      <c r="M2406">
        <v>0</v>
      </c>
      <c r="N2406">
        <v>0</v>
      </c>
      <c r="O2406">
        <v>10695</v>
      </c>
      <c r="P2406" t="s">
        <v>59</v>
      </c>
      <c r="Q2406" t="s">
        <v>61</v>
      </c>
    </row>
    <row r="2407" spans="1:17" x14ac:dyDescent="0.25">
      <c r="A2407" t="s">
        <v>30</v>
      </c>
      <c r="B2407" t="s">
        <v>36</v>
      </c>
      <c r="C2407" t="s">
        <v>51</v>
      </c>
      <c r="D2407" t="s">
        <v>31</v>
      </c>
      <c r="E2407">
        <v>5</v>
      </c>
      <c r="F2407" t="str">
        <f t="shared" si="37"/>
        <v>Average Per Ton1-in-2May Monthly System Peak Day50% Cycling5</v>
      </c>
      <c r="G2407">
        <v>0.12064809999999999</v>
      </c>
      <c r="H2407">
        <v>0.12064809999999999</v>
      </c>
      <c r="I2407">
        <v>58.456299999999999</v>
      </c>
      <c r="J2407">
        <v>0</v>
      </c>
      <c r="K2407">
        <v>0</v>
      </c>
      <c r="L2407">
        <v>0</v>
      </c>
      <c r="M2407">
        <v>0</v>
      </c>
      <c r="N2407">
        <v>0</v>
      </c>
      <c r="O2407">
        <v>12331</v>
      </c>
      <c r="P2407" t="s">
        <v>59</v>
      </c>
      <c r="Q2407" t="s">
        <v>61</v>
      </c>
    </row>
    <row r="2408" spans="1:17" x14ac:dyDescent="0.25">
      <c r="A2408" t="s">
        <v>28</v>
      </c>
      <c r="B2408" t="s">
        <v>36</v>
      </c>
      <c r="C2408" t="s">
        <v>51</v>
      </c>
      <c r="D2408" t="s">
        <v>31</v>
      </c>
      <c r="E2408">
        <v>5</v>
      </c>
      <c r="F2408" t="str">
        <f t="shared" si="37"/>
        <v>Average Per Premise1-in-2May Monthly System Peak Day50% Cycling5</v>
      </c>
      <c r="G2408">
        <v>0.4952375</v>
      </c>
      <c r="H2408">
        <v>0.4952375</v>
      </c>
      <c r="I2408">
        <v>58.456299999999999</v>
      </c>
      <c r="J2408">
        <v>0</v>
      </c>
      <c r="K2408">
        <v>0</v>
      </c>
      <c r="L2408">
        <v>0</v>
      </c>
      <c r="M2408">
        <v>0</v>
      </c>
      <c r="N2408">
        <v>0</v>
      </c>
      <c r="O2408">
        <v>12331</v>
      </c>
      <c r="P2408" t="s">
        <v>59</v>
      </c>
      <c r="Q2408" t="s">
        <v>61</v>
      </c>
    </row>
    <row r="2409" spans="1:17" x14ac:dyDescent="0.25">
      <c r="A2409" t="s">
        <v>29</v>
      </c>
      <c r="B2409" t="s">
        <v>36</v>
      </c>
      <c r="C2409" t="s">
        <v>51</v>
      </c>
      <c r="D2409" t="s">
        <v>31</v>
      </c>
      <c r="E2409">
        <v>5</v>
      </c>
      <c r="F2409" t="str">
        <f t="shared" si="37"/>
        <v>Average Per Device1-in-2May Monthly System Peak Day50% Cycling5</v>
      </c>
      <c r="G2409">
        <v>0.42340519999999998</v>
      </c>
      <c r="H2409">
        <v>0.42340519999999998</v>
      </c>
      <c r="I2409">
        <v>58.456299999999999</v>
      </c>
      <c r="J2409">
        <v>0</v>
      </c>
      <c r="K2409">
        <v>0</v>
      </c>
      <c r="L2409">
        <v>0</v>
      </c>
      <c r="M2409">
        <v>0</v>
      </c>
      <c r="N2409">
        <v>0</v>
      </c>
      <c r="O2409">
        <v>12331</v>
      </c>
      <c r="P2409" t="s">
        <v>59</v>
      </c>
      <c r="Q2409" t="s">
        <v>61</v>
      </c>
    </row>
    <row r="2410" spans="1:17" x14ac:dyDescent="0.25">
      <c r="A2410" t="s">
        <v>43</v>
      </c>
      <c r="B2410" t="s">
        <v>36</v>
      </c>
      <c r="C2410" t="s">
        <v>51</v>
      </c>
      <c r="D2410" t="s">
        <v>31</v>
      </c>
      <c r="E2410">
        <v>5</v>
      </c>
      <c r="F2410" t="str">
        <f t="shared" si="37"/>
        <v>Aggregate1-in-2May Monthly System Peak Day50% Cycling5</v>
      </c>
      <c r="G2410">
        <v>6.1067729999999996</v>
      </c>
      <c r="H2410">
        <v>6.1067729999999996</v>
      </c>
      <c r="I2410">
        <v>58.456299999999999</v>
      </c>
      <c r="J2410">
        <v>0</v>
      </c>
      <c r="K2410">
        <v>0</v>
      </c>
      <c r="L2410">
        <v>0</v>
      </c>
      <c r="M2410">
        <v>0</v>
      </c>
      <c r="N2410">
        <v>0</v>
      </c>
      <c r="O2410">
        <v>12331</v>
      </c>
      <c r="P2410" t="s">
        <v>59</v>
      </c>
      <c r="Q2410" t="s">
        <v>61</v>
      </c>
    </row>
    <row r="2411" spans="1:17" x14ac:dyDescent="0.25">
      <c r="A2411" t="s">
        <v>30</v>
      </c>
      <c r="B2411" t="s">
        <v>36</v>
      </c>
      <c r="C2411" t="s">
        <v>51</v>
      </c>
      <c r="D2411" t="s">
        <v>26</v>
      </c>
      <c r="E2411">
        <v>5</v>
      </c>
      <c r="F2411" t="str">
        <f t="shared" si="37"/>
        <v>Average Per Ton1-in-2May Monthly System Peak DayAll5</v>
      </c>
      <c r="G2411">
        <v>0.1071744</v>
      </c>
      <c r="H2411">
        <v>0.1071744</v>
      </c>
      <c r="I2411">
        <v>58.693300000000001</v>
      </c>
      <c r="J2411">
        <v>0</v>
      </c>
      <c r="K2411">
        <v>0</v>
      </c>
      <c r="L2411">
        <v>0</v>
      </c>
      <c r="M2411">
        <v>0</v>
      </c>
      <c r="N2411">
        <v>0</v>
      </c>
      <c r="O2411">
        <v>23026</v>
      </c>
      <c r="P2411" t="s">
        <v>59</v>
      </c>
      <c r="Q2411" t="s">
        <v>61</v>
      </c>
    </row>
    <row r="2412" spans="1:17" x14ac:dyDescent="0.25">
      <c r="A2412" t="s">
        <v>28</v>
      </c>
      <c r="B2412" t="s">
        <v>36</v>
      </c>
      <c r="C2412" t="s">
        <v>51</v>
      </c>
      <c r="D2412" t="s">
        <v>26</v>
      </c>
      <c r="E2412">
        <v>5</v>
      </c>
      <c r="F2412" t="str">
        <f t="shared" si="37"/>
        <v>Average Per Premise1-in-2May Monthly System Peak DayAll5</v>
      </c>
      <c r="G2412">
        <v>0.45868880000000001</v>
      </c>
      <c r="H2412">
        <v>0.45868880000000001</v>
      </c>
      <c r="I2412">
        <v>58.693300000000001</v>
      </c>
      <c r="J2412">
        <v>0</v>
      </c>
      <c r="K2412">
        <v>0</v>
      </c>
      <c r="L2412">
        <v>0</v>
      </c>
      <c r="M2412">
        <v>0</v>
      </c>
      <c r="N2412">
        <v>0</v>
      </c>
      <c r="O2412">
        <v>23026</v>
      </c>
      <c r="P2412" t="s">
        <v>59</v>
      </c>
      <c r="Q2412" t="s">
        <v>61</v>
      </c>
    </row>
    <row r="2413" spans="1:17" x14ac:dyDescent="0.25">
      <c r="A2413" t="s">
        <v>29</v>
      </c>
      <c r="B2413" t="s">
        <v>36</v>
      </c>
      <c r="C2413" t="s">
        <v>51</v>
      </c>
      <c r="D2413" t="s">
        <v>26</v>
      </c>
      <c r="E2413">
        <v>5</v>
      </c>
      <c r="F2413" t="str">
        <f t="shared" si="37"/>
        <v>Average Per Device1-in-2May Monthly System Peak DayAll5</v>
      </c>
      <c r="G2413">
        <v>0.38228489999999998</v>
      </c>
      <c r="H2413">
        <v>0.38228489999999998</v>
      </c>
      <c r="I2413">
        <v>58.693300000000001</v>
      </c>
      <c r="J2413">
        <v>0</v>
      </c>
      <c r="K2413">
        <v>0</v>
      </c>
      <c r="L2413">
        <v>0</v>
      </c>
      <c r="M2413">
        <v>0</v>
      </c>
      <c r="N2413">
        <v>0</v>
      </c>
      <c r="O2413">
        <v>23026</v>
      </c>
      <c r="P2413" t="s">
        <v>59</v>
      </c>
      <c r="Q2413" t="s">
        <v>61</v>
      </c>
    </row>
    <row r="2414" spans="1:17" x14ac:dyDescent="0.25">
      <c r="A2414" t="s">
        <v>43</v>
      </c>
      <c r="B2414" t="s">
        <v>36</v>
      </c>
      <c r="C2414" t="s">
        <v>51</v>
      </c>
      <c r="D2414" t="s">
        <v>26</v>
      </c>
      <c r="E2414">
        <v>5</v>
      </c>
      <c r="F2414" t="str">
        <f t="shared" si="37"/>
        <v>Aggregate1-in-2May Monthly System Peak DayAll5</v>
      </c>
      <c r="G2414">
        <v>10.561769999999999</v>
      </c>
      <c r="H2414">
        <v>10.561769999999999</v>
      </c>
      <c r="I2414">
        <v>58.693300000000001</v>
      </c>
      <c r="J2414">
        <v>0</v>
      </c>
      <c r="K2414">
        <v>0</v>
      </c>
      <c r="L2414">
        <v>0</v>
      </c>
      <c r="M2414">
        <v>0</v>
      </c>
      <c r="N2414">
        <v>0</v>
      </c>
      <c r="O2414">
        <v>23026</v>
      </c>
      <c r="P2414" t="s">
        <v>59</v>
      </c>
      <c r="Q2414" t="s">
        <v>61</v>
      </c>
    </row>
    <row r="2415" spans="1:17" x14ac:dyDescent="0.25">
      <c r="A2415" t="s">
        <v>30</v>
      </c>
      <c r="B2415" t="s">
        <v>36</v>
      </c>
      <c r="C2415" t="s">
        <v>52</v>
      </c>
      <c r="D2415" t="s">
        <v>58</v>
      </c>
      <c r="E2415">
        <v>5</v>
      </c>
      <c r="F2415" t="str">
        <f t="shared" si="37"/>
        <v>Average Per Ton1-in-2October Monthly System Peak Day100% Cycling5</v>
      </c>
      <c r="G2415">
        <v>0.10929410000000001</v>
      </c>
      <c r="H2415">
        <v>0.10929410000000001</v>
      </c>
      <c r="I2415">
        <v>62.181699999999999</v>
      </c>
      <c r="J2415">
        <v>0</v>
      </c>
      <c r="K2415">
        <v>0</v>
      </c>
      <c r="L2415">
        <v>0</v>
      </c>
      <c r="M2415">
        <v>0</v>
      </c>
      <c r="N2415">
        <v>0</v>
      </c>
      <c r="O2415">
        <v>10695</v>
      </c>
      <c r="P2415" t="s">
        <v>59</v>
      </c>
      <c r="Q2415" t="s">
        <v>61</v>
      </c>
    </row>
    <row r="2416" spans="1:17" x14ac:dyDescent="0.25">
      <c r="A2416" t="s">
        <v>28</v>
      </c>
      <c r="B2416" t="s">
        <v>36</v>
      </c>
      <c r="C2416" t="s">
        <v>52</v>
      </c>
      <c r="D2416" t="s">
        <v>58</v>
      </c>
      <c r="E2416">
        <v>5</v>
      </c>
      <c r="F2416" t="str">
        <f t="shared" si="37"/>
        <v>Average Per Premise1-in-2October Monthly System Peak Day100% Cycling5</v>
      </c>
      <c r="G2416">
        <v>0.48981659999999999</v>
      </c>
      <c r="H2416">
        <v>0.48981659999999999</v>
      </c>
      <c r="I2416">
        <v>62.181699999999999</v>
      </c>
      <c r="J2416">
        <v>0</v>
      </c>
      <c r="K2416">
        <v>0</v>
      </c>
      <c r="L2416">
        <v>0</v>
      </c>
      <c r="M2416">
        <v>0</v>
      </c>
      <c r="N2416">
        <v>0</v>
      </c>
      <c r="O2416">
        <v>10695</v>
      </c>
      <c r="P2416" t="s">
        <v>59</v>
      </c>
      <c r="Q2416" t="s">
        <v>61</v>
      </c>
    </row>
    <row r="2417" spans="1:17" x14ac:dyDescent="0.25">
      <c r="A2417" t="s">
        <v>29</v>
      </c>
      <c r="B2417" t="s">
        <v>36</v>
      </c>
      <c r="C2417" t="s">
        <v>52</v>
      </c>
      <c r="D2417" t="s">
        <v>58</v>
      </c>
      <c r="E2417">
        <v>5</v>
      </c>
      <c r="F2417" t="str">
        <f t="shared" si="37"/>
        <v>Average Per Device1-in-2October Monthly System Peak Day100% Cycling5</v>
      </c>
      <c r="G2417">
        <v>0.39671250000000002</v>
      </c>
      <c r="H2417">
        <v>0.39671250000000002</v>
      </c>
      <c r="I2417">
        <v>62.181699999999999</v>
      </c>
      <c r="J2417">
        <v>0</v>
      </c>
      <c r="K2417">
        <v>0</v>
      </c>
      <c r="L2417">
        <v>0</v>
      </c>
      <c r="M2417">
        <v>0</v>
      </c>
      <c r="N2417">
        <v>0</v>
      </c>
      <c r="O2417">
        <v>10695</v>
      </c>
      <c r="P2417" t="s">
        <v>59</v>
      </c>
      <c r="Q2417" t="s">
        <v>61</v>
      </c>
    </row>
    <row r="2418" spans="1:17" x14ac:dyDescent="0.25">
      <c r="A2418" t="s">
        <v>43</v>
      </c>
      <c r="B2418" t="s">
        <v>36</v>
      </c>
      <c r="C2418" t="s">
        <v>52</v>
      </c>
      <c r="D2418" t="s">
        <v>58</v>
      </c>
      <c r="E2418">
        <v>5</v>
      </c>
      <c r="F2418" t="str">
        <f t="shared" si="37"/>
        <v>Aggregate1-in-2October Monthly System Peak Day100% Cycling5</v>
      </c>
      <c r="G2418">
        <v>5.238588</v>
      </c>
      <c r="H2418">
        <v>5.238588</v>
      </c>
      <c r="I2418">
        <v>62.181699999999999</v>
      </c>
      <c r="J2418">
        <v>0</v>
      </c>
      <c r="K2418">
        <v>0</v>
      </c>
      <c r="L2418">
        <v>0</v>
      </c>
      <c r="M2418">
        <v>0</v>
      </c>
      <c r="N2418">
        <v>0</v>
      </c>
      <c r="O2418">
        <v>10695</v>
      </c>
      <c r="P2418" t="s">
        <v>59</v>
      </c>
      <c r="Q2418" t="s">
        <v>61</v>
      </c>
    </row>
    <row r="2419" spans="1:17" x14ac:dyDescent="0.25">
      <c r="A2419" t="s">
        <v>30</v>
      </c>
      <c r="B2419" t="s">
        <v>36</v>
      </c>
      <c r="C2419" t="s">
        <v>52</v>
      </c>
      <c r="D2419" t="s">
        <v>31</v>
      </c>
      <c r="E2419">
        <v>5</v>
      </c>
      <c r="F2419" t="str">
        <f t="shared" si="37"/>
        <v>Average Per Ton1-in-2October Monthly System Peak Day50% Cycling5</v>
      </c>
      <c r="G2419">
        <v>0.14064409999999999</v>
      </c>
      <c r="H2419">
        <v>0.14064409999999999</v>
      </c>
      <c r="I2419">
        <v>61.821800000000003</v>
      </c>
      <c r="J2419">
        <v>0</v>
      </c>
      <c r="K2419">
        <v>0</v>
      </c>
      <c r="L2419">
        <v>0</v>
      </c>
      <c r="M2419">
        <v>0</v>
      </c>
      <c r="N2419">
        <v>0</v>
      </c>
      <c r="O2419">
        <v>12331</v>
      </c>
      <c r="P2419" t="s">
        <v>59</v>
      </c>
      <c r="Q2419" t="s">
        <v>61</v>
      </c>
    </row>
    <row r="2420" spans="1:17" x14ac:dyDescent="0.25">
      <c r="A2420" t="s">
        <v>28</v>
      </c>
      <c r="B2420" t="s">
        <v>36</v>
      </c>
      <c r="C2420" t="s">
        <v>52</v>
      </c>
      <c r="D2420" t="s">
        <v>31</v>
      </c>
      <c r="E2420">
        <v>5</v>
      </c>
      <c r="F2420" t="str">
        <f t="shared" si="37"/>
        <v>Average Per Premise1-in-2October Monthly System Peak Day50% Cycling5</v>
      </c>
      <c r="G2420">
        <v>0.57731719999999997</v>
      </c>
      <c r="H2420">
        <v>0.57731719999999997</v>
      </c>
      <c r="I2420">
        <v>61.821800000000003</v>
      </c>
      <c r="J2420">
        <v>0</v>
      </c>
      <c r="K2420">
        <v>0</v>
      </c>
      <c r="L2420">
        <v>0</v>
      </c>
      <c r="M2420">
        <v>0</v>
      </c>
      <c r="N2420">
        <v>0</v>
      </c>
      <c r="O2420">
        <v>12331</v>
      </c>
      <c r="P2420" t="s">
        <v>59</v>
      </c>
      <c r="Q2420" t="s">
        <v>61</v>
      </c>
    </row>
    <row r="2421" spans="1:17" x14ac:dyDescent="0.25">
      <c r="A2421" t="s">
        <v>29</v>
      </c>
      <c r="B2421" t="s">
        <v>36</v>
      </c>
      <c r="C2421" t="s">
        <v>52</v>
      </c>
      <c r="D2421" t="s">
        <v>31</v>
      </c>
      <c r="E2421">
        <v>5</v>
      </c>
      <c r="F2421" t="str">
        <f t="shared" si="37"/>
        <v>Average Per Device1-in-2October Monthly System Peak Day50% Cycling5</v>
      </c>
      <c r="G2421">
        <v>0.49357960000000001</v>
      </c>
      <c r="H2421">
        <v>0.49357960000000001</v>
      </c>
      <c r="I2421">
        <v>61.821800000000003</v>
      </c>
      <c r="J2421">
        <v>0</v>
      </c>
      <c r="K2421">
        <v>0</v>
      </c>
      <c r="L2421">
        <v>0</v>
      </c>
      <c r="M2421">
        <v>0</v>
      </c>
      <c r="N2421">
        <v>0</v>
      </c>
      <c r="O2421">
        <v>12331</v>
      </c>
      <c r="P2421" t="s">
        <v>59</v>
      </c>
      <c r="Q2421" t="s">
        <v>61</v>
      </c>
    </row>
    <row r="2422" spans="1:17" x14ac:dyDescent="0.25">
      <c r="A2422" t="s">
        <v>43</v>
      </c>
      <c r="B2422" t="s">
        <v>36</v>
      </c>
      <c r="C2422" t="s">
        <v>52</v>
      </c>
      <c r="D2422" t="s">
        <v>31</v>
      </c>
      <c r="E2422">
        <v>5</v>
      </c>
      <c r="F2422" t="str">
        <f t="shared" si="37"/>
        <v>Aggregate1-in-2October Monthly System Peak Day50% Cycling5</v>
      </c>
      <c r="G2422">
        <v>7.1188989999999999</v>
      </c>
      <c r="H2422">
        <v>7.1188989999999999</v>
      </c>
      <c r="I2422">
        <v>61.821800000000003</v>
      </c>
      <c r="J2422">
        <v>0</v>
      </c>
      <c r="K2422">
        <v>0</v>
      </c>
      <c r="L2422">
        <v>0</v>
      </c>
      <c r="M2422">
        <v>0</v>
      </c>
      <c r="N2422">
        <v>0</v>
      </c>
      <c r="O2422">
        <v>12331</v>
      </c>
      <c r="P2422" t="s">
        <v>59</v>
      </c>
      <c r="Q2422" t="s">
        <v>61</v>
      </c>
    </row>
    <row r="2423" spans="1:17" x14ac:dyDescent="0.25">
      <c r="A2423" t="s">
        <v>30</v>
      </c>
      <c r="B2423" t="s">
        <v>36</v>
      </c>
      <c r="C2423" t="s">
        <v>52</v>
      </c>
      <c r="D2423" t="s">
        <v>26</v>
      </c>
      <c r="E2423">
        <v>5</v>
      </c>
      <c r="F2423" t="str">
        <f t="shared" si="37"/>
        <v>Average Per Ton1-in-2October Monthly System Peak DayAll5</v>
      </c>
      <c r="G2423">
        <v>0.126082</v>
      </c>
      <c r="H2423">
        <v>0.126082</v>
      </c>
      <c r="I2423">
        <v>61.988900000000001</v>
      </c>
      <c r="J2423">
        <v>0</v>
      </c>
      <c r="K2423">
        <v>0</v>
      </c>
      <c r="L2423">
        <v>0</v>
      </c>
      <c r="M2423">
        <v>0</v>
      </c>
      <c r="N2423">
        <v>0</v>
      </c>
      <c r="O2423">
        <v>23026</v>
      </c>
      <c r="P2423" t="s">
        <v>59</v>
      </c>
      <c r="Q2423" t="s">
        <v>61</v>
      </c>
    </row>
    <row r="2424" spans="1:17" x14ac:dyDescent="0.25">
      <c r="A2424" t="s">
        <v>28</v>
      </c>
      <c r="B2424" t="s">
        <v>36</v>
      </c>
      <c r="C2424" t="s">
        <v>52</v>
      </c>
      <c r="D2424" t="s">
        <v>26</v>
      </c>
      <c r="E2424">
        <v>5</v>
      </c>
      <c r="F2424" t="str">
        <f t="shared" si="37"/>
        <v>Average Per Premise1-in-2October Monthly System Peak DayAll5</v>
      </c>
      <c r="G2424">
        <v>0.53961040000000005</v>
      </c>
      <c r="H2424">
        <v>0.53961049999999999</v>
      </c>
      <c r="I2424">
        <v>61.988900000000001</v>
      </c>
      <c r="J2424">
        <v>0</v>
      </c>
      <c r="K2424">
        <v>0</v>
      </c>
      <c r="L2424">
        <v>0</v>
      </c>
      <c r="M2424">
        <v>0</v>
      </c>
      <c r="N2424">
        <v>0</v>
      </c>
      <c r="O2424">
        <v>23026</v>
      </c>
      <c r="P2424" t="s">
        <v>59</v>
      </c>
      <c r="Q2424" t="s">
        <v>61</v>
      </c>
    </row>
    <row r="2425" spans="1:17" x14ac:dyDescent="0.25">
      <c r="A2425" t="s">
        <v>29</v>
      </c>
      <c r="B2425" t="s">
        <v>36</v>
      </c>
      <c r="C2425" t="s">
        <v>52</v>
      </c>
      <c r="D2425" t="s">
        <v>26</v>
      </c>
      <c r="E2425">
        <v>5</v>
      </c>
      <c r="F2425" t="str">
        <f t="shared" si="37"/>
        <v>Average Per Device1-in-2October Monthly System Peak DayAll5</v>
      </c>
      <c r="G2425">
        <v>0.4497274</v>
      </c>
      <c r="H2425">
        <v>0.4497275</v>
      </c>
      <c r="I2425">
        <v>61.988900000000001</v>
      </c>
      <c r="J2425">
        <v>0</v>
      </c>
      <c r="K2425">
        <v>0</v>
      </c>
      <c r="L2425">
        <v>0</v>
      </c>
      <c r="M2425">
        <v>0</v>
      </c>
      <c r="N2425">
        <v>0</v>
      </c>
      <c r="O2425">
        <v>23026</v>
      </c>
      <c r="P2425" t="s">
        <v>59</v>
      </c>
      <c r="Q2425" t="s">
        <v>61</v>
      </c>
    </row>
    <row r="2426" spans="1:17" x14ac:dyDescent="0.25">
      <c r="A2426" t="s">
        <v>43</v>
      </c>
      <c r="B2426" t="s">
        <v>36</v>
      </c>
      <c r="C2426" t="s">
        <v>52</v>
      </c>
      <c r="D2426" t="s">
        <v>26</v>
      </c>
      <c r="E2426">
        <v>5</v>
      </c>
      <c r="F2426" t="str">
        <f t="shared" si="37"/>
        <v>Aggregate1-in-2October Monthly System Peak DayAll5</v>
      </c>
      <c r="G2426">
        <v>12.42507</v>
      </c>
      <c r="H2426">
        <v>12.42507</v>
      </c>
      <c r="I2426">
        <v>61.988900000000001</v>
      </c>
      <c r="J2426">
        <v>0</v>
      </c>
      <c r="K2426">
        <v>0</v>
      </c>
      <c r="L2426">
        <v>0</v>
      </c>
      <c r="M2426">
        <v>0</v>
      </c>
      <c r="N2426">
        <v>0</v>
      </c>
      <c r="O2426">
        <v>23026</v>
      </c>
      <c r="P2426" t="s">
        <v>59</v>
      </c>
      <c r="Q2426" t="s">
        <v>61</v>
      </c>
    </row>
    <row r="2427" spans="1:17" x14ac:dyDescent="0.25">
      <c r="A2427" t="s">
        <v>30</v>
      </c>
      <c r="B2427" t="s">
        <v>36</v>
      </c>
      <c r="C2427" t="s">
        <v>53</v>
      </c>
      <c r="D2427" t="s">
        <v>58</v>
      </c>
      <c r="E2427">
        <v>5</v>
      </c>
      <c r="F2427" t="str">
        <f t="shared" si="37"/>
        <v>Average Per Ton1-in-2September Monthly System Peak Day100% Cycling5</v>
      </c>
      <c r="G2427">
        <v>0.13570879999999999</v>
      </c>
      <c r="H2427">
        <v>0.13570879999999999</v>
      </c>
      <c r="I2427">
        <v>65.005300000000005</v>
      </c>
      <c r="J2427">
        <v>0</v>
      </c>
      <c r="K2427">
        <v>0</v>
      </c>
      <c r="L2427">
        <v>0</v>
      </c>
      <c r="M2427">
        <v>0</v>
      </c>
      <c r="N2427">
        <v>0</v>
      </c>
      <c r="O2427">
        <v>10695</v>
      </c>
      <c r="P2427" t="s">
        <v>59</v>
      </c>
      <c r="Q2427" t="s">
        <v>61</v>
      </c>
    </row>
    <row r="2428" spans="1:17" x14ac:dyDescent="0.25">
      <c r="A2428" t="s">
        <v>28</v>
      </c>
      <c r="B2428" t="s">
        <v>36</v>
      </c>
      <c r="C2428" t="s">
        <v>53</v>
      </c>
      <c r="D2428" t="s">
        <v>58</v>
      </c>
      <c r="E2428">
        <v>5</v>
      </c>
      <c r="F2428" t="str">
        <f t="shared" si="37"/>
        <v>Average Per Premise1-in-2September Monthly System Peak Day100% Cycling5</v>
      </c>
      <c r="G2428">
        <v>0.60819749999999995</v>
      </c>
      <c r="H2428">
        <v>0.60819749999999995</v>
      </c>
      <c r="I2428">
        <v>65.005300000000005</v>
      </c>
      <c r="J2428">
        <v>0</v>
      </c>
      <c r="K2428">
        <v>0</v>
      </c>
      <c r="L2428">
        <v>0</v>
      </c>
      <c r="M2428">
        <v>0</v>
      </c>
      <c r="N2428">
        <v>0</v>
      </c>
      <c r="O2428">
        <v>10695</v>
      </c>
      <c r="P2428" t="s">
        <v>59</v>
      </c>
      <c r="Q2428" t="s">
        <v>61</v>
      </c>
    </row>
    <row r="2429" spans="1:17" x14ac:dyDescent="0.25">
      <c r="A2429" t="s">
        <v>29</v>
      </c>
      <c r="B2429" t="s">
        <v>36</v>
      </c>
      <c r="C2429" t="s">
        <v>53</v>
      </c>
      <c r="D2429" t="s">
        <v>58</v>
      </c>
      <c r="E2429">
        <v>5</v>
      </c>
      <c r="F2429" t="str">
        <f t="shared" si="37"/>
        <v>Average Per Device1-in-2September Monthly System Peak Day100% Cycling5</v>
      </c>
      <c r="G2429">
        <v>0.49259160000000002</v>
      </c>
      <c r="H2429">
        <v>0.49259160000000002</v>
      </c>
      <c r="I2429">
        <v>65.005300000000005</v>
      </c>
      <c r="J2429">
        <v>0</v>
      </c>
      <c r="K2429">
        <v>0</v>
      </c>
      <c r="L2429">
        <v>0</v>
      </c>
      <c r="M2429">
        <v>0</v>
      </c>
      <c r="N2429">
        <v>0</v>
      </c>
      <c r="O2429">
        <v>10695</v>
      </c>
      <c r="P2429" t="s">
        <v>59</v>
      </c>
      <c r="Q2429" t="s">
        <v>61</v>
      </c>
    </row>
    <row r="2430" spans="1:17" x14ac:dyDescent="0.25">
      <c r="A2430" t="s">
        <v>43</v>
      </c>
      <c r="B2430" t="s">
        <v>36</v>
      </c>
      <c r="C2430" t="s">
        <v>53</v>
      </c>
      <c r="D2430" t="s">
        <v>58</v>
      </c>
      <c r="E2430">
        <v>5</v>
      </c>
      <c r="F2430" t="str">
        <f t="shared" si="37"/>
        <v>Aggregate1-in-2September Monthly System Peak Day100% Cycling5</v>
      </c>
      <c r="G2430">
        <v>6.5046720000000002</v>
      </c>
      <c r="H2430">
        <v>6.5046720000000002</v>
      </c>
      <c r="I2430">
        <v>65.005300000000005</v>
      </c>
      <c r="J2430">
        <v>0</v>
      </c>
      <c r="K2430">
        <v>0</v>
      </c>
      <c r="L2430">
        <v>0</v>
      </c>
      <c r="M2430">
        <v>0</v>
      </c>
      <c r="N2430">
        <v>0</v>
      </c>
      <c r="O2430">
        <v>10695</v>
      </c>
      <c r="P2430" t="s">
        <v>59</v>
      </c>
      <c r="Q2430" t="s">
        <v>61</v>
      </c>
    </row>
    <row r="2431" spans="1:17" x14ac:dyDescent="0.25">
      <c r="A2431" t="s">
        <v>30</v>
      </c>
      <c r="B2431" t="s">
        <v>36</v>
      </c>
      <c r="C2431" t="s">
        <v>53</v>
      </c>
      <c r="D2431" t="s">
        <v>31</v>
      </c>
      <c r="E2431">
        <v>5</v>
      </c>
      <c r="F2431" t="str">
        <f t="shared" si="37"/>
        <v>Average Per Ton1-in-2September Monthly System Peak Day50% Cycling5</v>
      </c>
      <c r="G2431">
        <v>0.17153370000000001</v>
      </c>
      <c r="H2431">
        <v>0.17153370000000001</v>
      </c>
      <c r="I2431">
        <v>64.738500000000002</v>
      </c>
      <c r="J2431">
        <v>0</v>
      </c>
      <c r="K2431">
        <v>0</v>
      </c>
      <c r="L2431">
        <v>0</v>
      </c>
      <c r="M2431">
        <v>0</v>
      </c>
      <c r="N2431">
        <v>0</v>
      </c>
      <c r="O2431">
        <v>12331</v>
      </c>
      <c r="P2431" t="s">
        <v>59</v>
      </c>
      <c r="Q2431" t="s">
        <v>61</v>
      </c>
    </row>
    <row r="2432" spans="1:17" x14ac:dyDescent="0.25">
      <c r="A2432" t="s">
        <v>28</v>
      </c>
      <c r="B2432" t="s">
        <v>36</v>
      </c>
      <c r="C2432" t="s">
        <v>53</v>
      </c>
      <c r="D2432" t="s">
        <v>31</v>
      </c>
      <c r="E2432">
        <v>5</v>
      </c>
      <c r="F2432" t="str">
        <f t="shared" si="37"/>
        <v>Average Per Premise1-in-2September Monthly System Peak Day50% Cycling5</v>
      </c>
      <c r="G2432">
        <v>0.70411330000000005</v>
      </c>
      <c r="H2432">
        <v>0.70411330000000005</v>
      </c>
      <c r="I2432">
        <v>64.738500000000002</v>
      </c>
      <c r="J2432">
        <v>0</v>
      </c>
      <c r="K2432">
        <v>0</v>
      </c>
      <c r="L2432">
        <v>0</v>
      </c>
      <c r="M2432">
        <v>0</v>
      </c>
      <c r="N2432">
        <v>0</v>
      </c>
      <c r="O2432">
        <v>12331</v>
      </c>
      <c r="P2432" t="s">
        <v>59</v>
      </c>
      <c r="Q2432" t="s">
        <v>61</v>
      </c>
    </row>
    <row r="2433" spans="1:17" x14ac:dyDescent="0.25">
      <c r="A2433" t="s">
        <v>29</v>
      </c>
      <c r="B2433" t="s">
        <v>36</v>
      </c>
      <c r="C2433" t="s">
        <v>53</v>
      </c>
      <c r="D2433" t="s">
        <v>31</v>
      </c>
      <c r="E2433">
        <v>5</v>
      </c>
      <c r="F2433" t="str">
        <f t="shared" si="37"/>
        <v>Average Per Device1-in-2September Monthly System Peak Day50% Cycling5</v>
      </c>
      <c r="G2433">
        <v>0.60198439999999998</v>
      </c>
      <c r="H2433">
        <v>0.60198439999999998</v>
      </c>
      <c r="I2433">
        <v>64.738500000000002</v>
      </c>
      <c r="J2433">
        <v>0</v>
      </c>
      <c r="K2433">
        <v>0</v>
      </c>
      <c r="L2433">
        <v>0</v>
      </c>
      <c r="M2433">
        <v>0</v>
      </c>
      <c r="N2433">
        <v>0</v>
      </c>
      <c r="O2433">
        <v>12331</v>
      </c>
      <c r="P2433" t="s">
        <v>59</v>
      </c>
      <c r="Q2433" t="s">
        <v>61</v>
      </c>
    </row>
    <row r="2434" spans="1:17" x14ac:dyDescent="0.25">
      <c r="A2434" t="s">
        <v>43</v>
      </c>
      <c r="B2434" t="s">
        <v>36</v>
      </c>
      <c r="C2434" t="s">
        <v>53</v>
      </c>
      <c r="D2434" t="s">
        <v>31</v>
      </c>
      <c r="E2434">
        <v>5</v>
      </c>
      <c r="F2434" t="str">
        <f t="shared" si="37"/>
        <v>Aggregate1-in-2September Monthly System Peak Day50% Cycling5</v>
      </c>
      <c r="G2434">
        <v>8.6824209999999997</v>
      </c>
      <c r="H2434">
        <v>8.6824209999999997</v>
      </c>
      <c r="I2434">
        <v>64.738500000000002</v>
      </c>
      <c r="J2434">
        <v>0</v>
      </c>
      <c r="K2434">
        <v>0</v>
      </c>
      <c r="L2434">
        <v>0</v>
      </c>
      <c r="M2434">
        <v>0</v>
      </c>
      <c r="N2434">
        <v>0</v>
      </c>
      <c r="O2434">
        <v>12331</v>
      </c>
      <c r="P2434" t="s">
        <v>59</v>
      </c>
      <c r="Q2434" t="s">
        <v>61</v>
      </c>
    </row>
    <row r="2435" spans="1:17" x14ac:dyDescent="0.25">
      <c r="A2435" t="s">
        <v>30</v>
      </c>
      <c r="B2435" t="s">
        <v>36</v>
      </c>
      <c r="C2435" t="s">
        <v>53</v>
      </c>
      <c r="D2435" t="s">
        <v>26</v>
      </c>
      <c r="E2435">
        <v>5</v>
      </c>
      <c r="F2435" t="str">
        <f t="shared" ref="F2435:F2498" si="38">CONCATENATE(A2435,B2435,C2435,D2435,E2435)</f>
        <v>Average Per Ton1-in-2September Monthly System Peak DayAll5</v>
      </c>
      <c r="G2435">
        <v>0.15489310000000001</v>
      </c>
      <c r="H2435">
        <v>0.15489310000000001</v>
      </c>
      <c r="I2435">
        <v>64.862499999999997</v>
      </c>
      <c r="J2435">
        <v>0</v>
      </c>
      <c r="K2435">
        <v>0</v>
      </c>
      <c r="L2435">
        <v>0</v>
      </c>
      <c r="M2435">
        <v>0</v>
      </c>
      <c r="N2435">
        <v>0</v>
      </c>
      <c r="O2435">
        <v>23026</v>
      </c>
      <c r="P2435" t="s">
        <v>59</v>
      </c>
      <c r="Q2435" t="s">
        <v>61</v>
      </c>
    </row>
    <row r="2436" spans="1:17" x14ac:dyDescent="0.25">
      <c r="A2436" t="s">
        <v>28</v>
      </c>
      <c r="B2436" t="s">
        <v>36</v>
      </c>
      <c r="C2436" t="s">
        <v>53</v>
      </c>
      <c r="D2436" t="s">
        <v>26</v>
      </c>
      <c r="E2436">
        <v>5</v>
      </c>
      <c r="F2436" t="str">
        <f t="shared" si="38"/>
        <v>Average Per Premise1-in-2September Monthly System Peak DayAll5</v>
      </c>
      <c r="G2436">
        <v>0.66291690000000003</v>
      </c>
      <c r="H2436">
        <v>0.66291690000000003</v>
      </c>
      <c r="I2436">
        <v>64.862499999999997</v>
      </c>
      <c r="J2436">
        <v>0</v>
      </c>
      <c r="K2436">
        <v>0</v>
      </c>
      <c r="L2436">
        <v>0</v>
      </c>
      <c r="M2436">
        <v>0</v>
      </c>
      <c r="N2436">
        <v>0</v>
      </c>
      <c r="O2436">
        <v>23026</v>
      </c>
      <c r="P2436" t="s">
        <v>59</v>
      </c>
      <c r="Q2436" t="s">
        <v>61</v>
      </c>
    </row>
    <row r="2437" spans="1:17" x14ac:dyDescent="0.25">
      <c r="A2437" t="s">
        <v>29</v>
      </c>
      <c r="B2437" t="s">
        <v>36</v>
      </c>
      <c r="C2437" t="s">
        <v>53</v>
      </c>
      <c r="D2437" t="s">
        <v>26</v>
      </c>
      <c r="E2437">
        <v>5</v>
      </c>
      <c r="F2437" t="str">
        <f t="shared" si="38"/>
        <v>Average Per Device1-in-2September Monthly System Peak DayAll5</v>
      </c>
      <c r="G2437">
        <v>0.55249470000000001</v>
      </c>
      <c r="H2437">
        <v>0.55249470000000001</v>
      </c>
      <c r="I2437">
        <v>64.862499999999997</v>
      </c>
      <c r="J2437">
        <v>0</v>
      </c>
      <c r="K2437">
        <v>0</v>
      </c>
      <c r="L2437">
        <v>0</v>
      </c>
      <c r="M2437">
        <v>0</v>
      </c>
      <c r="N2437">
        <v>0</v>
      </c>
      <c r="O2437">
        <v>23026</v>
      </c>
      <c r="P2437" t="s">
        <v>59</v>
      </c>
      <c r="Q2437" t="s">
        <v>61</v>
      </c>
    </row>
    <row r="2438" spans="1:17" x14ac:dyDescent="0.25">
      <c r="A2438" t="s">
        <v>43</v>
      </c>
      <c r="B2438" t="s">
        <v>36</v>
      </c>
      <c r="C2438" t="s">
        <v>53</v>
      </c>
      <c r="D2438" t="s">
        <v>26</v>
      </c>
      <c r="E2438">
        <v>5</v>
      </c>
      <c r="F2438" t="str">
        <f t="shared" si="38"/>
        <v>Aggregate1-in-2September Monthly System Peak DayAll5</v>
      </c>
      <c r="G2438">
        <v>15.26432</v>
      </c>
      <c r="H2438">
        <v>15.26432</v>
      </c>
      <c r="I2438">
        <v>64.862499999999997</v>
      </c>
      <c r="J2438">
        <v>0</v>
      </c>
      <c r="K2438">
        <v>0</v>
      </c>
      <c r="L2438">
        <v>0</v>
      </c>
      <c r="M2438">
        <v>0</v>
      </c>
      <c r="N2438">
        <v>0</v>
      </c>
      <c r="O2438">
        <v>23026</v>
      </c>
      <c r="P2438" t="s">
        <v>59</v>
      </c>
      <c r="Q2438" t="s">
        <v>61</v>
      </c>
    </row>
    <row r="2439" spans="1:17" x14ac:dyDescent="0.25">
      <c r="A2439" t="s">
        <v>30</v>
      </c>
      <c r="B2439" t="s">
        <v>36</v>
      </c>
      <c r="C2439" t="s">
        <v>48</v>
      </c>
      <c r="D2439" t="s">
        <v>58</v>
      </c>
      <c r="E2439">
        <v>6</v>
      </c>
      <c r="F2439" t="str">
        <f t="shared" si="38"/>
        <v>Average Per Ton1-in-2August Monthly System Peak Day100% Cycling6</v>
      </c>
      <c r="G2439">
        <v>0.1366453</v>
      </c>
      <c r="H2439">
        <v>0.1366453</v>
      </c>
      <c r="I2439">
        <v>69.207899999999995</v>
      </c>
      <c r="J2439">
        <v>0</v>
      </c>
      <c r="K2439">
        <v>0</v>
      </c>
      <c r="L2439">
        <v>0</v>
      </c>
      <c r="M2439">
        <v>0</v>
      </c>
      <c r="N2439">
        <v>0</v>
      </c>
      <c r="O2439">
        <v>10695</v>
      </c>
      <c r="P2439" t="s">
        <v>59</v>
      </c>
      <c r="Q2439" t="s">
        <v>61</v>
      </c>
    </row>
    <row r="2440" spans="1:17" x14ac:dyDescent="0.25">
      <c r="A2440" t="s">
        <v>28</v>
      </c>
      <c r="B2440" t="s">
        <v>36</v>
      </c>
      <c r="C2440" t="s">
        <v>48</v>
      </c>
      <c r="D2440" t="s">
        <v>58</v>
      </c>
      <c r="E2440">
        <v>6</v>
      </c>
      <c r="F2440" t="str">
        <f t="shared" si="38"/>
        <v>Average Per Premise1-in-2August Monthly System Peak Day100% Cycling6</v>
      </c>
      <c r="G2440">
        <v>0.61239440000000001</v>
      </c>
      <c r="H2440">
        <v>0.61239440000000001</v>
      </c>
      <c r="I2440">
        <v>69.207899999999995</v>
      </c>
      <c r="J2440">
        <v>0</v>
      </c>
      <c r="K2440">
        <v>0</v>
      </c>
      <c r="L2440">
        <v>0</v>
      </c>
      <c r="M2440">
        <v>0</v>
      </c>
      <c r="N2440">
        <v>0</v>
      </c>
      <c r="O2440">
        <v>10695</v>
      </c>
      <c r="P2440" t="s">
        <v>59</v>
      </c>
      <c r="Q2440" t="s">
        <v>61</v>
      </c>
    </row>
    <row r="2441" spans="1:17" x14ac:dyDescent="0.25">
      <c r="A2441" t="s">
        <v>29</v>
      </c>
      <c r="B2441" t="s">
        <v>36</v>
      </c>
      <c r="C2441" t="s">
        <v>48</v>
      </c>
      <c r="D2441" t="s">
        <v>58</v>
      </c>
      <c r="E2441">
        <v>6</v>
      </c>
      <c r="F2441" t="str">
        <f t="shared" si="38"/>
        <v>Average Per Device1-in-2August Monthly System Peak Day100% Cycling6</v>
      </c>
      <c r="G2441">
        <v>0.49599080000000001</v>
      </c>
      <c r="H2441">
        <v>0.49599080000000001</v>
      </c>
      <c r="I2441">
        <v>69.207899999999995</v>
      </c>
      <c r="J2441">
        <v>0</v>
      </c>
      <c r="K2441">
        <v>0</v>
      </c>
      <c r="L2441">
        <v>0</v>
      </c>
      <c r="M2441">
        <v>0</v>
      </c>
      <c r="N2441">
        <v>0</v>
      </c>
      <c r="O2441">
        <v>10695</v>
      </c>
      <c r="P2441" t="s">
        <v>59</v>
      </c>
      <c r="Q2441" t="s">
        <v>61</v>
      </c>
    </row>
    <row r="2442" spans="1:17" x14ac:dyDescent="0.25">
      <c r="A2442" t="s">
        <v>43</v>
      </c>
      <c r="B2442" t="s">
        <v>36</v>
      </c>
      <c r="C2442" t="s">
        <v>48</v>
      </c>
      <c r="D2442" t="s">
        <v>58</v>
      </c>
      <c r="E2442">
        <v>6</v>
      </c>
      <c r="F2442" t="str">
        <f t="shared" si="38"/>
        <v>Aggregate1-in-2August Monthly System Peak Day100% Cycling6</v>
      </c>
      <c r="G2442">
        <v>6.5495580000000002</v>
      </c>
      <c r="H2442">
        <v>6.5495580000000002</v>
      </c>
      <c r="I2442">
        <v>69.207899999999995</v>
      </c>
      <c r="J2442">
        <v>0</v>
      </c>
      <c r="K2442">
        <v>0</v>
      </c>
      <c r="L2442">
        <v>0</v>
      </c>
      <c r="M2442">
        <v>0</v>
      </c>
      <c r="N2442">
        <v>0</v>
      </c>
      <c r="O2442">
        <v>10695</v>
      </c>
      <c r="P2442" t="s">
        <v>59</v>
      </c>
      <c r="Q2442" t="s">
        <v>61</v>
      </c>
    </row>
    <row r="2443" spans="1:17" x14ac:dyDescent="0.25">
      <c r="A2443" t="s">
        <v>30</v>
      </c>
      <c r="B2443" t="s">
        <v>36</v>
      </c>
      <c r="C2443" t="s">
        <v>48</v>
      </c>
      <c r="D2443" t="s">
        <v>31</v>
      </c>
      <c r="E2443">
        <v>6</v>
      </c>
      <c r="F2443" t="str">
        <f t="shared" si="38"/>
        <v>Average Per Ton1-in-2August Monthly System Peak Day50% Cycling6</v>
      </c>
      <c r="G2443">
        <v>0.172128</v>
      </c>
      <c r="H2443">
        <v>0.172128</v>
      </c>
      <c r="I2443">
        <v>68.992500000000007</v>
      </c>
      <c r="J2443">
        <v>0</v>
      </c>
      <c r="K2443">
        <v>0</v>
      </c>
      <c r="L2443">
        <v>0</v>
      </c>
      <c r="M2443">
        <v>0</v>
      </c>
      <c r="N2443">
        <v>0</v>
      </c>
      <c r="O2443">
        <v>12331</v>
      </c>
      <c r="P2443" t="s">
        <v>59</v>
      </c>
      <c r="Q2443" t="s">
        <v>61</v>
      </c>
    </row>
    <row r="2444" spans="1:17" x14ac:dyDescent="0.25">
      <c r="A2444" t="s">
        <v>28</v>
      </c>
      <c r="B2444" t="s">
        <v>36</v>
      </c>
      <c r="C2444" t="s">
        <v>48</v>
      </c>
      <c r="D2444" t="s">
        <v>31</v>
      </c>
      <c r="E2444">
        <v>6</v>
      </c>
      <c r="F2444" t="str">
        <f t="shared" si="38"/>
        <v>Average Per Premise1-in-2August Monthly System Peak Day50% Cycling6</v>
      </c>
      <c r="G2444">
        <v>0.70655259999999998</v>
      </c>
      <c r="H2444">
        <v>0.70655259999999998</v>
      </c>
      <c r="I2444">
        <v>68.992500000000007</v>
      </c>
      <c r="J2444">
        <v>0</v>
      </c>
      <c r="K2444">
        <v>0</v>
      </c>
      <c r="L2444">
        <v>0</v>
      </c>
      <c r="M2444">
        <v>0</v>
      </c>
      <c r="N2444">
        <v>0</v>
      </c>
      <c r="O2444">
        <v>12331</v>
      </c>
      <c r="P2444" t="s">
        <v>59</v>
      </c>
      <c r="Q2444" t="s">
        <v>61</v>
      </c>
    </row>
    <row r="2445" spans="1:17" x14ac:dyDescent="0.25">
      <c r="A2445" t="s">
        <v>29</v>
      </c>
      <c r="B2445" t="s">
        <v>36</v>
      </c>
      <c r="C2445" t="s">
        <v>48</v>
      </c>
      <c r="D2445" t="s">
        <v>31</v>
      </c>
      <c r="E2445">
        <v>6</v>
      </c>
      <c r="F2445" t="str">
        <f t="shared" si="38"/>
        <v>Average Per Device1-in-2August Monthly System Peak Day50% Cycling6</v>
      </c>
      <c r="G2445">
        <v>0.60406990000000005</v>
      </c>
      <c r="H2445">
        <v>0.60406990000000005</v>
      </c>
      <c r="I2445">
        <v>68.992500000000007</v>
      </c>
      <c r="J2445">
        <v>0</v>
      </c>
      <c r="K2445">
        <v>0</v>
      </c>
      <c r="L2445">
        <v>0</v>
      </c>
      <c r="M2445">
        <v>0</v>
      </c>
      <c r="N2445">
        <v>0</v>
      </c>
      <c r="O2445">
        <v>12331</v>
      </c>
      <c r="P2445" t="s">
        <v>59</v>
      </c>
      <c r="Q2445" t="s">
        <v>61</v>
      </c>
    </row>
    <row r="2446" spans="1:17" x14ac:dyDescent="0.25">
      <c r="A2446" t="s">
        <v>43</v>
      </c>
      <c r="B2446" t="s">
        <v>36</v>
      </c>
      <c r="C2446" t="s">
        <v>48</v>
      </c>
      <c r="D2446" t="s">
        <v>31</v>
      </c>
      <c r="E2446">
        <v>6</v>
      </c>
      <c r="F2446" t="str">
        <f t="shared" si="38"/>
        <v>Aggregate1-in-2August Monthly System Peak Day50% Cycling6</v>
      </c>
      <c r="G2446">
        <v>8.7125000000000004</v>
      </c>
      <c r="H2446">
        <v>8.7125000000000004</v>
      </c>
      <c r="I2446">
        <v>68.992500000000007</v>
      </c>
      <c r="J2446">
        <v>0</v>
      </c>
      <c r="K2446">
        <v>0</v>
      </c>
      <c r="L2446">
        <v>0</v>
      </c>
      <c r="M2446">
        <v>0</v>
      </c>
      <c r="N2446">
        <v>0</v>
      </c>
      <c r="O2446">
        <v>12331</v>
      </c>
      <c r="P2446" t="s">
        <v>59</v>
      </c>
      <c r="Q2446" t="s">
        <v>61</v>
      </c>
    </row>
    <row r="2447" spans="1:17" x14ac:dyDescent="0.25">
      <c r="A2447" t="s">
        <v>30</v>
      </c>
      <c r="B2447" t="s">
        <v>36</v>
      </c>
      <c r="C2447" t="s">
        <v>48</v>
      </c>
      <c r="D2447" t="s">
        <v>26</v>
      </c>
      <c r="E2447">
        <v>6</v>
      </c>
      <c r="F2447" t="str">
        <f t="shared" si="38"/>
        <v>Average Per Ton1-in-2August Monthly System Peak DayAll6</v>
      </c>
      <c r="G2447">
        <v>0.15564629999999999</v>
      </c>
      <c r="H2447">
        <v>0.15564629999999999</v>
      </c>
      <c r="I2447">
        <v>69.092600000000004</v>
      </c>
      <c r="J2447">
        <v>0</v>
      </c>
      <c r="K2447">
        <v>0</v>
      </c>
      <c r="L2447">
        <v>0</v>
      </c>
      <c r="M2447">
        <v>0</v>
      </c>
      <c r="N2447">
        <v>0</v>
      </c>
      <c r="O2447">
        <v>23026</v>
      </c>
      <c r="P2447" t="s">
        <v>59</v>
      </c>
      <c r="Q2447" t="s">
        <v>61</v>
      </c>
    </row>
    <row r="2448" spans="1:17" x14ac:dyDescent="0.25">
      <c r="A2448" t="s">
        <v>28</v>
      </c>
      <c r="B2448" t="s">
        <v>36</v>
      </c>
      <c r="C2448" t="s">
        <v>48</v>
      </c>
      <c r="D2448" t="s">
        <v>26</v>
      </c>
      <c r="E2448">
        <v>6</v>
      </c>
      <c r="F2448" t="str">
        <f t="shared" si="38"/>
        <v>Average Per Premise1-in-2August Monthly System Peak DayAll6</v>
      </c>
      <c r="G2448">
        <v>0.66614050000000002</v>
      </c>
      <c r="H2448">
        <v>0.66614050000000002</v>
      </c>
      <c r="I2448">
        <v>69.092600000000004</v>
      </c>
      <c r="J2448">
        <v>0</v>
      </c>
      <c r="K2448">
        <v>0</v>
      </c>
      <c r="L2448">
        <v>0</v>
      </c>
      <c r="M2448">
        <v>0</v>
      </c>
      <c r="N2448">
        <v>0</v>
      </c>
      <c r="O2448">
        <v>23026</v>
      </c>
      <c r="P2448" t="s">
        <v>59</v>
      </c>
      <c r="Q2448" t="s">
        <v>61</v>
      </c>
    </row>
    <row r="2449" spans="1:17" x14ac:dyDescent="0.25">
      <c r="A2449" t="s">
        <v>29</v>
      </c>
      <c r="B2449" t="s">
        <v>36</v>
      </c>
      <c r="C2449" t="s">
        <v>48</v>
      </c>
      <c r="D2449" t="s">
        <v>26</v>
      </c>
      <c r="E2449">
        <v>6</v>
      </c>
      <c r="F2449" t="str">
        <f t="shared" si="38"/>
        <v>Average Per Device1-in-2August Monthly System Peak DayAll6</v>
      </c>
      <c r="G2449">
        <v>0.55518129999999999</v>
      </c>
      <c r="H2449">
        <v>0.55518140000000005</v>
      </c>
      <c r="I2449">
        <v>69.092600000000004</v>
      </c>
      <c r="J2449">
        <v>0</v>
      </c>
      <c r="K2449">
        <v>0</v>
      </c>
      <c r="L2449">
        <v>0</v>
      </c>
      <c r="M2449">
        <v>0</v>
      </c>
      <c r="N2449">
        <v>0</v>
      </c>
      <c r="O2449">
        <v>23026</v>
      </c>
      <c r="P2449" t="s">
        <v>59</v>
      </c>
      <c r="Q2449" t="s">
        <v>61</v>
      </c>
    </row>
    <row r="2450" spans="1:17" x14ac:dyDescent="0.25">
      <c r="A2450" t="s">
        <v>43</v>
      </c>
      <c r="B2450" t="s">
        <v>36</v>
      </c>
      <c r="C2450" t="s">
        <v>48</v>
      </c>
      <c r="D2450" t="s">
        <v>26</v>
      </c>
      <c r="E2450">
        <v>6</v>
      </c>
      <c r="F2450" t="str">
        <f t="shared" si="38"/>
        <v>Aggregate1-in-2August Monthly System Peak DayAll6</v>
      </c>
      <c r="G2450">
        <v>15.33855</v>
      </c>
      <c r="H2450">
        <v>15.33855</v>
      </c>
      <c r="I2450">
        <v>69.092600000000004</v>
      </c>
      <c r="J2450">
        <v>0</v>
      </c>
      <c r="K2450">
        <v>0</v>
      </c>
      <c r="L2450">
        <v>0</v>
      </c>
      <c r="M2450">
        <v>0</v>
      </c>
      <c r="N2450">
        <v>0</v>
      </c>
      <c r="O2450">
        <v>23026</v>
      </c>
      <c r="P2450" t="s">
        <v>59</v>
      </c>
      <c r="Q2450" t="s">
        <v>61</v>
      </c>
    </row>
    <row r="2451" spans="1:17" x14ac:dyDescent="0.25">
      <c r="A2451" t="s">
        <v>30</v>
      </c>
      <c r="B2451" t="s">
        <v>36</v>
      </c>
      <c r="C2451" t="s">
        <v>37</v>
      </c>
      <c r="D2451" t="s">
        <v>58</v>
      </c>
      <c r="E2451">
        <v>6</v>
      </c>
      <c r="F2451" t="str">
        <f t="shared" si="38"/>
        <v>Average Per Ton1-in-2August Typical Event Day100% Cycling6</v>
      </c>
      <c r="G2451">
        <v>0.1243947</v>
      </c>
      <c r="H2451">
        <v>0.1243947</v>
      </c>
      <c r="I2451">
        <v>65.4435</v>
      </c>
      <c r="J2451">
        <v>0</v>
      </c>
      <c r="K2451">
        <v>0</v>
      </c>
      <c r="L2451">
        <v>0</v>
      </c>
      <c r="M2451">
        <v>0</v>
      </c>
      <c r="N2451">
        <v>0</v>
      </c>
      <c r="O2451">
        <v>10695</v>
      </c>
      <c r="P2451" t="s">
        <v>59</v>
      </c>
      <c r="Q2451" t="s">
        <v>61</v>
      </c>
    </row>
    <row r="2452" spans="1:17" x14ac:dyDescent="0.25">
      <c r="A2452" t="s">
        <v>28</v>
      </c>
      <c r="B2452" t="s">
        <v>36</v>
      </c>
      <c r="C2452" t="s">
        <v>37</v>
      </c>
      <c r="D2452" t="s">
        <v>58</v>
      </c>
      <c r="E2452">
        <v>6</v>
      </c>
      <c r="F2452" t="str">
        <f t="shared" si="38"/>
        <v>Average Per Premise1-in-2August Typical Event Day100% Cycling6</v>
      </c>
      <c r="G2452">
        <v>0.55749190000000004</v>
      </c>
      <c r="H2452">
        <v>0.55749190000000004</v>
      </c>
      <c r="I2452">
        <v>65.4435</v>
      </c>
      <c r="J2452">
        <v>0</v>
      </c>
      <c r="K2452">
        <v>0</v>
      </c>
      <c r="L2452">
        <v>0</v>
      </c>
      <c r="M2452">
        <v>0</v>
      </c>
      <c r="N2452">
        <v>0</v>
      </c>
      <c r="O2452">
        <v>10695</v>
      </c>
      <c r="P2452" t="s">
        <v>59</v>
      </c>
      <c r="Q2452" t="s">
        <v>61</v>
      </c>
    </row>
    <row r="2453" spans="1:17" x14ac:dyDescent="0.25">
      <c r="A2453" t="s">
        <v>29</v>
      </c>
      <c r="B2453" t="s">
        <v>36</v>
      </c>
      <c r="C2453" t="s">
        <v>37</v>
      </c>
      <c r="D2453" t="s">
        <v>58</v>
      </c>
      <c r="E2453">
        <v>6</v>
      </c>
      <c r="F2453" t="str">
        <f t="shared" si="38"/>
        <v>Average Per Device1-in-2August Typical Event Day100% Cycling6</v>
      </c>
      <c r="G2453">
        <v>0.45152409999999998</v>
      </c>
      <c r="H2453">
        <v>0.45152409999999998</v>
      </c>
      <c r="I2453">
        <v>65.4435</v>
      </c>
      <c r="J2453">
        <v>0</v>
      </c>
      <c r="K2453">
        <v>0</v>
      </c>
      <c r="L2453">
        <v>0</v>
      </c>
      <c r="M2453">
        <v>0</v>
      </c>
      <c r="N2453">
        <v>0</v>
      </c>
      <c r="O2453">
        <v>10695</v>
      </c>
      <c r="P2453" t="s">
        <v>59</v>
      </c>
      <c r="Q2453" t="s">
        <v>61</v>
      </c>
    </row>
    <row r="2454" spans="1:17" x14ac:dyDescent="0.25">
      <c r="A2454" t="s">
        <v>43</v>
      </c>
      <c r="B2454" t="s">
        <v>36</v>
      </c>
      <c r="C2454" t="s">
        <v>37</v>
      </c>
      <c r="D2454" t="s">
        <v>58</v>
      </c>
      <c r="E2454">
        <v>6</v>
      </c>
      <c r="F2454" t="str">
        <f t="shared" si="38"/>
        <v>Aggregate1-in-2August Typical Event Day100% Cycling6</v>
      </c>
      <c r="G2454">
        <v>5.9623759999999999</v>
      </c>
      <c r="H2454">
        <v>5.9623759999999999</v>
      </c>
      <c r="I2454">
        <v>65.4435</v>
      </c>
      <c r="J2454">
        <v>0</v>
      </c>
      <c r="K2454">
        <v>0</v>
      </c>
      <c r="L2454">
        <v>0</v>
      </c>
      <c r="M2454">
        <v>0</v>
      </c>
      <c r="N2454">
        <v>0</v>
      </c>
      <c r="O2454">
        <v>10695</v>
      </c>
      <c r="P2454" t="s">
        <v>59</v>
      </c>
      <c r="Q2454" t="s">
        <v>61</v>
      </c>
    </row>
    <row r="2455" spans="1:17" x14ac:dyDescent="0.25">
      <c r="A2455" t="s">
        <v>30</v>
      </c>
      <c r="B2455" t="s">
        <v>36</v>
      </c>
      <c r="C2455" t="s">
        <v>37</v>
      </c>
      <c r="D2455" t="s">
        <v>31</v>
      </c>
      <c r="E2455">
        <v>6</v>
      </c>
      <c r="F2455" t="str">
        <f t="shared" si="38"/>
        <v>Average Per Ton1-in-2August Typical Event Day50% Cycling6</v>
      </c>
      <c r="G2455">
        <v>0.1589448</v>
      </c>
      <c r="H2455">
        <v>0.1589448</v>
      </c>
      <c r="I2455">
        <v>65.248900000000006</v>
      </c>
      <c r="J2455">
        <v>0</v>
      </c>
      <c r="K2455">
        <v>0</v>
      </c>
      <c r="L2455">
        <v>0</v>
      </c>
      <c r="M2455">
        <v>0</v>
      </c>
      <c r="N2455">
        <v>0</v>
      </c>
      <c r="O2455">
        <v>12331</v>
      </c>
      <c r="P2455" t="s">
        <v>59</v>
      </c>
      <c r="Q2455" t="s">
        <v>61</v>
      </c>
    </row>
    <row r="2456" spans="1:17" x14ac:dyDescent="0.25">
      <c r="A2456" t="s">
        <v>28</v>
      </c>
      <c r="B2456" t="s">
        <v>36</v>
      </c>
      <c r="C2456" t="s">
        <v>37</v>
      </c>
      <c r="D2456" t="s">
        <v>31</v>
      </c>
      <c r="E2456">
        <v>6</v>
      </c>
      <c r="F2456" t="str">
        <f t="shared" si="38"/>
        <v>Average Per Premise1-in-2August Typical Event Day50% Cycling6</v>
      </c>
      <c r="G2456">
        <v>0.65243799999999996</v>
      </c>
      <c r="H2456">
        <v>0.65243799999999996</v>
      </c>
      <c r="I2456">
        <v>65.248900000000006</v>
      </c>
      <c r="J2456">
        <v>0</v>
      </c>
      <c r="K2456">
        <v>0</v>
      </c>
      <c r="L2456">
        <v>0</v>
      </c>
      <c r="M2456">
        <v>0</v>
      </c>
      <c r="N2456">
        <v>0</v>
      </c>
      <c r="O2456">
        <v>12331</v>
      </c>
      <c r="P2456" t="s">
        <v>59</v>
      </c>
      <c r="Q2456" t="s">
        <v>61</v>
      </c>
    </row>
    <row r="2457" spans="1:17" x14ac:dyDescent="0.25">
      <c r="A2457" t="s">
        <v>29</v>
      </c>
      <c r="B2457" t="s">
        <v>36</v>
      </c>
      <c r="C2457" t="s">
        <v>37</v>
      </c>
      <c r="D2457" t="s">
        <v>31</v>
      </c>
      <c r="E2457">
        <v>6</v>
      </c>
      <c r="F2457" t="str">
        <f t="shared" si="38"/>
        <v>Average Per Device1-in-2August Typical Event Day50% Cycling6</v>
      </c>
      <c r="G2457">
        <v>0.55780439999999998</v>
      </c>
      <c r="H2457">
        <v>0.55780439999999998</v>
      </c>
      <c r="I2457">
        <v>65.248900000000006</v>
      </c>
      <c r="J2457">
        <v>0</v>
      </c>
      <c r="K2457">
        <v>0</v>
      </c>
      <c r="L2457">
        <v>0</v>
      </c>
      <c r="M2457">
        <v>0</v>
      </c>
      <c r="N2457">
        <v>0</v>
      </c>
      <c r="O2457">
        <v>12331</v>
      </c>
      <c r="P2457" t="s">
        <v>59</v>
      </c>
      <c r="Q2457" t="s">
        <v>61</v>
      </c>
    </row>
    <row r="2458" spans="1:17" x14ac:dyDescent="0.25">
      <c r="A2458" t="s">
        <v>43</v>
      </c>
      <c r="B2458" t="s">
        <v>36</v>
      </c>
      <c r="C2458" t="s">
        <v>37</v>
      </c>
      <c r="D2458" t="s">
        <v>31</v>
      </c>
      <c r="E2458">
        <v>6</v>
      </c>
      <c r="F2458" t="str">
        <f t="shared" si="38"/>
        <v>Aggregate1-in-2August Typical Event Day50% Cycling6</v>
      </c>
      <c r="G2458">
        <v>8.0452130000000004</v>
      </c>
      <c r="H2458">
        <v>8.0452130000000004</v>
      </c>
      <c r="I2458">
        <v>65.248900000000006</v>
      </c>
      <c r="J2458">
        <v>0</v>
      </c>
      <c r="K2458">
        <v>0</v>
      </c>
      <c r="L2458">
        <v>0</v>
      </c>
      <c r="M2458">
        <v>0</v>
      </c>
      <c r="N2458">
        <v>0</v>
      </c>
      <c r="O2458">
        <v>12331</v>
      </c>
      <c r="P2458" t="s">
        <v>59</v>
      </c>
      <c r="Q2458" t="s">
        <v>61</v>
      </c>
    </row>
    <row r="2459" spans="1:17" x14ac:dyDescent="0.25">
      <c r="A2459" t="s">
        <v>30</v>
      </c>
      <c r="B2459" t="s">
        <v>36</v>
      </c>
      <c r="C2459" t="s">
        <v>37</v>
      </c>
      <c r="D2459" t="s">
        <v>26</v>
      </c>
      <c r="E2459">
        <v>6</v>
      </c>
      <c r="F2459" t="str">
        <f t="shared" si="38"/>
        <v>Average Per Ton1-in-2August Typical Event DayAll6</v>
      </c>
      <c r="G2459">
        <v>0.1428963</v>
      </c>
      <c r="H2459">
        <v>0.1428963</v>
      </c>
      <c r="I2459">
        <v>65.339299999999994</v>
      </c>
      <c r="J2459">
        <v>0</v>
      </c>
      <c r="K2459">
        <v>0</v>
      </c>
      <c r="L2459">
        <v>0</v>
      </c>
      <c r="M2459">
        <v>0</v>
      </c>
      <c r="N2459">
        <v>0</v>
      </c>
      <c r="O2459">
        <v>23026</v>
      </c>
      <c r="P2459" t="s">
        <v>59</v>
      </c>
      <c r="Q2459" t="s">
        <v>61</v>
      </c>
    </row>
    <row r="2460" spans="1:17" x14ac:dyDescent="0.25">
      <c r="A2460" t="s">
        <v>28</v>
      </c>
      <c r="B2460" t="s">
        <v>36</v>
      </c>
      <c r="C2460" t="s">
        <v>37</v>
      </c>
      <c r="D2460" t="s">
        <v>26</v>
      </c>
      <c r="E2460">
        <v>6</v>
      </c>
      <c r="F2460" t="str">
        <f t="shared" si="38"/>
        <v>Average Per Premise1-in-2August Typical Event DayAll6</v>
      </c>
      <c r="G2460">
        <v>0.61157260000000002</v>
      </c>
      <c r="H2460">
        <v>0.61157260000000002</v>
      </c>
      <c r="I2460">
        <v>65.339299999999994</v>
      </c>
      <c r="J2460">
        <v>0</v>
      </c>
      <c r="K2460">
        <v>0</v>
      </c>
      <c r="L2460">
        <v>0</v>
      </c>
      <c r="M2460">
        <v>0</v>
      </c>
      <c r="N2460">
        <v>0</v>
      </c>
      <c r="O2460">
        <v>23026</v>
      </c>
      <c r="P2460" t="s">
        <v>59</v>
      </c>
      <c r="Q2460" t="s">
        <v>61</v>
      </c>
    </row>
    <row r="2461" spans="1:17" x14ac:dyDescent="0.25">
      <c r="A2461" t="s">
        <v>29</v>
      </c>
      <c r="B2461" t="s">
        <v>36</v>
      </c>
      <c r="C2461" t="s">
        <v>37</v>
      </c>
      <c r="D2461" t="s">
        <v>26</v>
      </c>
      <c r="E2461">
        <v>6</v>
      </c>
      <c r="F2461" t="str">
        <f t="shared" si="38"/>
        <v>Average Per Device1-in-2August Typical Event DayAll6</v>
      </c>
      <c r="G2461">
        <v>0.50970289999999996</v>
      </c>
      <c r="H2461">
        <v>0.50970289999999996</v>
      </c>
      <c r="I2461">
        <v>65.339299999999994</v>
      </c>
      <c r="J2461">
        <v>0</v>
      </c>
      <c r="K2461">
        <v>0</v>
      </c>
      <c r="L2461">
        <v>0</v>
      </c>
      <c r="M2461">
        <v>0</v>
      </c>
      <c r="N2461">
        <v>0</v>
      </c>
      <c r="O2461">
        <v>23026</v>
      </c>
      <c r="P2461" t="s">
        <v>59</v>
      </c>
      <c r="Q2461" t="s">
        <v>61</v>
      </c>
    </row>
    <row r="2462" spans="1:17" x14ac:dyDescent="0.25">
      <c r="A2462" t="s">
        <v>43</v>
      </c>
      <c r="B2462" t="s">
        <v>36</v>
      </c>
      <c r="C2462" t="s">
        <v>37</v>
      </c>
      <c r="D2462" t="s">
        <v>26</v>
      </c>
      <c r="E2462">
        <v>6</v>
      </c>
      <c r="F2462" t="str">
        <f t="shared" si="38"/>
        <v>Aggregate1-in-2August Typical Event DayAll6</v>
      </c>
      <c r="G2462">
        <v>14.08207</v>
      </c>
      <c r="H2462">
        <v>14.08207</v>
      </c>
      <c r="I2462">
        <v>65.339299999999994</v>
      </c>
      <c r="J2462">
        <v>0</v>
      </c>
      <c r="K2462">
        <v>0</v>
      </c>
      <c r="L2462">
        <v>0</v>
      </c>
      <c r="M2462">
        <v>0</v>
      </c>
      <c r="N2462">
        <v>0</v>
      </c>
      <c r="O2462">
        <v>23026</v>
      </c>
      <c r="P2462" t="s">
        <v>59</v>
      </c>
      <c r="Q2462" t="s">
        <v>61</v>
      </c>
    </row>
    <row r="2463" spans="1:17" x14ac:dyDescent="0.25">
      <c r="A2463" t="s">
        <v>30</v>
      </c>
      <c r="B2463" t="s">
        <v>36</v>
      </c>
      <c r="C2463" t="s">
        <v>49</v>
      </c>
      <c r="D2463" t="s">
        <v>58</v>
      </c>
      <c r="E2463">
        <v>6</v>
      </c>
      <c r="F2463" t="str">
        <f t="shared" si="38"/>
        <v>Average Per Ton1-in-2July Monthly System Peak Day100% Cycling6</v>
      </c>
      <c r="G2463">
        <v>0.1228443</v>
      </c>
      <c r="H2463">
        <v>0.1228443</v>
      </c>
      <c r="I2463">
        <v>66.6096</v>
      </c>
      <c r="J2463">
        <v>0</v>
      </c>
      <c r="K2463">
        <v>0</v>
      </c>
      <c r="L2463">
        <v>0</v>
      </c>
      <c r="M2463">
        <v>0</v>
      </c>
      <c r="N2463">
        <v>0</v>
      </c>
      <c r="O2463">
        <v>10695</v>
      </c>
      <c r="P2463" t="s">
        <v>59</v>
      </c>
      <c r="Q2463" t="s">
        <v>61</v>
      </c>
    </row>
    <row r="2464" spans="1:17" x14ac:dyDescent="0.25">
      <c r="A2464" t="s">
        <v>28</v>
      </c>
      <c r="B2464" t="s">
        <v>36</v>
      </c>
      <c r="C2464" t="s">
        <v>49</v>
      </c>
      <c r="D2464" t="s">
        <v>58</v>
      </c>
      <c r="E2464">
        <v>6</v>
      </c>
      <c r="F2464" t="str">
        <f t="shared" si="38"/>
        <v>Average Per Premise1-in-2July Monthly System Peak Day100% Cycling6</v>
      </c>
      <c r="G2464">
        <v>0.55054340000000002</v>
      </c>
      <c r="H2464">
        <v>0.55054329999999996</v>
      </c>
      <c r="I2464">
        <v>66.6096</v>
      </c>
      <c r="J2464">
        <v>0</v>
      </c>
      <c r="K2464">
        <v>0</v>
      </c>
      <c r="L2464">
        <v>0</v>
      </c>
      <c r="M2464">
        <v>0</v>
      </c>
      <c r="N2464">
        <v>0</v>
      </c>
      <c r="O2464">
        <v>10695</v>
      </c>
      <c r="P2464" t="s">
        <v>59</v>
      </c>
      <c r="Q2464" t="s">
        <v>61</v>
      </c>
    </row>
    <row r="2465" spans="1:17" x14ac:dyDescent="0.25">
      <c r="A2465" t="s">
        <v>29</v>
      </c>
      <c r="B2465" t="s">
        <v>36</v>
      </c>
      <c r="C2465" t="s">
        <v>49</v>
      </c>
      <c r="D2465" t="s">
        <v>58</v>
      </c>
      <c r="E2465">
        <v>6</v>
      </c>
      <c r="F2465" t="str">
        <f t="shared" si="38"/>
        <v>Average Per Device1-in-2July Monthly System Peak Day100% Cycling6</v>
      </c>
      <c r="G2465">
        <v>0.44589630000000002</v>
      </c>
      <c r="H2465">
        <v>0.44589630000000002</v>
      </c>
      <c r="I2465">
        <v>66.6096</v>
      </c>
      <c r="J2465">
        <v>0</v>
      </c>
      <c r="K2465">
        <v>0</v>
      </c>
      <c r="L2465">
        <v>0</v>
      </c>
      <c r="M2465">
        <v>0</v>
      </c>
      <c r="N2465">
        <v>0</v>
      </c>
      <c r="O2465">
        <v>10695</v>
      </c>
      <c r="P2465" t="s">
        <v>59</v>
      </c>
      <c r="Q2465" t="s">
        <v>61</v>
      </c>
    </row>
    <row r="2466" spans="1:17" x14ac:dyDescent="0.25">
      <c r="A2466" t="s">
        <v>43</v>
      </c>
      <c r="B2466" t="s">
        <v>36</v>
      </c>
      <c r="C2466" t="s">
        <v>49</v>
      </c>
      <c r="D2466" t="s">
        <v>58</v>
      </c>
      <c r="E2466">
        <v>6</v>
      </c>
      <c r="F2466" t="str">
        <f t="shared" si="38"/>
        <v>Aggregate1-in-2July Monthly System Peak Day100% Cycling6</v>
      </c>
      <c r="G2466">
        <v>5.8880610000000004</v>
      </c>
      <c r="H2466">
        <v>5.8880610000000004</v>
      </c>
      <c r="I2466">
        <v>66.6096</v>
      </c>
      <c r="J2466">
        <v>0</v>
      </c>
      <c r="K2466">
        <v>0</v>
      </c>
      <c r="L2466">
        <v>0</v>
      </c>
      <c r="M2466">
        <v>0</v>
      </c>
      <c r="N2466">
        <v>0</v>
      </c>
      <c r="O2466">
        <v>10695</v>
      </c>
      <c r="P2466" t="s">
        <v>59</v>
      </c>
      <c r="Q2466" t="s">
        <v>61</v>
      </c>
    </row>
    <row r="2467" spans="1:17" x14ac:dyDescent="0.25">
      <c r="A2467" t="s">
        <v>30</v>
      </c>
      <c r="B2467" t="s">
        <v>36</v>
      </c>
      <c r="C2467" t="s">
        <v>49</v>
      </c>
      <c r="D2467" t="s">
        <v>31</v>
      </c>
      <c r="E2467">
        <v>6</v>
      </c>
      <c r="F2467" t="str">
        <f t="shared" si="38"/>
        <v>Average Per Ton1-in-2July Monthly System Peak Day50% Cycling6</v>
      </c>
      <c r="G2467">
        <v>0.1579246</v>
      </c>
      <c r="H2467">
        <v>0.1579246</v>
      </c>
      <c r="I2467">
        <v>66.5518</v>
      </c>
      <c r="J2467">
        <v>0</v>
      </c>
      <c r="K2467">
        <v>0</v>
      </c>
      <c r="L2467">
        <v>0</v>
      </c>
      <c r="M2467">
        <v>0</v>
      </c>
      <c r="N2467">
        <v>0</v>
      </c>
      <c r="O2467">
        <v>12331</v>
      </c>
      <c r="P2467" t="s">
        <v>59</v>
      </c>
      <c r="Q2467" t="s">
        <v>61</v>
      </c>
    </row>
    <row r="2468" spans="1:17" x14ac:dyDescent="0.25">
      <c r="A2468" t="s">
        <v>28</v>
      </c>
      <c r="B2468" t="s">
        <v>36</v>
      </c>
      <c r="C2468" t="s">
        <v>49</v>
      </c>
      <c r="D2468" t="s">
        <v>31</v>
      </c>
      <c r="E2468">
        <v>6</v>
      </c>
      <c r="F2468" t="str">
        <f t="shared" si="38"/>
        <v>Average Per Premise1-in-2July Monthly System Peak Day50% Cycling6</v>
      </c>
      <c r="G2468">
        <v>0.6482504</v>
      </c>
      <c r="H2468">
        <v>0.6482504</v>
      </c>
      <c r="I2468">
        <v>66.5518</v>
      </c>
      <c r="J2468">
        <v>0</v>
      </c>
      <c r="K2468">
        <v>0</v>
      </c>
      <c r="L2468">
        <v>0</v>
      </c>
      <c r="M2468">
        <v>0</v>
      </c>
      <c r="N2468">
        <v>0</v>
      </c>
      <c r="O2468">
        <v>12331</v>
      </c>
      <c r="P2468" t="s">
        <v>59</v>
      </c>
      <c r="Q2468" t="s">
        <v>61</v>
      </c>
    </row>
    <row r="2469" spans="1:17" x14ac:dyDescent="0.25">
      <c r="A2469" t="s">
        <v>29</v>
      </c>
      <c r="B2469" t="s">
        <v>36</v>
      </c>
      <c r="C2469" t="s">
        <v>49</v>
      </c>
      <c r="D2469" t="s">
        <v>31</v>
      </c>
      <c r="E2469">
        <v>6</v>
      </c>
      <c r="F2469" t="str">
        <f t="shared" si="38"/>
        <v>Average Per Device1-in-2July Monthly System Peak Day50% Cycling6</v>
      </c>
      <c r="G2469">
        <v>0.55422419999999994</v>
      </c>
      <c r="H2469">
        <v>0.55422419999999994</v>
      </c>
      <c r="I2469">
        <v>66.5518</v>
      </c>
      <c r="J2469">
        <v>0</v>
      </c>
      <c r="K2469">
        <v>0</v>
      </c>
      <c r="L2469">
        <v>0</v>
      </c>
      <c r="M2469">
        <v>0</v>
      </c>
      <c r="N2469">
        <v>0</v>
      </c>
      <c r="O2469">
        <v>12331</v>
      </c>
      <c r="P2469" t="s">
        <v>59</v>
      </c>
      <c r="Q2469" t="s">
        <v>61</v>
      </c>
    </row>
    <row r="2470" spans="1:17" x14ac:dyDescent="0.25">
      <c r="A2470" t="s">
        <v>43</v>
      </c>
      <c r="B2470" t="s">
        <v>36</v>
      </c>
      <c r="C2470" t="s">
        <v>49</v>
      </c>
      <c r="D2470" t="s">
        <v>31</v>
      </c>
      <c r="E2470">
        <v>6</v>
      </c>
      <c r="F2470" t="str">
        <f t="shared" si="38"/>
        <v>Aggregate1-in-2July Monthly System Peak Day50% Cycling6</v>
      </c>
      <c r="G2470">
        <v>7.993576</v>
      </c>
      <c r="H2470">
        <v>7.993576</v>
      </c>
      <c r="I2470">
        <v>66.5518</v>
      </c>
      <c r="J2470">
        <v>0</v>
      </c>
      <c r="K2470">
        <v>0</v>
      </c>
      <c r="L2470">
        <v>0</v>
      </c>
      <c r="M2470">
        <v>0</v>
      </c>
      <c r="N2470">
        <v>0</v>
      </c>
      <c r="O2470">
        <v>12331</v>
      </c>
      <c r="P2470" t="s">
        <v>59</v>
      </c>
      <c r="Q2470" t="s">
        <v>61</v>
      </c>
    </row>
    <row r="2471" spans="1:17" x14ac:dyDescent="0.25">
      <c r="A2471" t="s">
        <v>30</v>
      </c>
      <c r="B2471" t="s">
        <v>36</v>
      </c>
      <c r="C2471" t="s">
        <v>49</v>
      </c>
      <c r="D2471" t="s">
        <v>26</v>
      </c>
      <c r="E2471">
        <v>6</v>
      </c>
      <c r="F2471" t="str">
        <f t="shared" si="38"/>
        <v>Average Per Ton1-in-2July Monthly System Peak DayAll6</v>
      </c>
      <c r="G2471">
        <v>0.1416298</v>
      </c>
      <c r="H2471">
        <v>0.1416298</v>
      </c>
      <c r="I2471">
        <v>66.578699999999998</v>
      </c>
      <c r="J2471">
        <v>0</v>
      </c>
      <c r="K2471">
        <v>0</v>
      </c>
      <c r="L2471">
        <v>0</v>
      </c>
      <c r="M2471">
        <v>0</v>
      </c>
      <c r="N2471">
        <v>0</v>
      </c>
      <c r="O2471">
        <v>23026</v>
      </c>
      <c r="P2471" t="s">
        <v>59</v>
      </c>
      <c r="Q2471" t="s">
        <v>61</v>
      </c>
    </row>
    <row r="2472" spans="1:17" x14ac:dyDescent="0.25">
      <c r="A2472" t="s">
        <v>28</v>
      </c>
      <c r="B2472" t="s">
        <v>36</v>
      </c>
      <c r="C2472" t="s">
        <v>49</v>
      </c>
      <c r="D2472" t="s">
        <v>26</v>
      </c>
      <c r="E2472">
        <v>6</v>
      </c>
      <c r="F2472" t="str">
        <f t="shared" si="38"/>
        <v>Average Per Premise1-in-2July Monthly System Peak DayAll6</v>
      </c>
      <c r="G2472">
        <v>0.60615229999999998</v>
      </c>
      <c r="H2472">
        <v>0.60615229999999998</v>
      </c>
      <c r="I2472">
        <v>66.578699999999998</v>
      </c>
      <c r="J2472">
        <v>0</v>
      </c>
      <c r="K2472">
        <v>0</v>
      </c>
      <c r="L2472">
        <v>0</v>
      </c>
      <c r="M2472">
        <v>0</v>
      </c>
      <c r="N2472">
        <v>0</v>
      </c>
      <c r="O2472">
        <v>23026</v>
      </c>
      <c r="P2472" t="s">
        <v>59</v>
      </c>
      <c r="Q2472" t="s">
        <v>61</v>
      </c>
    </row>
    <row r="2473" spans="1:17" x14ac:dyDescent="0.25">
      <c r="A2473" t="s">
        <v>29</v>
      </c>
      <c r="B2473" t="s">
        <v>36</v>
      </c>
      <c r="C2473" t="s">
        <v>49</v>
      </c>
      <c r="D2473" t="s">
        <v>26</v>
      </c>
      <c r="E2473">
        <v>6</v>
      </c>
      <c r="F2473" t="str">
        <f t="shared" si="38"/>
        <v>Average Per Device1-in-2July Monthly System Peak DayAll6</v>
      </c>
      <c r="G2473">
        <v>0.50518540000000001</v>
      </c>
      <c r="H2473">
        <v>0.50518540000000001</v>
      </c>
      <c r="I2473">
        <v>66.578699999999998</v>
      </c>
      <c r="J2473">
        <v>0</v>
      </c>
      <c r="K2473">
        <v>0</v>
      </c>
      <c r="L2473">
        <v>0</v>
      </c>
      <c r="M2473">
        <v>0</v>
      </c>
      <c r="N2473">
        <v>0</v>
      </c>
      <c r="O2473">
        <v>23026</v>
      </c>
      <c r="P2473" t="s">
        <v>59</v>
      </c>
      <c r="Q2473" t="s">
        <v>61</v>
      </c>
    </row>
    <row r="2474" spans="1:17" x14ac:dyDescent="0.25">
      <c r="A2474" t="s">
        <v>43</v>
      </c>
      <c r="B2474" t="s">
        <v>36</v>
      </c>
      <c r="C2474" t="s">
        <v>49</v>
      </c>
      <c r="D2474" t="s">
        <v>26</v>
      </c>
      <c r="E2474">
        <v>6</v>
      </c>
      <c r="F2474" t="str">
        <f t="shared" si="38"/>
        <v>Aggregate1-in-2July Monthly System Peak DayAll6</v>
      </c>
      <c r="G2474">
        <v>13.95726</v>
      </c>
      <c r="H2474">
        <v>13.95726</v>
      </c>
      <c r="I2474">
        <v>66.578699999999998</v>
      </c>
      <c r="J2474">
        <v>0</v>
      </c>
      <c r="K2474">
        <v>0</v>
      </c>
      <c r="L2474">
        <v>0</v>
      </c>
      <c r="M2474">
        <v>0</v>
      </c>
      <c r="N2474">
        <v>0</v>
      </c>
      <c r="O2474">
        <v>23026</v>
      </c>
      <c r="P2474" t="s">
        <v>59</v>
      </c>
      <c r="Q2474" t="s">
        <v>61</v>
      </c>
    </row>
    <row r="2475" spans="1:17" x14ac:dyDescent="0.25">
      <c r="A2475" t="s">
        <v>30</v>
      </c>
      <c r="B2475" t="s">
        <v>36</v>
      </c>
      <c r="C2475" t="s">
        <v>50</v>
      </c>
      <c r="D2475" t="s">
        <v>58</v>
      </c>
      <c r="E2475">
        <v>6</v>
      </c>
      <c r="F2475" t="str">
        <f t="shared" si="38"/>
        <v>Average Per Ton1-in-2June Monthly System Peak Day100% Cycling6</v>
      </c>
      <c r="G2475">
        <v>9.5736299999999996E-2</v>
      </c>
      <c r="H2475">
        <v>9.5736299999999996E-2</v>
      </c>
      <c r="I2475">
        <v>60.540199999999999</v>
      </c>
      <c r="J2475">
        <v>0</v>
      </c>
      <c r="K2475">
        <v>0</v>
      </c>
      <c r="L2475">
        <v>0</v>
      </c>
      <c r="M2475">
        <v>0</v>
      </c>
      <c r="N2475">
        <v>0</v>
      </c>
      <c r="O2475">
        <v>10695</v>
      </c>
      <c r="P2475" t="s">
        <v>59</v>
      </c>
      <c r="Q2475" t="s">
        <v>61</v>
      </c>
    </row>
    <row r="2476" spans="1:17" x14ac:dyDescent="0.25">
      <c r="A2476" t="s">
        <v>28</v>
      </c>
      <c r="B2476" t="s">
        <v>36</v>
      </c>
      <c r="C2476" t="s">
        <v>50</v>
      </c>
      <c r="D2476" t="s">
        <v>58</v>
      </c>
      <c r="E2476">
        <v>6</v>
      </c>
      <c r="F2476" t="str">
        <f t="shared" si="38"/>
        <v>Average Per Premise1-in-2June Monthly System Peak Day100% Cycling6</v>
      </c>
      <c r="G2476">
        <v>0.42905529999999997</v>
      </c>
      <c r="H2476">
        <v>0.42905529999999997</v>
      </c>
      <c r="I2476">
        <v>60.540199999999999</v>
      </c>
      <c r="J2476">
        <v>0</v>
      </c>
      <c r="K2476">
        <v>0</v>
      </c>
      <c r="L2476">
        <v>0</v>
      </c>
      <c r="M2476">
        <v>0</v>
      </c>
      <c r="N2476">
        <v>0</v>
      </c>
      <c r="O2476">
        <v>10695</v>
      </c>
      <c r="P2476" t="s">
        <v>59</v>
      </c>
      <c r="Q2476" t="s">
        <v>61</v>
      </c>
    </row>
    <row r="2477" spans="1:17" x14ac:dyDescent="0.25">
      <c r="A2477" t="s">
        <v>29</v>
      </c>
      <c r="B2477" t="s">
        <v>36</v>
      </c>
      <c r="C2477" t="s">
        <v>50</v>
      </c>
      <c r="D2477" t="s">
        <v>58</v>
      </c>
      <c r="E2477">
        <v>6</v>
      </c>
      <c r="F2477" t="str">
        <f t="shared" si="38"/>
        <v>Average Per Device1-in-2June Monthly System Peak Day100% Cycling6</v>
      </c>
      <c r="G2477">
        <v>0.3475007</v>
      </c>
      <c r="H2477">
        <v>0.3475007</v>
      </c>
      <c r="I2477">
        <v>60.540199999999999</v>
      </c>
      <c r="J2477">
        <v>0</v>
      </c>
      <c r="K2477">
        <v>0</v>
      </c>
      <c r="L2477">
        <v>0</v>
      </c>
      <c r="M2477">
        <v>0</v>
      </c>
      <c r="N2477">
        <v>0</v>
      </c>
      <c r="O2477">
        <v>10695</v>
      </c>
      <c r="P2477" t="s">
        <v>59</v>
      </c>
      <c r="Q2477" t="s">
        <v>61</v>
      </c>
    </row>
    <row r="2478" spans="1:17" x14ac:dyDescent="0.25">
      <c r="A2478" t="s">
        <v>43</v>
      </c>
      <c r="B2478" t="s">
        <v>36</v>
      </c>
      <c r="C2478" t="s">
        <v>50</v>
      </c>
      <c r="D2478" t="s">
        <v>58</v>
      </c>
      <c r="E2478">
        <v>6</v>
      </c>
      <c r="F2478" t="str">
        <f t="shared" si="38"/>
        <v>Aggregate1-in-2June Monthly System Peak Day100% Cycling6</v>
      </c>
      <c r="G2478">
        <v>4.5887469999999997</v>
      </c>
      <c r="H2478">
        <v>4.5887469999999997</v>
      </c>
      <c r="I2478">
        <v>60.540199999999999</v>
      </c>
      <c r="J2478">
        <v>0</v>
      </c>
      <c r="K2478">
        <v>0</v>
      </c>
      <c r="L2478">
        <v>0</v>
      </c>
      <c r="M2478">
        <v>0</v>
      </c>
      <c r="N2478">
        <v>0</v>
      </c>
      <c r="O2478">
        <v>10695</v>
      </c>
      <c r="P2478" t="s">
        <v>59</v>
      </c>
      <c r="Q2478" t="s">
        <v>61</v>
      </c>
    </row>
    <row r="2479" spans="1:17" x14ac:dyDescent="0.25">
      <c r="A2479" t="s">
        <v>30</v>
      </c>
      <c r="B2479" t="s">
        <v>36</v>
      </c>
      <c r="C2479" t="s">
        <v>50</v>
      </c>
      <c r="D2479" t="s">
        <v>31</v>
      </c>
      <c r="E2479">
        <v>6</v>
      </c>
      <c r="F2479" t="str">
        <f t="shared" si="38"/>
        <v>Average Per Ton1-in-2June Monthly System Peak Day50% Cycling6</v>
      </c>
      <c r="G2479">
        <v>0.1253408</v>
      </c>
      <c r="H2479">
        <v>0.12534090000000001</v>
      </c>
      <c r="I2479">
        <v>60.122999999999998</v>
      </c>
      <c r="J2479">
        <v>0</v>
      </c>
      <c r="K2479">
        <v>0</v>
      </c>
      <c r="L2479">
        <v>0</v>
      </c>
      <c r="M2479">
        <v>0</v>
      </c>
      <c r="N2479">
        <v>0</v>
      </c>
      <c r="O2479">
        <v>12331</v>
      </c>
      <c r="P2479" t="s">
        <v>59</v>
      </c>
      <c r="Q2479" t="s">
        <v>61</v>
      </c>
    </row>
    <row r="2480" spans="1:17" x14ac:dyDescent="0.25">
      <c r="A2480" t="s">
        <v>28</v>
      </c>
      <c r="B2480" t="s">
        <v>36</v>
      </c>
      <c r="C2480" t="s">
        <v>50</v>
      </c>
      <c r="D2480" t="s">
        <v>31</v>
      </c>
      <c r="E2480">
        <v>6</v>
      </c>
      <c r="F2480" t="str">
        <f t="shared" si="38"/>
        <v>Average Per Premise1-in-2June Monthly System Peak Day50% Cycling6</v>
      </c>
      <c r="G2480">
        <v>0.51450030000000002</v>
      </c>
      <c r="H2480">
        <v>0.51450030000000002</v>
      </c>
      <c r="I2480">
        <v>60.122999999999998</v>
      </c>
      <c r="J2480">
        <v>0</v>
      </c>
      <c r="K2480">
        <v>0</v>
      </c>
      <c r="L2480">
        <v>0</v>
      </c>
      <c r="M2480">
        <v>0</v>
      </c>
      <c r="N2480">
        <v>0</v>
      </c>
      <c r="O2480">
        <v>12331</v>
      </c>
      <c r="P2480" t="s">
        <v>59</v>
      </c>
      <c r="Q2480" t="s">
        <v>61</v>
      </c>
    </row>
    <row r="2481" spans="1:17" x14ac:dyDescent="0.25">
      <c r="A2481" t="s">
        <v>29</v>
      </c>
      <c r="B2481" t="s">
        <v>36</v>
      </c>
      <c r="C2481" t="s">
        <v>50</v>
      </c>
      <c r="D2481" t="s">
        <v>31</v>
      </c>
      <c r="E2481">
        <v>6</v>
      </c>
      <c r="F2481" t="str">
        <f t="shared" si="38"/>
        <v>Average Per Device1-in-2June Monthly System Peak Day50% Cycling6</v>
      </c>
      <c r="G2481">
        <v>0.43987399999999999</v>
      </c>
      <c r="H2481">
        <v>0.43987399999999999</v>
      </c>
      <c r="I2481">
        <v>60.122999999999998</v>
      </c>
      <c r="J2481">
        <v>0</v>
      </c>
      <c r="K2481">
        <v>0</v>
      </c>
      <c r="L2481">
        <v>0</v>
      </c>
      <c r="M2481">
        <v>0</v>
      </c>
      <c r="N2481">
        <v>0</v>
      </c>
      <c r="O2481">
        <v>12331</v>
      </c>
      <c r="P2481" t="s">
        <v>59</v>
      </c>
      <c r="Q2481" t="s">
        <v>61</v>
      </c>
    </row>
    <row r="2482" spans="1:17" x14ac:dyDescent="0.25">
      <c r="A2482" t="s">
        <v>43</v>
      </c>
      <c r="B2482" t="s">
        <v>36</v>
      </c>
      <c r="C2482" t="s">
        <v>50</v>
      </c>
      <c r="D2482" t="s">
        <v>31</v>
      </c>
      <c r="E2482">
        <v>6</v>
      </c>
      <c r="F2482" t="str">
        <f t="shared" si="38"/>
        <v>Aggregate1-in-2June Monthly System Peak Day50% Cycling6</v>
      </c>
      <c r="G2482">
        <v>6.344303</v>
      </c>
      <c r="H2482">
        <v>6.344303</v>
      </c>
      <c r="I2482">
        <v>60.122999999999998</v>
      </c>
      <c r="J2482">
        <v>0</v>
      </c>
      <c r="K2482">
        <v>0</v>
      </c>
      <c r="L2482">
        <v>0</v>
      </c>
      <c r="M2482">
        <v>0</v>
      </c>
      <c r="N2482">
        <v>0</v>
      </c>
      <c r="O2482">
        <v>12331</v>
      </c>
      <c r="P2482" t="s">
        <v>59</v>
      </c>
      <c r="Q2482" t="s">
        <v>61</v>
      </c>
    </row>
    <row r="2483" spans="1:17" x14ac:dyDescent="0.25">
      <c r="A2483" t="s">
        <v>30</v>
      </c>
      <c r="B2483" t="s">
        <v>36</v>
      </c>
      <c r="C2483" t="s">
        <v>50</v>
      </c>
      <c r="D2483" t="s">
        <v>26</v>
      </c>
      <c r="E2483">
        <v>6</v>
      </c>
      <c r="F2483" t="str">
        <f t="shared" si="38"/>
        <v>Average Per Ton1-in-2June Monthly System Peak DayAll6</v>
      </c>
      <c r="G2483">
        <v>0.11158949999999999</v>
      </c>
      <c r="H2483">
        <v>0.11158949999999999</v>
      </c>
      <c r="I2483">
        <v>60.316800000000001</v>
      </c>
      <c r="J2483">
        <v>0</v>
      </c>
      <c r="K2483">
        <v>0</v>
      </c>
      <c r="L2483">
        <v>0</v>
      </c>
      <c r="M2483">
        <v>0</v>
      </c>
      <c r="N2483">
        <v>0</v>
      </c>
      <c r="O2483">
        <v>23026</v>
      </c>
      <c r="P2483" t="s">
        <v>59</v>
      </c>
      <c r="Q2483" t="s">
        <v>61</v>
      </c>
    </row>
    <row r="2484" spans="1:17" x14ac:dyDescent="0.25">
      <c r="A2484" t="s">
        <v>28</v>
      </c>
      <c r="B2484" t="s">
        <v>36</v>
      </c>
      <c r="C2484" t="s">
        <v>50</v>
      </c>
      <c r="D2484" t="s">
        <v>26</v>
      </c>
      <c r="E2484">
        <v>6</v>
      </c>
      <c r="F2484" t="str">
        <f t="shared" si="38"/>
        <v>Average Per Premise1-in-2June Monthly System Peak DayAll6</v>
      </c>
      <c r="G2484">
        <v>0.47758489999999998</v>
      </c>
      <c r="H2484">
        <v>0.47758489999999998</v>
      </c>
      <c r="I2484">
        <v>60.316800000000001</v>
      </c>
      <c r="J2484">
        <v>0</v>
      </c>
      <c r="K2484">
        <v>0</v>
      </c>
      <c r="L2484">
        <v>0</v>
      </c>
      <c r="M2484">
        <v>0</v>
      </c>
      <c r="N2484">
        <v>0</v>
      </c>
      <c r="O2484">
        <v>23026</v>
      </c>
      <c r="P2484" t="s">
        <v>59</v>
      </c>
      <c r="Q2484" t="s">
        <v>61</v>
      </c>
    </row>
    <row r="2485" spans="1:17" x14ac:dyDescent="0.25">
      <c r="A2485" t="s">
        <v>29</v>
      </c>
      <c r="B2485" t="s">
        <v>36</v>
      </c>
      <c r="C2485" t="s">
        <v>50</v>
      </c>
      <c r="D2485" t="s">
        <v>26</v>
      </c>
      <c r="E2485">
        <v>6</v>
      </c>
      <c r="F2485" t="str">
        <f t="shared" si="38"/>
        <v>Average Per Device1-in-2June Monthly System Peak DayAll6</v>
      </c>
      <c r="G2485">
        <v>0.39803349999999998</v>
      </c>
      <c r="H2485">
        <v>0.39803349999999998</v>
      </c>
      <c r="I2485">
        <v>60.316800000000001</v>
      </c>
      <c r="J2485">
        <v>0</v>
      </c>
      <c r="K2485">
        <v>0</v>
      </c>
      <c r="L2485">
        <v>0</v>
      </c>
      <c r="M2485">
        <v>0</v>
      </c>
      <c r="N2485">
        <v>0</v>
      </c>
      <c r="O2485">
        <v>23026</v>
      </c>
      <c r="P2485" t="s">
        <v>59</v>
      </c>
      <c r="Q2485" t="s">
        <v>61</v>
      </c>
    </row>
    <row r="2486" spans="1:17" x14ac:dyDescent="0.25">
      <c r="A2486" t="s">
        <v>43</v>
      </c>
      <c r="B2486" t="s">
        <v>36</v>
      </c>
      <c r="C2486" t="s">
        <v>50</v>
      </c>
      <c r="D2486" t="s">
        <v>26</v>
      </c>
      <c r="E2486">
        <v>6</v>
      </c>
      <c r="F2486" t="str">
        <f t="shared" si="38"/>
        <v>Aggregate1-in-2June Monthly System Peak DayAll6</v>
      </c>
      <c r="G2486">
        <v>10.996869999999999</v>
      </c>
      <c r="H2486">
        <v>10.996869999999999</v>
      </c>
      <c r="I2486">
        <v>60.316800000000001</v>
      </c>
      <c r="J2486">
        <v>0</v>
      </c>
      <c r="K2486">
        <v>0</v>
      </c>
      <c r="L2486">
        <v>0</v>
      </c>
      <c r="M2486">
        <v>0</v>
      </c>
      <c r="N2486">
        <v>0</v>
      </c>
      <c r="O2486">
        <v>23026</v>
      </c>
      <c r="P2486" t="s">
        <v>59</v>
      </c>
      <c r="Q2486" t="s">
        <v>61</v>
      </c>
    </row>
    <row r="2487" spans="1:17" x14ac:dyDescent="0.25">
      <c r="A2487" t="s">
        <v>30</v>
      </c>
      <c r="B2487" t="s">
        <v>36</v>
      </c>
      <c r="C2487" t="s">
        <v>51</v>
      </c>
      <c r="D2487" t="s">
        <v>58</v>
      </c>
      <c r="E2487">
        <v>6</v>
      </c>
      <c r="F2487" t="str">
        <f t="shared" si="38"/>
        <v>Average Per Ton1-in-2May Monthly System Peak Day100% Cycling6</v>
      </c>
      <c r="G2487">
        <v>9.6127799999999999E-2</v>
      </c>
      <c r="H2487">
        <v>9.6127799999999999E-2</v>
      </c>
      <c r="I2487">
        <v>58.264000000000003</v>
      </c>
      <c r="J2487">
        <v>0</v>
      </c>
      <c r="K2487">
        <v>0</v>
      </c>
      <c r="L2487">
        <v>0</v>
      </c>
      <c r="M2487">
        <v>0</v>
      </c>
      <c r="N2487">
        <v>0</v>
      </c>
      <c r="O2487">
        <v>10695</v>
      </c>
      <c r="P2487" t="s">
        <v>59</v>
      </c>
      <c r="Q2487" t="s">
        <v>61</v>
      </c>
    </row>
    <row r="2488" spans="1:17" x14ac:dyDescent="0.25">
      <c r="A2488" t="s">
        <v>28</v>
      </c>
      <c r="B2488" t="s">
        <v>36</v>
      </c>
      <c r="C2488" t="s">
        <v>51</v>
      </c>
      <c r="D2488" t="s">
        <v>58</v>
      </c>
      <c r="E2488">
        <v>6</v>
      </c>
      <c r="F2488" t="str">
        <f t="shared" si="38"/>
        <v>Average Per Premise1-in-2May Monthly System Peak Day100% Cycling6</v>
      </c>
      <c r="G2488">
        <v>0.43081000000000003</v>
      </c>
      <c r="H2488">
        <v>0.43081000000000003</v>
      </c>
      <c r="I2488">
        <v>58.264000000000003</v>
      </c>
      <c r="J2488">
        <v>0</v>
      </c>
      <c r="K2488">
        <v>0</v>
      </c>
      <c r="L2488">
        <v>0</v>
      </c>
      <c r="M2488">
        <v>0</v>
      </c>
      <c r="N2488">
        <v>0</v>
      </c>
      <c r="O2488">
        <v>10695</v>
      </c>
      <c r="P2488" t="s">
        <v>59</v>
      </c>
      <c r="Q2488" t="s">
        <v>61</v>
      </c>
    </row>
    <row r="2489" spans="1:17" x14ac:dyDescent="0.25">
      <c r="A2489" t="s">
        <v>29</v>
      </c>
      <c r="B2489" t="s">
        <v>36</v>
      </c>
      <c r="C2489" t="s">
        <v>51</v>
      </c>
      <c r="D2489" t="s">
        <v>58</v>
      </c>
      <c r="E2489">
        <v>6</v>
      </c>
      <c r="F2489" t="str">
        <f t="shared" si="38"/>
        <v>Average Per Device1-in-2May Monthly System Peak Day100% Cycling6</v>
      </c>
      <c r="G2489">
        <v>0.3489218</v>
      </c>
      <c r="H2489">
        <v>0.3489218</v>
      </c>
      <c r="I2489">
        <v>58.264000000000003</v>
      </c>
      <c r="J2489">
        <v>0</v>
      </c>
      <c r="K2489">
        <v>0</v>
      </c>
      <c r="L2489">
        <v>0</v>
      </c>
      <c r="M2489">
        <v>0</v>
      </c>
      <c r="N2489">
        <v>0</v>
      </c>
      <c r="O2489">
        <v>10695</v>
      </c>
      <c r="P2489" t="s">
        <v>59</v>
      </c>
      <c r="Q2489" t="s">
        <v>61</v>
      </c>
    </row>
    <row r="2490" spans="1:17" x14ac:dyDescent="0.25">
      <c r="A2490" t="s">
        <v>43</v>
      </c>
      <c r="B2490" t="s">
        <v>36</v>
      </c>
      <c r="C2490" t="s">
        <v>51</v>
      </c>
      <c r="D2490" t="s">
        <v>58</v>
      </c>
      <c r="E2490">
        <v>6</v>
      </c>
      <c r="F2490" t="str">
        <f t="shared" si="38"/>
        <v>Aggregate1-in-2May Monthly System Peak Day100% Cycling6</v>
      </c>
      <c r="G2490">
        <v>4.607513</v>
      </c>
      <c r="H2490">
        <v>4.607513</v>
      </c>
      <c r="I2490">
        <v>58.264000000000003</v>
      </c>
      <c r="J2490">
        <v>0</v>
      </c>
      <c r="K2490">
        <v>0</v>
      </c>
      <c r="L2490">
        <v>0</v>
      </c>
      <c r="M2490">
        <v>0</v>
      </c>
      <c r="N2490">
        <v>0</v>
      </c>
      <c r="O2490">
        <v>10695</v>
      </c>
      <c r="P2490" t="s">
        <v>59</v>
      </c>
      <c r="Q2490" t="s">
        <v>61</v>
      </c>
    </row>
    <row r="2491" spans="1:17" x14ac:dyDescent="0.25">
      <c r="A2491" t="s">
        <v>30</v>
      </c>
      <c r="B2491" t="s">
        <v>36</v>
      </c>
      <c r="C2491" t="s">
        <v>51</v>
      </c>
      <c r="D2491" t="s">
        <v>31</v>
      </c>
      <c r="E2491">
        <v>6</v>
      </c>
      <c r="F2491" t="str">
        <f t="shared" si="38"/>
        <v>Average Per Ton1-in-2May Monthly System Peak Day50% Cycling6</v>
      </c>
      <c r="G2491">
        <v>0.12687409999999999</v>
      </c>
      <c r="H2491">
        <v>0.12687409999999999</v>
      </c>
      <c r="I2491">
        <v>57.728700000000003</v>
      </c>
      <c r="J2491">
        <v>0</v>
      </c>
      <c r="K2491">
        <v>0</v>
      </c>
      <c r="L2491">
        <v>0</v>
      </c>
      <c r="M2491">
        <v>0</v>
      </c>
      <c r="N2491">
        <v>0</v>
      </c>
      <c r="O2491">
        <v>12331</v>
      </c>
      <c r="P2491" t="s">
        <v>59</v>
      </c>
      <c r="Q2491" t="s">
        <v>61</v>
      </c>
    </row>
    <row r="2492" spans="1:17" x14ac:dyDescent="0.25">
      <c r="A2492" t="s">
        <v>28</v>
      </c>
      <c r="B2492" t="s">
        <v>36</v>
      </c>
      <c r="C2492" t="s">
        <v>51</v>
      </c>
      <c r="D2492" t="s">
        <v>31</v>
      </c>
      <c r="E2492">
        <v>6</v>
      </c>
      <c r="F2492" t="str">
        <f t="shared" si="38"/>
        <v>Average Per Premise1-in-2May Monthly System Peak Day50% Cycling6</v>
      </c>
      <c r="G2492">
        <v>0.52079399999999998</v>
      </c>
      <c r="H2492">
        <v>0.52079399999999998</v>
      </c>
      <c r="I2492">
        <v>57.728700000000003</v>
      </c>
      <c r="J2492">
        <v>0</v>
      </c>
      <c r="K2492">
        <v>0</v>
      </c>
      <c r="L2492">
        <v>0</v>
      </c>
      <c r="M2492">
        <v>0</v>
      </c>
      <c r="N2492">
        <v>0</v>
      </c>
      <c r="O2492">
        <v>12331</v>
      </c>
      <c r="P2492" t="s">
        <v>59</v>
      </c>
      <c r="Q2492" t="s">
        <v>61</v>
      </c>
    </row>
    <row r="2493" spans="1:17" x14ac:dyDescent="0.25">
      <c r="A2493" t="s">
        <v>29</v>
      </c>
      <c r="B2493" t="s">
        <v>36</v>
      </c>
      <c r="C2493" t="s">
        <v>51</v>
      </c>
      <c r="D2493" t="s">
        <v>31</v>
      </c>
      <c r="E2493">
        <v>6</v>
      </c>
      <c r="F2493" t="str">
        <f t="shared" si="38"/>
        <v>Average Per Device1-in-2May Monthly System Peak Day50% Cycling6</v>
      </c>
      <c r="G2493">
        <v>0.44525480000000001</v>
      </c>
      <c r="H2493">
        <v>0.44525480000000001</v>
      </c>
      <c r="I2493">
        <v>57.728700000000003</v>
      </c>
      <c r="J2493">
        <v>0</v>
      </c>
      <c r="K2493">
        <v>0</v>
      </c>
      <c r="L2493">
        <v>0</v>
      </c>
      <c r="M2493">
        <v>0</v>
      </c>
      <c r="N2493">
        <v>0</v>
      </c>
      <c r="O2493">
        <v>12331</v>
      </c>
      <c r="P2493" t="s">
        <v>59</v>
      </c>
      <c r="Q2493" t="s">
        <v>61</v>
      </c>
    </row>
    <row r="2494" spans="1:17" x14ac:dyDescent="0.25">
      <c r="A2494" t="s">
        <v>43</v>
      </c>
      <c r="B2494" t="s">
        <v>36</v>
      </c>
      <c r="C2494" t="s">
        <v>51</v>
      </c>
      <c r="D2494" t="s">
        <v>31</v>
      </c>
      <c r="E2494">
        <v>6</v>
      </c>
      <c r="F2494" t="str">
        <f t="shared" si="38"/>
        <v>Aggregate1-in-2May Monthly System Peak Day50% Cycling6</v>
      </c>
      <c r="G2494">
        <v>6.4219109999999997</v>
      </c>
      <c r="H2494">
        <v>6.4219099999999996</v>
      </c>
      <c r="I2494">
        <v>57.728700000000003</v>
      </c>
      <c r="J2494">
        <v>0</v>
      </c>
      <c r="K2494">
        <v>0</v>
      </c>
      <c r="L2494">
        <v>0</v>
      </c>
      <c r="M2494">
        <v>0</v>
      </c>
      <c r="N2494">
        <v>0</v>
      </c>
      <c r="O2494">
        <v>12331</v>
      </c>
      <c r="P2494" t="s">
        <v>59</v>
      </c>
      <c r="Q2494" t="s">
        <v>61</v>
      </c>
    </row>
    <row r="2495" spans="1:17" x14ac:dyDescent="0.25">
      <c r="A2495" t="s">
        <v>30</v>
      </c>
      <c r="B2495" t="s">
        <v>36</v>
      </c>
      <c r="C2495" t="s">
        <v>51</v>
      </c>
      <c r="D2495" t="s">
        <v>26</v>
      </c>
      <c r="E2495">
        <v>6</v>
      </c>
      <c r="F2495" t="str">
        <f t="shared" si="38"/>
        <v>Average Per Ton1-in-2May Monthly System Peak DayAll6</v>
      </c>
      <c r="G2495">
        <v>0.1125925</v>
      </c>
      <c r="H2495">
        <v>0.1125925</v>
      </c>
      <c r="I2495">
        <v>57.9773</v>
      </c>
      <c r="J2495">
        <v>0</v>
      </c>
      <c r="K2495">
        <v>0</v>
      </c>
      <c r="L2495">
        <v>0</v>
      </c>
      <c r="M2495">
        <v>0</v>
      </c>
      <c r="N2495">
        <v>0</v>
      </c>
      <c r="O2495">
        <v>23026</v>
      </c>
      <c r="P2495" t="s">
        <v>59</v>
      </c>
      <c r="Q2495" t="s">
        <v>61</v>
      </c>
    </row>
    <row r="2496" spans="1:17" x14ac:dyDescent="0.25">
      <c r="A2496" t="s">
        <v>28</v>
      </c>
      <c r="B2496" t="s">
        <v>36</v>
      </c>
      <c r="C2496" t="s">
        <v>51</v>
      </c>
      <c r="D2496" t="s">
        <v>26</v>
      </c>
      <c r="E2496">
        <v>6</v>
      </c>
      <c r="F2496" t="str">
        <f t="shared" si="38"/>
        <v>Average Per Premise1-in-2May Monthly System Peak DayAll6</v>
      </c>
      <c r="G2496">
        <v>0.48187730000000001</v>
      </c>
      <c r="H2496">
        <v>0.48187720000000001</v>
      </c>
      <c r="I2496">
        <v>57.9773</v>
      </c>
      <c r="J2496">
        <v>0</v>
      </c>
      <c r="K2496">
        <v>0</v>
      </c>
      <c r="L2496">
        <v>0</v>
      </c>
      <c r="M2496">
        <v>0</v>
      </c>
      <c r="N2496">
        <v>0</v>
      </c>
      <c r="O2496">
        <v>23026</v>
      </c>
      <c r="P2496" t="s">
        <v>59</v>
      </c>
      <c r="Q2496" t="s">
        <v>61</v>
      </c>
    </row>
    <row r="2497" spans="1:17" x14ac:dyDescent="0.25">
      <c r="A2497" t="s">
        <v>29</v>
      </c>
      <c r="B2497" t="s">
        <v>36</v>
      </c>
      <c r="C2497" t="s">
        <v>51</v>
      </c>
      <c r="D2497" t="s">
        <v>26</v>
      </c>
      <c r="E2497">
        <v>6</v>
      </c>
      <c r="F2497" t="str">
        <f t="shared" si="38"/>
        <v>Average Per Device1-in-2May Monthly System Peak DayAll6</v>
      </c>
      <c r="G2497">
        <v>0.40161089999999999</v>
      </c>
      <c r="H2497">
        <v>0.40161089999999999</v>
      </c>
      <c r="I2497">
        <v>57.9773</v>
      </c>
      <c r="J2497">
        <v>0</v>
      </c>
      <c r="K2497">
        <v>0</v>
      </c>
      <c r="L2497">
        <v>0</v>
      </c>
      <c r="M2497">
        <v>0</v>
      </c>
      <c r="N2497">
        <v>0</v>
      </c>
      <c r="O2497">
        <v>23026</v>
      </c>
      <c r="P2497" t="s">
        <v>59</v>
      </c>
      <c r="Q2497" t="s">
        <v>61</v>
      </c>
    </row>
    <row r="2498" spans="1:17" x14ac:dyDescent="0.25">
      <c r="A2498" t="s">
        <v>43</v>
      </c>
      <c r="B2498" t="s">
        <v>36</v>
      </c>
      <c r="C2498" t="s">
        <v>51</v>
      </c>
      <c r="D2498" t="s">
        <v>26</v>
      </c>
      <c r="E2498">
        <v>6</v>
      </c>
      <c r="F2498" t="str">
        <f t="shared" si="38"/>
        <v>Aggregate1-in-2May Monthly System Peak DayAll6</v>
      </c>
      <c r="G2498">
        <v>11.09571</v>
      </c>
      <c r="H2498">
        <v>11.09571</v>
      </c>
      <c r="I2498">
        <v>57.9773</v>
      </c>
      <c r="J2498">
        <v>0</v>
      </c>
      <c r="K2498">
        <v>0</v>
      </c>
      <c r="L2498">
        <v>0</v>
      </c>
      <c r="M2498">
        <v>0</v>
      </c>
      <c r="N2498">
        <v>0</v>
      </c>
      <c r="O2498">
        <v>23026</v>
      </c>
      <c r="P2498" t="s">
        <v>59</v>
      </c>
      <c r="Q2498" t="s">
        <v>61</v>
      </c>
    </row>
    <row r="2499" spans="1:17" x14ac:dyDescent="0.25">
      <c r="A2499" t="s">
        <v>30</v>
      </c>
      <c r="B2499" t="s">
        <v>36</v>
      </c>
      <c r="C2499" t="s">
        <v>52</v>
      </c>
      <c r="D2499" t="s">
        <v>58</v>
      </c>
      <c r="E2499">
        <v>6</v>
      </c>
      <c r="F2499" t="str">
        <f t="shared" ref="F2499:F2562" si="39">CONCATENATE(A2499,B2499,C2499,D2499,E2499)</f>
        <v>Average Per Ton1-in-2October Monthly System Peak Day100% Cycling6</v>
      </c>
      <c r="G2499">
        <v>0.1146451</v>
      </c>
      <c r="H2499">
        <v>0.1146451</v>
      </c>
      <c r="I2499">
        <v>60.766300000000001</v>
      </c>
      <c r="J2499">
        <v>0</v>
      </c>
      <c r="K2499">
        <v>0</v>
      </c>
      <c r="L2499">
        <v>0</v>
      </c>
      <c r="M2499">
        <v>0</v>
      </c>
      <c r="N2499">
        <v>0</v>
      </c>
      <c r="O2499">
        <v>10695</v>
      </c>
      <c r="P2499" t="s">
        <v>59</v>
      </c>
      <c r="Q2499" t="s">
        <v>61</v>
      </c>
    </row>
    <row r="2500" spans="1:17" x14ac:dyDescent="0.25">
      <c r="A2500" t="s">
        <v>28</v>
      </c>
      <c r="B2500" t="s">
        <v>36</v>
      </c>
      <c r="C2500" t="s">
        <v>52</v>
      </c>
      <c r="D2500" t="s">
        <v>58</v>
      </c>
      <c r="E2500">
        <v>6</v>
      </c>
      <c r="F2500" t="str">
        <f t="shared" si="39"/>
        <v>Average Per Premise1-in-2October Monthly System Peak Day100% Cycling6</v>
      </c>
      <c r="G2500">
        <v>0.51379759999999997</v>
      </c>
      <c r="H2500">
        <v>0.51379759999999997</v>
      </c>
      <c r="I2500">
        <v>60.766300000000001</v>
      </c>
      <c r="J2500">
        <v>0</v>
      </c>
      <c r="K2500">
        <v>0</v>
      </c>
      <c r="L2500">
        <v>0</v>
      </c>
      <c r="M2500">
        <v>0</v>
      </c>
      <c r="N2500">
        <v>0</v>
      </c>
      <c r="O2500">
        <v>10695</v>
      </c>
      <c r="P2500" t="s">
        <v>59</v>
      </c>
      <c r="Q2500" t="s">
        <v>61</v>
      </c>
    </row>
    <row r="2501" spans="1:17" x14ac:dyDescent="0.25">
      <c r="A2501" t="s">
        <v>29</v>
      </c>
      <c r="B2501" t="s">
        <v>36</v>
      </c>
      <c r="C2501" t="s">
        <v>52</v>
      </c>
      <c r="D2501" t="s">
        <v>58</v>
      </c>
      <c r="E2501">
        <v>6</v>
      </c>
      <c r="F2501" t="str">
        <f t="shared" si="39"/>
        <v>Average Per Device1-in-2October Monthly System Peak Day100% Cycling6</v>
      </c>
      <c r="G2501">
        <v>0.41613519999999998</v>
      </c>
      <c r="H2501">
        <v>0.41613519999999998</v>
      </c>
      <c r="I2501">
        <v>60.766300000000001</v>
      </c>
      <c r="J2501">
        <v>0</v>
      </c>
      <c r="K2501">
        <v>0</v>
      </c>
      <c r="L2501">
        <v>0</v>
      </c>
      <c r="M2501">
        <v>0</v>
      </c>
      <c r="N2501">
        <v>0</v>
      </c>
      <c r="O2501">
        <v>10695</v>
      </c>
      <c r="P2501" t="s">
        <v>59</v>
      </c>
      <c r="Q2501" t="s">
        <v>61</v>
      </c>
    </row>
    <row r="2502" spans="1:17" x14ac:dyDescent="0.25">
      <c r="A2502" t="s">
        <v>43</v>
      </c>
      <c r="B2502" t="s">
        <v>36</v>
      </c>
      <c r="C2502" t="s">
        <v>52</v>
      </c>
      <c r="D2502" t="s">
        <v>58</v>
      </c>
      <c r="E2502">
        <v>6</v>
      </c>
      <c r="F2502" t="str">
        <f t="shared" si="39"/>
        <v>Aggregate1-in-2October Monthly System Peak Day100% Cycling6</v>
      </c>
      <c r="G2502">
        <v>5.4950650000000003</v>
      </c>
      <c r="H2502">
        <v>5.4950650000000003</v>
      </c>
      <c r="I2502">
        <v>60.766300000000001</v>
      </c>
      <c r="J2502">
        <v>0</v>
      </c>
      <c r="K2502">
        <v>0</v>
      </c>
      <c r="L2502">
        <v>0</v>
      </c>
      <c r="M2502">
        <v>0</v>
      </c>
      <c r="N2502">
        <v>0</v>
      </c>
      <c r="O2502">
        <v>10695</v>
      </c>
      <c r="P2502" t="s">
        <v>59</v>
      </c>
      <c r="Q2502" t="s">
        <v>61</v>
      </c>
    </row>
    <row r="2503" spans="1:17" x14ac:dyDescent="0.25">
      <c r="A2503" t="s">
        <v>30</v>
      </c>
      <c r="B2503" t="s">
        <v>36</v>
      </c>
      <c r="C2503" t="s">
        <v>52</v>
      </c>
      <c r="D2503" t="s">
        <v>31</v>
      </c>
      <c r="E2503">
        <v>6</v>
      </c>
      <c r="F2503" t="str">
        <f t="shared" si="39"/>
        <v>Average Per Ton1-in-2October Monthly System Peak Day50% Cycling6</v>
      </c>
      <c r="G2503">
        <v>0.14790200000000001</v>
      </c>
      <c r="H2503">
        <v>0.14790200000000001</v>
      </c>
      <c r="I2503">
        <v>60.229799999999997</v>
      </c>
      <c r="J2503">
        <v>0</v>
      </c>
      <c r="K2503">
        <v>0</v>
      </c>
      <c r="L2503">
        <v>0</v>
      </c>
      <c r="M2503">
        <v>0</v>
      </c>
      <c r="N2503">
        <v>0</v>
      </c>
      <c r="O2503">
        <v>12331</v>
      </c>
      <c r="P2503" t="s">
        <v>59</v>
      </c>
      <c r="Q2503" t="s">
        <v>61</v>
      </c>
    </row>
    <row r="2504" spans="1:17" x14ac:dyDescent="0.25">
      <c r="A2504" t="s">
        <v>28</v>
      </c>
      <c r="B2504" t="s">
        <v>36</v>
      </c>
      <c r="C2504" t="s">
        <v>52</v>
      </c>
      <c r="D2504" t="s">
        <v>31</v>
      </c>
      <c r="E2504">
        <v>6</v>
      </c>
      <c r="F2504" t="str">
        <f t="shared" si="39"/>
        <v>Average Per Premise1-in-2October Monthly System Peak Day50% Cycling6</v>
      </c>
      <c r="G2504">
        <v>0.60710940000000002</v>
      </c>
      <c r="H2504">
        <v>0.60710940000000002</v>
      </c>
      <c r="I2504">
        <v>60.229799999999997</v>
      </c>
      <c r="J2504">
        <v>0</v>
      </c>
      <c r="K2504">
        <v>0</v>
      </c>
      <c r="L2504">
        <v>0</v>
      </c>
      <c r="M2504">
        <v>0</v>
      </c>
      <c r="N2504">
        <v>0</v>
      </c>
      <c r="O2504">
        <v>12331</v>
      </c>
      <c r="P2504" t="s">
        <v>59</v>
      </c>
      <c r="Q2504" t="s">
        <v>61</v>
      </c>
    </row>
    <row r="2505" spans="1:17" x14ac:dyDescent="0.25">
      <c r="A2505" t="s">
        <v>29</v>
      </c>
      <c r="B2505" t="s">
        <v>36</v>
      </c>
      <c r="C2505" t="s">
        <v>52</v>
      </c>
      <c r="D2505" t="s">
        <v>31</v>
      </c>
      <c r="E2505">
        <v>6</v>
      </c>
      <c r="F2505" t="str">
        <f t="shared" si="39"/>
        <v>Average Per Device1-in-2October Monthly System Peak Day50% Cycling6</v>
      </c>
      <c r="G2505">
        <v>0.51905049999999997</v>
      </c>
      <c r="H2505">
        <v>0.51905049999999997</v>
      </c>
      <c r="I2505">
        <v>60.229799999999997</v>
      </c>
      <c r="J2505">
        <v>0</v>
      </c>
      <c r="K2505">
        <v>0</v>
      </c>
      <c r="L2505">
        <v>0</v>
      </c>
      <c r="M2505">
        <v>0</v>
      </c>
      <c r="N2505">
        <v>0</v>
      </c>
      <c r="O2505">
        <v>12331</v>
      </c>
      <c r="P2505" t="s">
        <v>59</v>
      </c>
      <c r="Q2505" t="s">
        <v>61</v>
      </c>
    </row>
    <row r="2506" spans="1:17" x14ac:dyDescent="0.25">
      <c r="A2506" t="s">
        <v>43</v>
      </c>
      <c r="B2506" t="s">
        <v>36</v>
      </c>
      <c r="C2506" t="s">
        <v>52</v>
      </c>
      <c r="D2506" t="s">
        <v>31</v>
      </c>
      <c r="E2506">
        <v>6</v>
      </c>
      <c r="F2506" t="str">
        <f t="shared" si="39"/>
        <v>Aggregate1-in-2October Monthly System Peak Day50% Cycling6</v>
      </c>
      <c r="G2506">
        <v>7.4862659999999996</v>
      </c>
      <c r="H2506">
        <v>7.4862659999999996</v>
      </c>
      <c r="I2506">
        <v>60.229799999999997</v>
      </c>
      <c r="J2506">
        <v>0</v>
      </c>
      <c r="K2506">
        <v>0</v>
      </c>
      <c r="L2506">
        <v>0</v>
      </c>
      <c r="M2506">
        <v>0</v>
      </c>
      <c r="N2506">
        <v>0</v>
      </c>
      <c r="O2506">
        <v>12331</v>
      </c>
      <c r="P2506" t="s">
        <v>59</v>
      </c>
      <c r="Q2506" t="s">
        <v>61</v>
      </c>
    </row>
    <row r="2507" spans="1:17" x14ac:dyDescent="0.25">
      <c r="A2507" t="s">
        <v>30</v>
      </c>
      <c r="B2507" t="s">
        <v>36</v>
      </c>
      <c r="C2507" t="s">
        <v>52</v>
      </c>
      <c r="D2507" t="s">
        <v>26</v>
      </c>
      <c r="E2507">
        <v>6</v>
      </c>
      <c r="F2507" t="str">
        <f t="shared" si="39"/>
        <v>Average Per Ton1-in-2October Monthly System Peak DayAll6</v>
      </c>
      <c r="G2507">
        <v>0.13245409999999999</v>
      </c>
      <c r="H2507">
        <v>0.13245409999999999</v>
      </c>
      <c r="I2507">
        <v>60.478999999999999</v>
      </c>
      <c r="J2507">
        <v>0</v>
      </c>
      <c r="K2507">
        <v>0</v>
      </c>
      <c r="L2507">
        <v>0</v>
      </c>
      <c r="M2507">
        <v>0</v>
      </c>
      <c r="N2507">
        <v>0</v>
      </c>
      <c r="O2507">
        <v>23026</v>
      </c>
      <c r="P2507" t="s">
        <v>59</v>
      </c>
      <c r="Q2507" t="s">
        <v>61</v>
      </c>
    </row>
    <row r="2508" spans="1:17" x14ac:dyDescent="0.25">
      <c r="A2508" t="s">
        <v>28</v>
      </c>
      <c r="B2508" t="s">
        <v>36</v>
      </c>
      <c r="C2508" t="s">
        <v>52</v>
      </c>
      <c r="D2508" t="s">
        <v>26</v>
      </c>
      <c r="E2508">
        <v>6</v>
      </c>
      <c r="F2508" t="str">
        <f t="shared" si="39"/>
        <v>Average Per Premise1-in-2October Monthly System Peak DayAll6</v>
      </c>
      <c r="G2508">
        <v>0.566882</v>
      </c>
      <c r="H2508">
        <v>0.566882</v>
      </c>
      <c r="I2508">
        <v>60.478999999999999</v>
      </c>
      <c r="J2508">
        <v>0</v>
      </c>
      <c r="K2508">
        <v>0</v>
      </c>
      <c r="L2508">
        <v>0</v>
      </c>
      <c r="M2508">
        <v>0</v>
      </c>
      <c r="N2508">
        <v>0</v>
      </c>
      <c r="O2508">
        <v>23026</v>
      </c>
      <c r="P2508" t="s">
        <v>59</v>
      </c>
      <c r="Q2508" t="s">
        <v>61</v>
      </c>
    </row>
    <row r="2509" spans="1:17" x14ac:dyDescent="0.25">
      <c r="A2509" t="s">
        <v>29</v>
      </c>
      <c r="B2509" t="s">
        <v>36</v>
      </c>
      <c r="C2509" t="s">
        <v>52</v>
      </c>
      <c r="D2509" t="s">
        <v>26</v>
      </c>
      <c r="E2509">
        <v>6</v>
      </c>
      <c r="F2509" t="str">
        <f t="shared" si="39"/>
        <v>Average Per Device1-in-2October Monthly System Peak DayAll6</v>
      </c>
      <c r="G2509">
        <v>0.4724564</v>
      </c>
      <c r="H2509">
        <v>0.4724564</v>
      </c>
      <c r="I2509">
        <v>60.478999999999999</v>
      </c>
      <c r="J2509">
        <v>0</v>
      </c>
      <c r="K2509">
        <v>0</v>
      </c>
      <c r="L2509">
        <v>0</v>
      </c>
      <c r="M2509">
        <v>0</v>
      </c>
      <c r="N2509">
        <v>0</v>
      </c>
      <c r="O2509">
        <v>23026</v>
      </c>
      <c r="P2509" t="s">
        <v>59</v>
      </c>
      <c r="Q2509" t="s">
        <v>61</v>
      </c>
    </row>
    <row r="2510" spans="1:17" x14ac:dyDescent="0.25">
      <c r="A2510" t="s">
        <v>43</v>
      </c>
      <c r="B2510" t="s">
        <v>36</v>
      </c>
      <c r="C2510" t="s">
        <v>52</v>
      </c>
      <c r="D2510" t="s">
        <v>26</v>
      </c>
      <c r="E2510">
        <v>6</v>
      </c>
      <c r="F2510" t="str">
        <f t="shared" si="39"/>
        <v>Aggregate1-in-2October Monthly System Peak DayAll6</v>
      </c>
      <c r="G2510">
        <v>13.05302</v>
      </c>
      <c r="H2510">
        <v>13.05303</v>
      </c>
      <c r="I2510">
        <v>60.478999999999999</v>
      </c>
      <c r="J2510">
        <v>0</v>
      </c>
      <c r="K2510">
        <v>0</v>
      </c>
      <c r="L2510">
        <v>0</v>
      </c>
      <c r="M2510">
        <v>0</v>
      </c>
      <c r="N2510">
        <v>0</v>
      </c>
      <c r="O2510">
        <v>23026</v>
      </c>
      <c r="P2510" t="s">
        <v>59</v>
      </c>
      <c r="Q2510" t="s">
        <v>61</v>
      </c>
    </row>
    <row r="2511" spans="1:17" x14ac:dyDescent="0.25">
      <c r="A2511" t="s">
        <v>30</v>
      </c>
      <c r="B2511" t="s">
        <v>36</v>
      </c>
      <c r="C2511" t="s">
        <v>53</v>
      </c>
      <c r="D2511" t="s">
        <v>58</v>
      </c>
      <c r="E2511">
        <v>6</v>
      </c>
      <c r="F2511" t="str">
        <f t="shared" si="39"/>
        <v>Average Per Ton1-in-2September Monthly System Peak Day100% Cycling6</v>
      </c>
      <c r="G2511">
        <v>0.14235300000000001</v>
      </c>
      <c r="H2511">
        <v>0.14235300000000001</v>
      </c>
      <c r="I2511">
        <v>65.416200000000003</v>
      </c>
      <c r="J2511">
        <v>0</v>
      </c>
      <c r="K2511">
        <v>0</v>
      </c>
      <c r="L2511">
        <v>0</v>
      </c>
      <c r="M2511">
        <v>0</v>
      </c>
      <c r="N2511">
        <v>0</v>
      </c>
      <c r="O2511">
        <v>10695</v>
      </c>
      <c r="P2511" t="s">
        <v>59</v>
      </c>
      <c r="Q2511" t="s">
        <v>61</v>
      </c>
    </row>
    <row r="2512" spans="1:17" x14ac:dyDescent="0.25">
      <c r="A2512" t="s">
        <v>28</v>
      </c>
      <c r="B2512" t="s">
        <v>36</v>
      </c>
      <c r="C2512" t="s">
        <v>53</v>
      </c>
      <c r="D2512" t="s">
        <v>58</v>
      </c>
      <c r="E2512">
        <v>6</v>
      </c>
      <c r="F2512" t="str">
        <f t="shared" si="39"/>
        <v>Average Per Premise1-in-2September Monthly System Peak Day100% Cycling6</v>
      </c>
      <c r="G2512">
        <v>0.63797429999999999</v>
      </c>
      <c r="H2512">
        <v>0.63797429999999999</v>
      </c>
      <c r="I2512">
        <v>65.416200000000003</v>
      </c>
      <c r="J2512">
        <v>0</v>
      </c>
      <c r="K2512">
        <v>0</v>
      </c>
      <c r="L2512">
        <v>0</v>
      </c>
      <c r="M2512">
        <v>0</v>
      </c>
      <c r="N2512">
        <v>0</v>
      </c>
      <c r="O2512">
        <v>10695</v>
      </c>
      <c r="P2512" t="s">
        <v>59</v>
      </c>
      <c r="Q2512" t="s">
        <v>61</v>
      </c>
    </row>
    <row r="2513" spans="1:17" x14ac:dyDescent="0.25">
      <c r="A2513" t="s">
        <v>29</v>
      </c>
      <c r="B2513" t="s">
        <v>36</v>
      </c>
      <c r="C2513" t="s">
        <v>53</v>
      </c>
      <c r="D2513" t="s">
        <v>58</v>
      </c>
      <c r="E2513">
        <v>6</v>
      </c>
      <c r="F2513" t="str">
        <f t="shared" si="39"/>
        <v>Average Per Device1-in-2September Monthly System Peak Day100% Cycling6</v>
      </c>
      <c r="G2513">
        <v>0.51670850000000002</v>
      </c>
      <c r="H2513">
        <v>0.51670839999999996</v>
      </c>
      <c r="I2513">
        <v>65.416200000000003</v>
      </c>
      <c r="J2513">
        <v>0</v>
      </c>
      <c r="K2513">
        <v>0</v>
      </c>
      <c r="L2513">
        <v>0</v>
      </c>
      <c r="M2513">
        <v>0</v>
      </c>
      <c r="N2513">
        <v>0</v>
      </c>
      <c r="O2513">
        <v>10695</v>
      </c>
      <c r="P2513" t="s">
        <v>59</v>
      </c>
      <c r="Q2513" t="s">
        <v>61</v>
      </c>
    </row>
    <row r="2514" spans="1:17" x14ac:dyDescent="0.25">
      <c r="A2514" t="s">
        <v>43</v>
      </c>
      <c r="B2514" t="s">
        <v>36</v>
      </c>
      <c r="C2514" t="s">
        <v>53</v>
      </c>
      <c r="D2514" t="s">
        <v>58</v>
      </c>
      <c r="E2514">
        <v>6</v>
      </c>
      <c r="F2514" t="str">
        <f t="shared" si="39"/>
        <v>Aggregate1-in-2September Monthly System Peak Day100% Cycling6</v>
      </c>
      <c r="G2514">
        <v>6.8231349999999997</v>
      </c>
      <c r="H2514">
        <v>6.8231349999999997</v>
      </c>
      <c r="I2514">
        <v>65.416200000000003</v>
      </c>
      <c r="J2514">
        <v>0</v>
      </c>
      <c r="K2514">
        <v>0</v>
      </c>
      <c r="L2514">
        <v>0</v>
      </c>
      <c r="M2514">
        <v>0</v>
      </c>
      <c r="N2514">
        <v>0</v>
      </c>
      <c r="O2514">
        <v>10695</v>
      </c>
      <c r="P2514" t="s">
        <v>59</v>
      </c>
      <c r="Q2514" t="s">
        <v>61</v>
      </c>
    </row>
    <row r="2515" spans="1:17" x14ac:dyDescent="0.25">
      <c r="A2515" t="s">
        <v>30</v>
      </c>
      <c r="B2515" t="s">
        <v>36</v>
      </c>
      <c r="C2515" t="s">
        <v>53</v>
      </c>
      <c r="D2515" t="s">
        <v>31</v>
      </c>
      <c r="E2515">
        <v>6</v>
      </c>
      <c r="F2515" t="str">
        <f t="shared" si="39"/>
        <v>Average Per Ton1-in-2September Monthly System Peak Day50% Cycling6</v>
      </c>
      <c r="G2515">
        <v>0.18038570000000001</v>
      </c>
      <c r="H2515">
        <v>0.18038570000000001</v>
      </c>
      <c r="I2515">
        <v>65.328400000000002</v>
      </c>
      <c r="J2515">
        <v>0</v>
      </c>
      <c r="K2515">
        <v>0</v>
      </c>
      <c r="L2515">
        <v>0</v>
      </c>
      <c r="M2515">
        <v>0</v>
      </c>
      <c r="N2515">
        <v>0</v>
      </c>
      <c r="O2515">
        <v>12331</v>
      </c>
      <c r="P2515" t="s">
        <v>59</v>
      </c>
      <c r="Q2515" t="s">
        <v>61</v>
      </c>
    </row>
    <row r="2516" spans="1:17" x14ac:dyDescent="0.25">
      <c r="A2516" t="s">
        <v>28</v>
      </c>
      <c r="B2516" t="s">
        <v>36</v>
      </c>
      <c r="C2516" t="s">
        <v>53</v>
      </c>
      <c r="D2516" t="s">
        <v>31</v>
      </c>
      <c r="E2516">
        <v>6</v>
      </c>
      <c r="F2516" t="str">
        <f t="shared" si="39"/>
        <v>Average Per Premise1-in-2September Monthly System Peak Day50% Cycling6</v>
      </c>
      <c r="G2516">
        <v>0.74044880000000002</v>
      </c>
      <c r="H2516">
        <v>0.74044869999999996</v>
      </c>
      <c r="I2516">
        <v>65.328400000000002</v>
      </c>
      <c r="J2516">
        <v>0</v>
      </c>
      <c r="K2516">
        <v>0</v>
      </c>
      <c r="L2516">
        <v>0</v>
      </c>
      <c r="M2516">
        <v>0</v>
      </c>
      <c r="N2516">
        <v>0</v>
      </c>
      <c r="O2516">
        <v>12331</v>
      </c>
      <c r="P2516" t="s">
        <v>59</v>
      </c>
      <c r="Q2516" t="s">
        <v>61</v>
      </c>
    </row>
    <row r="2517" spans="1:17" x14ac:dyDescent="0.25">
      <c r="A2517" t="s">
        <v>29</v>
      </c>
      <c r="B2517" t="s">
        <v>36</v>
      </c>
      <c r="C2517" t="s">
        <v>53</v>
      </c>
      <c r="D2517" t="s">
        <v>31</v>
      </c>
      <c r="E2517">
        <v>6</v>
      </c>
      <c r="F2517" t="str">
        <f t="shared" si="39"/>
        <v>Average Per Device1-in-2September Monthly System Peak Day50% Cycling6</v>
      </c>
      <c r="G2517">
        <v>0.63304950000000004</v>
      </c>
      <c r="H2517">
        <v>0.63304950000000004</v>
      </c>
      <c r="I2517">
        <v>65.328400000000002</v>
      </c>
      <c r="J2517">
        <v>0</v>
      </c>
      <c r="K2517">
        <v>0</v>
      </c>
      <c r="L2517">
        <v>0</v>
      </c>
      <c r="M2517">
        <v>0</v>
      </c>
      <c r="N2517">
        <v>0</v>
      </c>
      <c r="O2517">
        <v>12331</v>
      </c>
      <c r="P2517" t="s">
        <v>59</v>
      </c>
      <c r="Q2517" t="s">
        <v>61</v>
      </c>
    </row>
    <row r="2518" spans="1:17" x14ac:dyDescent="0.25">
      <c r="A2518" t="s">
        <v>43</v>
      </c>
      <c r="B2518" t="s">
        <v>36</v>
      </c>
      <c r="C2518" t="s">
        <v>53</v>
      </c>
      <c r="D2518" t="s">
        <v>31</v>
      </c>
      <c r="E2518">
        <v>6</v>
      </c>
      <c r="F2518" t="str">
        <f t="shared" si="39"/>
        <v>Aggregate1-in-2September Monthly System Peak Day50% Cycling6</v>
      </c>
      <c r="G2518">
        <v>9.1304739999999995</v>
      </c>
      <c r="H2518">
        <v>9.1304730000000003</v>
      </c>
      <c r="I2518">
        <v>65.328400000000002</v>
      </c>
      <c r="J2518">
        <v>0</v>
      </c>
      <c r="K2518">
        <v>0</v>
      </c>
      <c r="L2518">
        <v>0</v>
      </c>
      <c r="M2518">
        <v>0</v>
      </c>
      <c r="N2518">
        <v>0</v>
      </c>
      <c r="O2518">
        <v>12331</v>
      </c>
      <c r="P2518" t="s">
        <v>59</v>
      </c>
      <c r="Q2518" t="s">
        <v>61</v>
      </c>
    </row>
    <row r="2519" spans="1:17" x14ac:dyDescent="0.25">
      <c r="A2519" t="s">
        <v>30</v>
      </c>
      <c r="B2519" t="s">
        <v>36</v>
      </c>
      <c r="C2519" t="s">
        <v>53</v>
      </c>
      <c r="D2519" t="s">
        <v>26</v>
      </c>
      <c r="E2519">
        <v>6</v>
      </c>
      <c r="F2519" t="str">
        <f t="shared" si="39"/>
        <v>Average Per Ton1-in-2September Monthly System Peak DayAll6</v>
      </c>
      <c r="G2519">
        <v>0.16271949999999999</v>
      </c>
      <c r="H2519">
        <v>0.16271949999999999</v>
      </c>
      <c r="I2519">
        <v>65.369200000000006</v>
      </c>
      <c r="J2519">
        <v>0</v>
      </c>
      <c r="K2519">
        <v>0</v>
      </c>
      <c r="L2519">
        <v>0</v>
      </c>
      <c r="M2519">
        <v>0</v>
      </c>
      <c r="N2519">
        <v>0</v>
      </c>
      <c r="O2519">
        <v>23026</v>
      </c>
      <c r="P2519" t="s">
        <v>59</v>
      </c>
      <c r="Q2519" t="s">
        <v>61</v>
      </c>
    </row>
    <row r="2520" spans="1:17" x14ac:dyDescent="0.25">
      <c r="A2520" t="s">
        <v>28</v>
      </c>
      <c r="B2520" t="s">
        <v>36</v>
      </c>
      <c r="C2520" t="s">
        <v>53</v>
      </c>
      <c r="D2520" t="s">
        <v>26</v>
      </c>
      <c r="E2520">
        <v>6</v>
      </c>
      <c r="F2520" t="str">
        <f t="shared" si="39"/>
        <v>Average Per Premise1-in-2September Monthly System Peak DayAll6</v>
      </c>
      <c r="G2520">
        <v>0.6964127</v>
      </c>
      <c r="H2520">
        <v>0.6964127</v>
      </c>
      <c r="I2520">
        <v>65.369200000000006</v>
      </c>
      <c r="J2520">
        <v>0</v>
      </c>
      <c r="K2520">
        <v>0</v>
      </c>
      <c r="L2520">
        <v>0</v>
      </c>
      <c r="M2520">
        <v>0</v>
      </c>
      <c r="N2520">
        <v>0</v>
      </c>
      <c r="O2520">
        <v>23026</v>
      </c>
      <c r="P2520" t="s">
        <v>59</v>
      </c>
      <c r="Q2520" t="s">
        <v>61</v>
      </c>
    </row>
    <row r="2521" spans="1:17" x14ac:dyDescent="0.25">
      <c r="A2521" t="s">
        <v>29</v>
      </c>
      <c r="B2521" t="s">
        <v>36</v>
      </c>
      <c r="C2521" t="s">
        <v>53</v>
      </c>
      <c r="D2521" t="s">
        <v>26</v>
      </c>
      <c r="E2521">
        <v>6</v>
      </c>
      <c r="F2521" t="str">
        <f t="shared" si="39"/>
        <v>Average Per Device1-in-2September Monthly System Peak DayAll6</v>
      </c>
      <c r="G2521">
        <v>0.58041109999999996</v>
      </c>
      <c r="H2521">
        <v>0.58041109999999996</v>
      </c>
      <c r="I2521">
        <v>65.369200000000006</v>
      </c>
      <c r="J2521">
        <v>0</v>
      </c>
      <c r="K2521">
        <v>0</v>
      </c>
      <c r="L2521">
        <v>0</v>
      </c>
      <c r="M2521">
        <v>0</v>
      </c>
      <c r="N2521">
        <v>0</v>
      </c>
      <c r="O2521">
        <v>23026</v>
      </c>
      <c r="P2521" t="s">
        <v>59</v>
      </c>
      <c r="Q2521" t="s">
        <v>61</v>
      </c>
    </row>
    <row r="2522" spans="1:17" x14ac:dyDescent="0.25">
      <c r="A2522" t="s">
        <v>43</v>
      </c>
      <c r="B2522" t="s">
        <v>36</v>
      </c>
      <c r="C2522" t="s">
        <v>53</v>
      </c>
      <c r="D2522" t="s">
        <v>26</v>
      </c>
      <c r="E2522">
        <v>6</v>
      </c>
      <c r="F2522" t="str">
        <f t="shared" si="39"/>
        <v>Aggregate1-in-2September Monthly System Peak DayAll6</v>
      </c>
      <c r="G2522">
        <v>16.035599999999999</v>
      </c>
      <c r="H2522">
        <v>16.035599999999999</v>
      </c>
      <c r="I2522">
        <v>65.369200000000006</v>
      </c>
      <c r="J2522">
        <v>0</v>
      </c>
      <c r="K2522">
        <v>0</v>
      </c>
      <c r="L2522">
        <v>0</v>
      </c>
      <c r="M2522">
        <v>0</v>
      </c>
      <c r="N2522">
        <v>0</v>
      </c>
      <c r="O2522">
        <v>23026</v>
      </c>
      <c r="P2522" t="s">
        <v>59</v>
      </c>
      <c r="Q2522" t="s">
        <v>61</v>
      </c>
    </row>
    <row r="2523" spans="1:17" x14ac:dyDescent="0.25">
      <c r="A2523" t="s">
        <v>30</v>
      </c>
      <c r="B2523" t="s">
        <v>36</v>
      </c>
      <c r="C2523" t="s">
        <v>48</v>
      </c>
      <c r="D2523" t="s">
        <v>58</v>
      </c>
      <c r="E2523">
        <v>7</v>
      </c>
      <c r="F2523" t="str">
        <f t="shared" si="39"/>
        <v>Average Per Ton1-in-2August Monthly System Peak Day100% Cycling7</v>
      </c>
      <c r="G2523">
        <v>0.15533330000000001</v>
      </c>
      <c r="H2523">
        <v>0.15533330000000001</v>
      </c>
      <c r="I2523">
        <v>69.253100000000003</v>
      </c>
      <c r="J2523">
        <v>0</v>
      </c>
      <c r="K2523">
        <v>0</v>
      </c>
      <c r="L2523">
        <v>0</v>
      </c>
      <c r="M2523">
        <v>0</v>
      </c>
      <c r="N2523">
        <v>0</v>
      </c>
      <c r="O2523">
        <v>10695</v>
      </c>
      <c r="P2523" t="s">
        <v>59</v>
      </c>
      <c r="Q2523" t="s">
        <v>61</v>
      </c>
    </row>
    <row r="2524" spans="1:17" x14ac:dyDescent="0.25">
      <c r="A2524" t="s">
        <v>28</v>
      </c>
      <c r="B2524" t="s">
        <v>36</v>
      </c>
      <c r="C2524" t="s">
        <v>48</v>
      </c>
      <c r="D2524" t="s">
        <v>58</v>
      </c>
      <c r="E2524">
        <v>7</v>
      </c>
      <c r="F2524" t="str">
        <f t="shared" si="39"/>
        <v>Average Per Premise1-in-2August Monthly System Peak Day100% Cycling7</v>
      </c>
      <c r="G2524">
        <v>0.69614710000000002</v>
      </c>
      <c r="H2524">
        <v>0.69614719999999997</v>
      </c>
      <c r="I2524">
        <v>69.253100000000003</v>
      </c>
      <c r="J2524">
        <v>0</v>
      </c>
      <c r="K2524">
        <v>0</v>
      </c>
      <c r="L2524">
        <v>0</v>
      </c>
      <c r="M2524">
        <v>0</v>
      </c>
      <c r="N2524">
        <v>0</v>
      </c>
      <c r="O2524">
        <v>10695</v>
      </c>
      <c r="P2524" t="s">
        <v>59</v>
      </c>
      <c r="Q2524" t="s">
        <v>61</v>
      </c>
    </row>
    <row r="2525" spans="1:17" x14ac:dyDescent="0.25">
      <c r="A2525" t="s">
        <v>29</v>
      </c>
      <c r="B2525" t="s">
        <v>36</v>
      </c>
      <c r="C2525" t="s">
        <v>48</v>
      </c>
      <c r="D2525" t="s">
        <v>58</v>
      </c>
      <c r="E2525">
        <v>7</v>
      </c>
      <c r="F2525" t="str">
        <f t="shared" si="39"/>
        <v>Average Per Device1-in-2August Monthly System Peak Day100% Cycling7</v>
      </c>
      <c r="G2525">
        <v>0.56382379999999999</v>
      </c>
      <c r="H2525">
        <v>0.56382379999999999</v>
      </c>
      <c r="I2525">
        <v>69.253100000000003</v>
      </c>
      <c r="J2525">
        <v>0</v>
      </c>
      <c r="K2525">
        <v>0</v>
      </c>
      <c r="L2525">
        <v>0</v>
      </c>
      <c r="M2525">
        <v>0</v>
      </c>
      <c r="N2525">
        <v>0</v>
      </c>
      <c r="O2525">
        <v>10695</v>
      </c>
      <c r="P2525" t="s">
        <v>59</v>
      </c>
      <c r="Q2525" t="s">
        <v>61</v>
      </c>
    </row>
    <row r="2526" spans="1:17" x14ac:dyDescent="0.25">
      <c r="A2526" t="s">
        <v>43</v>
      </c>
      <c r="B2526" t="s">
        <v>36</v>
      </c>
      <c r="C2526" t="s">
        <v>48</v>
      </c>
      <c r="D2526" t="s">
        <v>58</v>
      </c>
      <c r="E2526">
        <v>7</v>
      </c>
      <c r="F2526" t="str">
        <f t="shared" si="39"/>
        <v>Aggregate1-in-2August Monthly System Peak Day100% Cycling7</v>
      </c>
      <c r="G2526">
        <v>7.4452939999999996</v>
      </c>
      <c r="H2526">
        <v>7.4452939999999996</v>
      </c>
      <c r="I2526">
        <v>69.253100000000003</v>
      </c>
      <c r="J2526">
        <v>0</v>
      </c>
      <c r="K2526">
        <v>0</v>
      </c>
      <c r="L2526">
        <v>0</v>
      </c>
      <c r="M2526">
        <v>0</v>
      </c>
      <c r="N2526">
        <v>0</v>
      </c>
      <c r="O2526">
        <v>10695</v>
      </c>
      <c r="P2526" t="s">
        <v>59</v>
      </c>
      <c r="Q2526" t="s">
        <v>61</v>
      </c>
    </row>
    <row r="2527" spans="1:17" x14ac:dyDescent="0.25">
      <c r="A2527" t="s">
        <v>30</v>
      </c>
      <c r="B2527" t="s">
        <v>36</v>
      </c>
      <c r="C2527" t="s">
        <v>48</v>
      </c>
      <c r="D2527" t="s">
        <v>31</v>
      </c>
      <c r="E2527">
        <v>7</v>
      </c>
      <c r="F2527" t="str">
        <f t="shared" si="39"/>
        <v>Average Per Ton1-in-2August Monthly System Peak Day50% Cycling7</v>
      </c>
      <c r="G2527">
        <v>0.19865759999999999</v>
      </c>
      <c r="H2527">
        <v>0.19865759999999999</v>
      </c>
      <c r="I2527">
        <v>69.013900000000007</v>
      </c>
      <c r="J2527">
        <v>0</v>
      </c>
      <c r="K2527">
        <v>0</v>
      </c>
      <c r="L2527">
        <v>0</v>
      </c>
      <c r="M2527">
        <v>0</v>
      </c>
      <c r="N2527">
        <v>0</v>
      </c>
      <c r="O2527">
        <v>12331</v>
      </c>
      <c r="P2527" t="s">
        <v>59</v>
      </c>
      <c r="Q2527" t="s">
        <v>61</v>
      </c>
    </row>
    <row r="2528" spans="1:17" x14ac:dyDescent="0.25">
      <c r="A2528" t="s">
        <v>28</v>
      </c>
      <c r="B2528" t="s">
        <v>36</v>
      </c>
      <c r="C2528" t="s">
        <v>48</v>
      </c>
      <c r="D2528" t="s">
        <v>31</v>
      </c>
      <c r="E2528">
        <v>7</v>
      </c>
      <c r="F2528" t="str">
        <f t="shared" si="39"/>
        <v>Average Per Premise1-in-2August Monthly System Peak Day50% Cycling7</v>
      </c>
      <c r="G2528">
        <v>0.8154515</v>
      </c>
      <c r="H2528">
        <v>0.8154515</v>
      </c>
      <c r="I2528">
        <v>69.013900000000007</v>
      </c>
      <c r="J2528">
        <v>0</v>
      </c>
      <c r="K2528">
        <v>0</v>
      </c>
      <c r="L2528">
        <v>0</v>
      </c>
      <c r="M2528">
        <v>0</v>
      </c>
      <c r="N2528">
        <v>0</v>
      </c>
      <c r="O2528">
        <v>12331</v>
      </c>
      <c r="P2528" t="s">
        <v>59</v>
      </c>
      <c r="Q2528" t="s">
        <v>61</v>
      </c>
    </row>
    <row r="2529" spans="1:17" x14ac:dyDescent="0.25">
      <c r="A2529" t="s">
        <v>29</v>
      </c>
      <c r="B2529" t="s">
        <v>36</v>
      </c>
      <c r="C2529" t="s">
        <v>48</v>
      </c>
      <c r="D2529" t="s">
        <v>31</v>
      </c>
      <c r="E2529">
        <v>7</v>
      </c>
      <c r="F2529" t="str">
        <f t="shared" si="39"/>
        <v>Average Per Device1-in-2August Monthly System Peak Day50% Cycling7</v>
      </c>
      <c r="G2529">
        <v>0.69717340000000005</v>
      </c>
      <c r="H2529">
        <v>0.69717340000000005</v>
      </c>
      <c r="I2529">
        <v>69.013900000000007</v>
      </c>
      <c r="J2529">
        <v>0</v>
      </c>
      <c r="K2529">
        <v>0</v>
      </c>
      <c r="L2529">
        <v>0</v>
      </c>
      <c r="M2529">
        <v>0</v>
      </c>
      <c r="N2529">
        <v>0</v>
      </c>
      <c r="O2529">
        <v>12331</v>
      </c>
      <c r="P2529" t="s">
        <v>59</v>
      </c>
      <c r="Q2529" t="s">
        <v>61</v>
      </c>
    </row>
    <row r="2530" spans="1:17" x14ac:dyDescent="0.25">
      <c r="A2530" t="s">
        <v>43</v>
      </c>
      <c r="B2530" t="s">
        <v>36</v>
      </c>
      <c r="C2530" t="s">
        <v>48</v>
      </c>
      <c r="D2530" t="s">
        <v>31</v>
      </c>
      <c r="E2530">
        <v>7</v>
      </c>
      <c r="F2530" t="str">
        <f t="shared" si="39"/>
        <v>Aggregate1-in-2August Monthly System Peak Day50% Cycling7</v>
      </c>
      <c r="G2530">
        <v>10.05533</v>
      </c>
      <c r="H2530">
        <v>10.05533</v>
      </c>
      <c r="I2530">
        <v>69.013900000000007</v>
      </c>
      <c r="J2530">
        <v>0</v>
      </c>
      <c r="K2530">
        <v>0</v>
      </c>
      <c r="L2530">
        <v>0</v>
      </c>
      <c r="M2530">
        <v>0</v>
      </c>
      <c r="N2530">
        <v>0</v>
      </c>
      <c r="O2530">
        <v>12331</v>
      </c>
      <c r="P2530" t="s">
        <v>59</v>
      </c>
      <c r="Q2530" t="s">
        <v>61</v>
      </c>
    </row>
    <row r="2531" spans="1:17" x14ac:dyDescent="0.25">
      <c r="A2531" t="s">
        <v>30</v>
      </c>
      <c r="B2531" t="s">
        <v>36</v>
      </c>
      <c r="C2531" t="s">
        <v>48</v>
      </c>
      <c r="D2531" t="s">
        <v>26</v>
      </c>
      <c r="E2531">
        <v>7</v>
      </c>
      <c r="F2531" t="str">
        <f t="shared" si="39"/>
        <v>Average Per Ton1-in-2August Monthly System Peak DayAll7</v>
      </c>
      <c r="G2531">
        <v>0.17853340000000001</v>
      </c>
      <c r="H2531">
        <v>0.17853340000000001</v>
      </c>
      <c r="I2531">
        <v>69.125</v>
      </c>
      <c r="J2531">
        <v>0</v>
      </c>
      <c r="K2531">
        <v>0</v>
      </c>
      <c r="L2531">
        <v>0</v>
      </c>
      <c r="M2531">
        <v>0</v>
      </c>
      <c r="N2531">
        <v>0</v>
      </c>
      <c r="O2531">
        <v>23026</v>
      </c>
      <c r="P2531" t="s">
        <v>59</v>
      </c>
      <c r="Q2531" t="s">
        <v>61</v>
      </c>
    </row>
    <row r="2532" spans="1:17" x14ac:dyDescent="0.25">
      <c r="A2532" t="s">
        <v>28</v>
      </c>
      <c r="B2532" t="s">
        <v>36</v>
      </c>
      <c r="C2532" t="s">
        <v>48</v>
      </c>
      <c r="D2532" t="s">
        <v>26</v>
      </c>
      <c r="E2532">
        <v>7</v>
      </c>
      <c r="F2532" t="str">
        <f t="shared" si="39"/>
        <v>Average Per Premise1-in-2August Monthly System Peak DayAll7</v>
      </c>
      <c r="G2532">
        <v>0.76409380000000005</v>
      </c>
      <c r="H2532">
        <v>0.76409380000000005</v>
      </c>
      <c r="I2532">
        <v>69.125</v>
      </c>
      <c r="J2532">
        <v>0</v>
      </c>
      <c r="K2532">
        <v>0</v>
      </c>
      <c r="L2532">
        <v>0</v>
      </c>
      <c r="M2532">
        <v>0</v>
      </c>
      <c r="N2532">
        <v>0</v>
      </c>
      <c r="O2532">
        <v>23026</v>
      </c>
      <c r="P2532" t="s">
        <v>59</v>
      </c>
      <c r="Q2532" t="s">
        <v>61</v>
      </c>
    </row>
    <row r="2533" spans="1:17" x14ac:dyDescent="0.25">
      <c r="A2533" t="s">
        <v>29</v>
      </c>
      <c r="B2533" t="s">
        <v>36</v>
      </c>
      <c r="C2533" t="s">
        <v>48</v>
      </c>
      <c r="D2533" t="s">
        <v>26</v>
      </c>
      <c r="E2533">
        <v>7</v>
      </c>
      <c r="F2533" t="str">
        <f t="shared" si="39"/>
        <v>Average Per Device1-in-2August Monthly System Peak DayAll7</v>
      </c>
      <c r="G2533">
        <v>0.63681860000000001</v>
      </c>
      <c r="H2533">
        <v>0.63681860000000001</v>
      </c>
      <c r="I2533">
        <v>69.125</v>
      </c>
      <c r="J2533">
        <v>0</v>
      </c>
      <c r="K2533">
        <v>0</v>
      </c>
      <c r="L2533">
        <v>0</v>
      </c>
      <c r="M2533">
        <v>0</v>
      </c>
      <c r="N2533">
        <v>0</v>
      </c>
      <c r="O2533">
        <v>23026</v>
      </c>
      <c r="P2533" t="s">
        <v>59</v>
      </c>
      <c r="Q2533" t="s">
        <v>61</v>
      </c>
    </row>
    <row r="2534" spans="1:17" x14ac:dyDescent="0.25">
      <c r="A2534" t="s">
        <v>43</v>
      </c>
      <c r="B2534" t="s">
        <v>36</v>
      </c>
      <c r="C2534" t="s">
        <v>48</v>
      </c>
      <c r="D2534" t="s">
        <v>26</v>
      </c>
      <c r="E2534">
        <v>7</v>
      </c>
      <c r="F2534" t="str">
        <f t="shared" si="39"/>
        <v>Aggregate1-in-2August Monthly System Peak DayAll7</v>
      </c>
      <c r="G2534">
        <v>17.59402</v>
      </c>
      <c r="H2534">
        <v>17.59402</v>
      </c>
      <c r="I2534">
        <v>69.125</v>
      </c>
      <c r="J2534">
        <v>0</v>
      </c>
      <c r="K2534">
        <v>0</v>
      </c>
      <c r="L2534">
        <v>0</v>
      </c>
      <c r="M2534">
        <v>0</v>
      </c>
      <c r="N2534">
        <v>0</v>
      </c>
      <c r="O2534">
        <v>23026</v>
      </c>
      <c r="P2534" t="s">
        <v>59</v>
      </c>
      <c r="Q2534" t="s">
        <v>61</v>
      </c>
    </row>
    <row r="2535" spans="1:17" x14ac:dyDescent="0.25">
      <c r="A2535" t="s">
        <v>30</v>
      </c>
      <c r="B2535" t="s">
        <v>36</v>
      </c>
      <c r="C2535" t="s">
        <v>37</v>
      </c>
      <c r="D2535" t="s">
        <v>58</v>
      </c>
      <c r="E2535">
        <v>7</v>
      </c>
      <c r="F2535" t="str">
        <f t="shared" si="39"/>
        <v>Average Per Ton1-in-2August Typical Event Day100% Cycling7</v>
      </c>
      <c r="G2535">
        <v>0.14140730000000001</v>
      </c>
      <c r="H2535">
        <v>0.14140730000000001</v>
      </c>
      <c r="I2535">
        <v>66.297200000000004</v>
      </c>
      <c r="J2535">
        <v>0</v>
      </c>
      <c r="K2535">
        <v>0</v>
      </c>
      <c r="L2535">
        <v>0</v>
      </c>
      <c r="M2535">
        <v>0</v>
      </c>
      <c r="N2535">
        <v>0</v>
      </c>
      <c r="O2535">
        <v>10695</v>
      </c>
      <c r="P2535" t="s">
        <v>59</v>
      </c>
      <c r="Q2535" t="s">
        <v>61</v>
      </c>
    </row>
    <row r="2536" spans="1:17" x14ac:dyDescent="0.25">
      <c r="A2536" t="s">
        <v>28</v>
      </c>
      <c r="B2536" t="s">
        <v>36</v>
      </c>
      <c r="C2536" t="s">
        <v>37</v>
      </c>
      <c r="D2536" t="s">
        <v>58</v>
      </c>
      <c r="E2536">
        <v>7</v>
      </c>
      <c r="F2536" t="str">
        <f t="shared" si="39"/>
        <v>Average Per Premise1-in-2August Typical Event Day100% Cycling7</v>
      </c>
      <c r="G2536">
        <v>0.63373599999999997</v>
      </c>
      <c r="H2536">
        <v>0.63373599999999997</v>
      </c>
      <c r="I2536">
        <v>66.297200000000004</v>
      </c>
      <c r="J2536">
        <v>0</v>
      </c>
      <c r="K2536">
        <v>0</v>
      </c>
      <c r="L2536">
        <v>0</v>
      </c>
      <c r="M2536">
        <v>0</v>
      </c>
      <c r="N2536">
        <v>0</v>
      </c>
      <c r="O2536">
        <v>10695</v>
      </c>
      <c r="P2536" t="s">
        <v>59</v>
      </c>
      <c r="Q2536" t="s">
        <v>61</v>
      </c>
    </row>
    <row r="2537" spans="1:17" x14ac:dyDescent="0.25">
      <c r="A2537" t="s">
        <v>29</v>
      </c>
      <c r="B2537" t="s">
        <v>36</v>
      </c>
      <c r="C2537" t="s">
        <v>37</v>
      </c>
      <c r="D2537" t="s">
        <v>58</v>
      </c>
      <c r="E2537">
        <v>7</v>
      </c>
      <c r="F2537" t="str">
        <f t="shared" si="39"/>
        <v>Average Per Device1-in-2August Typical Event Day100% Cycling7</v>
      </c>
      <c r="G2537">
        <v>0.51327579999999995</v>
      </c>
      <c r="H2537">
        <v>0.51327579999999995</v>
      </c>
      <c r="I2537">
        <v>66.297200000000004</v>
      </c>
      <c r="J2537">
        <v>0</v>
      </c>
      <c r="K2537">
        <v>0</v>
      </c>
      <c r="L2537">
        <v>0</v>
      </c>
      <c r="M2537">
        <v>0</v>
      </c>
      <c r="N2537">
        <v>0</v>
      </c>
      <c r="O2537">
        <v>10695</v>
      </c>
      <c r="P2537" t="s">
        <v>59</v>
      </c>
      <c r="Q2537" t="s">
        <v>61</v>
      </c>
    </row>
    <row r="2538" spans="1:17" x14ac:dyDescent="0.25">
      <c r="A2538" t="s">
        <v>43</v>
      </c>
      <c r="B2538" t="s">
        <v>36</v>
      </c>
      <c r="C2538" t="s">
        <v>37</v>
      </c>
      <c r="D2538" t="s">
        <v>58</v>
      </c>
      <c r="E2538">
        <v>7</v>
      </c>
      <c r="F2538" t="str">
        <f t="shared" si="39"/>
        <v>Aggregate1-in-2August Typical Event Day100% Cycling7</v>
      </c>
      <c r="G2538">
        <v>6.7778070000000001</v>
      </c>
      <c r="H2538">
        <v>6.7778070000000001</v>
      </c>
      <c r="I2538">
        <v>66.297200000000004</v>
      </c>
      <c r="J2538">
        <v>0</v>
      </c>
      <c r="K2538">
        <v>0</v>
      </c>
      <c r="L2538">
        <v>0</v>
      </c>
      <c r="M2538">
        <v>0</v>
      </c>
      <c r="N2538">
        <v>0</v>
      </c>
      <c r="O2538">
        <v>10695</v>
      </c>
      <c r="P2538" t="s">
        <v>59</v>
      </c>
      <c r="Q2538" t="s">
        <v>61</v>
      </c>
    </row>
    <row r="2539" spans="1:17" x14ac:dyDescent="0.25">
      <c r="A2539" t="s">
        <v>30</v>
      </c>
      <c r="B2539" t="s">
        <v>36</v>
      </c>
      <c r="C2539" t="s">
        <v>37</v>
      </c>
      <c r="D2539" t="s">
        <v>31</v>
      </c>
      <c r="E2539">
        <v>7</v>
      </c>
      <c r="F2539" t="str">
        <f t="shared" si="39"/>
        <v>Average Per Ton1-in-2August Typical Event Day50% Cycling7</v>
      </c>
      <c r="G2539">
        <v>0.18344250000000001</v>
      </c>
      <c r="H2539">
        <v>0.18344250000000001</v>
      </c>
      <c r="I2539">
        <v>66.245900000000006</v>
      </c>
      <c r="J2539">
        <v>0</v>
      </c>
      <c r="K2539">
        <v>0</v>
      </c>
      <c r="L2539">
        <v>0</v>
      </c>
      <c r="M2539">
        <v>0</v>
      </c>
      <c r="N2539">
        <v>0</v>
      </c>
      <c r="O2539">
        <v>12331</v>
      </c>
      <c r="P2539" t="s">
        <v>59</v>
      </c>
      <c r="Q2539" t="s">
        <v>61</v>
      </c>
    </row>
    <row r="2540" spans="1:17" x14ac:dyDescent="0.25">
      <c r="A2540" t="s">
        <v>28</v>
      </c>
      <c r="B2540" t="s">
        <v>36</v>
      </c>
      <c r="C2540" t="s">
        <v>37</v>
      </c>
      <c r="D2540" t="s">
        <v>31</v>
      </c>
      <c r="E2540">
        <v>7</v>
      </c>
      <c r="F2540" t="str">
        <f t="shared" si="39"/>
        <v>Average Per Premise1-in-2August Typical Event Day50% Cycling7</v>
      </c>
      <c r="G2540">
        <v>0.75299640000000001</v>
      </c>
      <c r="H2540">
        <v>0.75299640000000001</v>
      </c>
      <c r="I2540">
        <v>66.245900000000006</v>
      </c>
      <c r="J2540">
        <v>0</v>
      </c>
      <c r="K2540">
        <v>0</v>
      </c>
      <c r="L2540">
        <v>0</v>
      </c>
      <c r="M2540">
        <v>0</v>
      </c>
      <c r="N2540">
        <v>0</v>
      </c>
      <c r="O2540">
        <v>12331</v>
      </c>
      <c r="P2540" t="s">
        <v>59</v>
      </c>
      <c r="Q2540" t="s">
        <v>61</v>
      </c>
    </row>
    <row r="2541" spans="1:17" x14ac:dyDescent="0.25">
      <c r="A2541" t="s">
        <v>29</v>
      </c>
      <c r="B2541" t="s">
        <v>36</v>
      </c>
      <c r="C2541" t="s">
        <v>37</v>
      </c>
      <c r="D2541" t="s">
        <v>31</v>
      </c>
      <c r="E2541">
        <v>7</v>
      </c>
      <c r="F2541" t="str">
        <f t="shared" si="39"/>
        <v>Average Per Device1-in-2August Typical Event Day50% Cycling7</v>
      </c>
      <c r="G2541">
        <v>0.64377720000000005</v>
      </c>
      <c r="H2541">
        <v>0.64377720000000005</v>
      </c>
      <c r="I2541">
        <v>66.245900000000006</v>
      </c>
      <c r="J2541">
        <v>0</v>
      </c>
      <c r="K2541">
        <v>0</v>
      </c>
      <c r="L2541">
        <v>0</v>
      </c>
      <c r="M2541">
        <v>0</v>
      </c>
      <c r="N2541">
        <v>0</v>
      </c>
      <c r="O2541">
        <v>12331</v>
      </c>
      <c r="P2541" t="s">
        <v>59</v>
      </c>
      <c r="Q2541" t="s">
        <v>61</v>
      </c>
    </row>
    <row r="2542" spans="1:17" x14ac:dyDescent="0.25">
      <c r="A2542" t="s">
        <v>43</v>
      </c>
      <c r="B2542" t="s">
        <v>36</v>
      </c>
      <c r="C2542" t="s">
        <v>37</v>
      </c>
      <c r="D2542" t="s">
        <v>31</v>
      </c>
      <c r="E2542">
        <v>7</v>
      </c>
      <c r="F2542" t="str">
        <f t="shared" si="39"/>
        <v>Aggregate1-in-2August Typical Event Day50% Cycling7</v>
      </c>
      <c r="G2542">
        <v>9.2851990000000004</v>
      </c>
      <c r="H2542">
        <v>9.2851990000000004</v>
      </c>
      <c r="I2542">
        <v>66.245900000000006</v>
      </c>
      <c r="J2542">
        <v>0</v>
      </c>
      <c r="K2542">
        <v>0</v>
      </c>
      <c r="L2542">
        <v>0</v>
      </c>
      <c r="M2542">
        <v>0</v>
      </c>
      <c r="N2542">
        <v>0</v>
      </c>
      <c r="O2542">
        <v>12331</v>
      </c>
      <c r="P2542" t="s">
        <v>59</v>
      </c>
      <c r="Q2542" t="s">
        <v>61</v>
      </c>
    </row>
    <row r="2543" spans="1:17" x14ac:dyDescent="0.25">
      <c r="A2543" t="s">
        <v>30</v>
      </c>
      <c r="B2543" t="s">
        <v>36</v>
      </c>
      <c r="C2543" t="s">
        <v>37</v>
      </c>
      <c r="D2543" t="s">
        <v>26</v>
      </c>
      <c r="E2543">
        <v>7</v>
      </c>
      <c r="F2543" t="str">
        <f t="shared" si="39"/>
        <v>Average Per Ton1-in-2August Typical Event DayAll7</v>
      </c>
      <c r="G2543">
        <v>0.16391710000000001</v>
      </c>
      <c r="H2543">
        <v>0.16391710000000001</v>
      </c>
      <c r="I2543">
        <v>66.2697</v>
      </c>
      <c r="J2543">
        <v>0</v>
      </c>
      <c r="K2543">
        <v>0</v>
      </c>
      <c r="L2543">
        <v>0</v>
      </c>
      <c r="M2543">
        <v>0</v>
      </c>
      <c r="N2543">
        <v>0</v>
      </c>
      <c r="O2543">
        <v>23026</v>
      </c>
      <c r="P2543" t="s">
        <v>59</v>
      </c>
      <c r="Q2543" t="s">
        <v>61</v>
      </c>
    </row>
    <row r="2544" spans="1:17" x14ac:dyDescent="0.25">
      <c r="A2544" t="s">
        <v>28</v>
      </c>
      <c r="B2544" t="s">
        <v>36</v>
      </c>
      <c r="C2544" t="s">
        <v>37</v>
      </c>
      <c r="D2544" t="s">
        <v>26</v>
      </c>
      <c r="E2544">
        <v>7</v>
      </c>
      <c r="F2544" t="str">
        <f t="shared" si="39"/>
        <v>Average Per Premise1-in-2August Typical Event DayAll7</v>
      </c>
      <c r="G2544">
        <v>0.70153849999999995</v>
      </c>
      <c r="H2544">
        <v>0.70153840000000001</v>
      </c>
      <c r="I2544">
        <v>66.2697</v>
      </c>
      <c r="J2544">
        <v>0</v>
      </c>
      <c r="K2544">
        <v>0</v>
      </c>
      <c r="L2544">
        <v>0</v>
      </c>
      <c r="M2544">
        <v>0</v>
      </c>
      <c r="N2544">
        <v>0</v>
      </c>
      <c r="O2544">
        <v>23026</v>
      </c>
      <c r="P2544" t="s">
        <v>59</v>
      </c>
      <c r="Q2544" t="s">
        <v>61</v>
      </c>
    </row>
    <row r="2545" spans="1:17" x14ac:dyDescent="0.25">
      <c r="A2545" t="s">
        <v>29</v>
      </c>
      <c r="B2545" t="s">
        <v>36</v>
      </c>
      <c r="C2545" t="s">
        <v>37</v>
      </c>
      <c r="D2545" t="s">
        <v>26</v>
      </c>
      <c r="E2545">
        <v>7</v>
      </c>
      <c r="F2545" t="str">
        <f t="shared" si="39"/>
        <v>Average Per Device1-in-2August Typical Event DayAll7</v>
      </c>
      <c r="G2545">
        <v>0.58468310000000001</v>
      </c>
      <c r="H2545">
        <v>0.58468310000000001</v>
      </c>
      <c r="I2545">
        <v>66.2697</v>
      </c>
      <c r="J2545">
        <v>0</v>
      </c>
      <c r="K2545">
        <v>0</v>
      </c>
      <c r="L2545">
        <v>0</v>
      </c>
      <c r="M2545">
        <v>0</v>
      </c>
      <c r="N2545">
        <v>0</v>
      </c>
      <c r="O2545">
        <v>23026</v>
      </c>
      <c r="P2545" t="s">
        <v>59</v>
      </c>
      <c r="Q2545" t="s">
        <v>61</v>
      </c>
    </row>
    <row r="2546" spans="1:17" x14ac:dyDescent="0.25">
      <c r="A2546" t="s">
        <v>43</v>
      </c>
      <c r="B2546" t="s">
        <v>36</v>
      </c>
      <c r="C2546" t="s">
        <v>37</v>
      </c>
      <c r="D2546" t="s">
        <v>26</v>
      </c>
      <c r="E2546">
        <v>7</v>
      </c>
      <c r="F2546" t="str">
        <f t="shared" si="39"/>
        <v>Aggregate1-in-2August Typical Event DayAll7</v>
      </c>
      <c r="G2546">
        <v>16.15362</v>
      </c>
      <c r="H2546">
        <v>16.15362</v>
      </c>
      <c r="I2546">
        <v>66.2697</v>
      </c>
      <c r="J2546">
        <v>0</v>
      </c>
      <c r="K2546">
        <v>0</v>
      </c>
      <c r="L2546">
        <v>0</v>
      </c>
      <c r="M2546">
        <v>0</v>
      </c>
      <c r="N2546">
        <v>0</v>
      </c>
      <c r="O2546">
        <v>23026</v>
      </c>
      <c r="P2546" t="s">
        <v>59</v>
      </c>
      <c r="Q2546" t="s">
        <v>61</v>
      </c>
    </row>
    <row r="2547" spans="1:17" x14ac:dyDescent="0.25">
      <c r="A2547" t="s">
        <v>30</v>
      </c>
      <c r="B2547" t="s">
        <v>36</v>
      </c>
      <c r="C2547" t="s">
        <v>49</v>
      </c>
      <c r="D2547" t="s">
        <v>58</v>
      </c>
      <c r="E2547">
        <v>7</v>
      </c>
      <c r="F2547" t="str">
        <f t="shared" si="39"/>
        <v>Average Per Ton1-in-2July Monthly System Peak Day100% Cycling7</v>
      </c>
      <c r="G2547">
        <v>0.13964480000000001</v>
      </c>
      <c r="H2547">
        <v>0.13964480000000001</v>
      </c>
      <c r="I2547">
        <v>67.576999999999998</v>
      </c>
      <c r="J2547">
        <v>0</v>
      </c>
      <c r="K2547">
        <v>0</v>
      </c>
      <c r="L2547">
        <v>0</v>
      </c>
      <c r="M2547">
        <v>0</v>
      </c>
      <c r="N2547">
        <v>0</v>
      </c>
      <c r="O2547">
        <v>10695</v>
      </c>
      <c r="P2547" t="s">
        <v>59</v>
      </c>
      <c r="Q2547" t="s">
        <v>61</v>
      </c>
    </row>
    <row r="2548" spans="1:17" x14ac:dyDescent="0.25">
      <c r="A2548" t="s">
        <v>28</v>
      </c>
      <c r="B2548" t="s">
        <v>36</v>
      </c>
      <c r="C2548" t="s">
        <v>49</v>
      </c>
      <c r="D2548" t="s">
        <v>58</v>
      </c>
      <c r="E2548">
        <v>7</v>
      </c>
      <c r="F2548" t="str">
        <f t="shared" si="39"/>
        <v>Average Per Premise1-in-2July Monthly System Peak Day100% Cycling7</v>
      </c>
      <c r="G2548">
        <v>0.62583719999999998</v>
      </c>
      <c r="H2548">
        <v>0.62583719999999998</v>
      </c>
      <c r="I2548">
        <v>67.576999999999998</v>
      </c>
      <c r="J2548">
        <v>0</v>
      </c>
      <c r="K2548">
        <v>0</v>
      </c>
      <c r="L2548">
        <v>0</v>
      </c>
      <c r="M2548">
        <v>0</v>
      </c>
      <c r="N2548">
        <v>0</v>
      </c>
      <c r="O2548">
        <v>10695</v>
      </c>
      <c r="P2548" t="s">
        <v>59</v>
      </c>
      <c r="Q2548" t="s">
        <v>61</v>
      </c>
    </row>
    <row r="2549" spans="1:17" x14ac:dyDescent="0.25">
      <c r="A2549" t="s">
        <v>29</v>
      </c>
      <c r="B2549" t="s">
        <v>36</v>
      </c>
      <c r="C2549" t="s">
        <v>49</v>
      </c>
      <c r="D2549" t="s">
        <v>58</v>
      </c>
      <c r="E2549">
        <v>7</v>
      </c>
      <c r="F2549" t="str">
        <f t="shared" si="39"/>
        <v>Average Per Device1-in-2July Monthly System Peak Day100% Cycling7</v>
      </c>
      <c r="G2549">
        <v>0.5068783</v>
      </c>
      <c r="H2549">
        <v>0.5068783</v>
      </c>
      <c r="I2549">
        <v>67.576999999999998</v>
      </c>
      <c r="J2549">
        <v>0</v>
      </c>
      <c r="K2549">
        <v>0</v>
      </c>
      <c r="L2549">
        <v>0</v>
      </c>
      <c r="M2549">
        <v>0</v>
      </c>
      <c r="N2549">
        <v>0</v>
      </c>
      <c r="O2549">
        <v>10695</v>
      </c>
      <c r="P2549" t="s">
        <v>59</v>
      </c>
      <c r="Q2549" t="s">
        <v>61</v>
      </c>
    </row>
    <row r="2550" spans="1:17" x14ac:dyDescent="0.25">
      <c r="A2550" t="s">
        <v>43</v>
      </c>
      <c r="B2550" t="s">
        <v>36</v>
      </c>
      <c r="C2550" t="s">
        <v>49</v>
      </c>
      <c r="D2550" t="s">
        <v>58</v>
      </c>
      <c r="E2550">
        <v>7</v>
      </c>
      <c r="F2550" t="str">
        <f t="shared" si="39"/>
        <v>Aggregate1-in-2July Monthly System Peak Day100% Cycling7</v>
      </c>
      <c r="G2550">
        <v>6.6933280000000002</v>
      </c>
      <c r="H2550">
        <v>6.6933290000000003</v>
      </c>
      <c r="I2550">
        <v>67.576999999999998</v>
      </c>
      <c r="J2550">
        <v>0</v>
      </c>
      <c r="K2550">
        <v>0</v>
      </c>
      <c r="L2550">
        <v>0</v>
      </c>
      <c r="M2550">
        <v>0</v>
      </c>
      <c r="N2550">
        <v>0</v>
      </c>
      <c r="O2550">
        <v>10695</v>
      </c>
      <c r="P2550" t="s">
        <v>59</v>
      </c>
      <c r="Q2550" t="s">
        <v>61</v>
      </c>
    </row>
    <row r="2551" spans="1:17" x14ac:dyDescent="0.25">
      <c r="A2551" t="s">
        <v>30</v>
      </c>
      <c r="B2551" t="s">
        <v>36</v>
      </c>
      <c r="C2551" t="s">
        <v>49</v>
      </c>
      <c r="D2551" t="s">
        <v>31</v>
      </c>
      <c r="E2551">
        <v>7</v>
      </c>
      <c r="F2551" t="str">
        <f t="shared" si="39"/>
        <v>Average Per Ton1-in-2July Monthly System Peak Day50% Cycling7</v>
      </c>
      <c r="G2551">
        <v>0.18226510000000001</v>
      </c>
      <c r="H2551">
        <v>0.18226510000000001</v>
      </c>
      <c r="I2551">
        <v>67.668400000000005</v>
      </c>
      <c r="J2551">
        <v>0</v>
      </c>
      <c r="K2551">
        <v>0</v>
      </c>
      <c r="L2551">
        <v>0</v>
      </c>
      <c r="M2551">
        <v>0</v>
      </c>
      <c r="N2551">
        <v>0</v>
      </c>
      <c r="O2551">
        <v>12331</v>
      </c>
      <c r="P2551" t="s">
        <v>59</v>
      </c>
      <c r="Q2551" t="s">
        <v>61</v>
      </c>
    </row>
    <row r="2552" spans="1:17" x14ac:dyDescent="0.25">
      <c r="A2552" t="s">
        <v>28</v>
      </c>
      <c r="B2552" t="s">
        <v>36</v>
      </c>
      <c r="C2552" t="s">
        <v>49</v>
      </c>
      <c r="D2552" t="s">
        <v>31</v>
      </c>
      <c r="E2552">
        <v>7</v>
      </c>
      <c r="F2552" t="str">
        <f t="shared" si="39"/>
        <v>Average Per Premise1-in-2July Monthly System Peak Day50% Cycling7</v>
      </c>
      <c r="G2552">
        <v>0.74816340000000003</v>
      </c>
      <c r="H2552">
        <v>0.74816340000000003</v>
      </c>
      <c r="I2552">
        <v>67.668400000000005</v>
      </c>
      <c r="J2552">
        <v>0</v>
      </c>
      <c r="K2552">
        <v>0</v>
      </c>
      <c r="L2552">
        <v>0</v>
      </c>
      <c r="M2552">
        <v>0</v>
      </c>
      <c r="N2552">
        <v>0</v>
      </c>
      <c r="O2552">
        <v>12331</v>
      </c>
      <c r="P2552" t="s">
        <v>59</v>
      </c>
      <c r="Q2552" t="s">
        <v>61</v>
      </c>
    </row>
    <row r="2553" spans="1:17" x14ac:dyDescent="0.25">
      <c r="A2553" t="s">
        <v>29</v>
      </c>
      <c r="B2553" t="s">
        <v>36</v>
      </c>
      <c r="C2553" t="s">
        <v>49</v>
      </c>
      <c r="D2553" t="s">
        <v>31</v>
      </c>
      <c r="E2553">
        <v>7</v>
      </c>
      <c r="F2553" t="str">
        <f t="shared" si="39"/>
        <v>Average Per Device1-in-2July Monthly System Peak Day50% Cycling7</v>
      </c>
      <c r="G2553">
        <v>0.63964520000000002</v>
      </c>
      <c r="H2553">
        <v>0.63964509999999997</v>
      </c>
      <c r="I2553">
        <v>67.668400000000005</v>
      </c>
      <c r="J2553">
        <v>0</v>
      </c>
      <c r="K2553">
        <v>0</v>
      </c>
      <c r="L2553">
        <v>0</v>
      </c>
      <c r="M2553">
        <v>0</v>
      </c>
      <c r="N2553">
        <v>0</v>
      </c>
      <c r="O2553">
        <v>12331</v>
      </c>
      <c r="P2553" t="s">
        <v>59</v>
      </c>
      <c r="Q2553" t="s">
        <v>61</v>
      </c>
    </row>
    <row r="2554" spans="1:17" x14ac:dyDescent="0.25">
      <c r="A2554" t="s">
        <v>43</v>
      </c>
      <c r="B2554" t="s">
        <v>36</v>
      </c>
      <c r="C2554" t="s">
        <v>49</v>
      </c>
      <c r="D2554" t="s">
        <v>31</v>
      </c>
      <c r="E2554">
        <v>7</v>
      </c>
      <c r="F2554" t="str">
        <f t="shared" si="39"/>
        <v>Aggregate1-in-2July Monthly System Peak Day50% Cycling7</v>
      </c>
      <c r="G2554">
        <v>9.2256029999999996</v>
      </c>
      <c r="H2554">
        <v>9.2256020000000003</v>
      </c>
      <c r="I2554">
        <v>67.668400000000005</v>
      </c>
      <c r="J2554">
        <v>0</v>
      </c>
      <c r="K2554">
        <v>0</v>
      </c>
      <c r="L2554">
        <v>0</v>
      </c>
      <c r="M2554">
        <v>0</v>
      </c>
      <c r="N2554">
        <v>0</v>
      </c>
      <c r="O2554">
        <v>12331</v>
      </c>
      <c r="P2554" t="s">
        <v>59</v>
      </c>
      <c r="Q2554" t="s">
        <v>61</v>
      </c>
    </row>
    <row r="2555" spans="1:17" x14ac:dyDescent="0.25">
      <c r="A2555" t="s">
        <v>30</v>
      </c>
      <c r="B2555" t="s">
        <v>36</v>
      </c>
      <c r="C2555" t="s">
        <v>49</v>
      </c>
      <c r="D2555" t="s">
        <v>26</v>
      </c>
      <c r="E2555">
        <v>7</v>
      </c>
      <c r="F2555" t="str">
        <f t="shared" si="39"/>
        <v>Average Per Ton1-in-2July Monthly System Peak DayAll7</v>
      </c>
      <c r="G2555">
        <v>0.1624679</v>
      </c>
      <c r="H2555">
        <v>0.162468</v>
      </c>
      <c r="I2555">
        <v>67.625900000000001</v>
      </c>
      <c r="J2555">
        <v>0</v>
      </c>
      <c r="K2555">
        <v>0</v>
      </c>
      <c r="L2555">
        <v>0</v>
      </c>
      <c r="M2555">
        <v>0</v>
      </c>
      <c r="N2555">
        <v>0</v>
      </c>
      <c r="O2555">
        <v>23026</v>
      </c>
      <c r="P2555" t="s">
        <v>59</v>
      </c>
      <c r="Q2555" t="s">
        <v>61</v>
      </c>
    </row>
    <row r="2556" spans="1:17" x14ac:dyDescent="0.25">
      <c r="A2556" t="s">
        <v>28</v>
      </c>
      <c r="B2556" t="s">
        <v>36</v>
      </c>
      <c r="C2556" t="s">
        <v>49</v>
      </c>
      <c r="D2556" t="s">
        <v>26</v>
      </c>
      <c r="E2556">
        <v>7</v>
      </c>
      <c r="F2556" t="str">
        <f t="shared" si="39"/>
        <v>Average Per Premise1-in-2July Monthly System Peak DayAll7</v>
      </c>
      <c r="G2556">
        <v>0.69533619999999996</v>
      </c>
      <c r="H2556">
        <v>0.69533619999999996</v>
      </c>
      <c r="I2556">
        <v>67.625900000000001</v>
      </c>
      <c r="J2556">
        <v>0</v>
      </c>
      <c r="K2556">
        <v>0</v>
      </c>
      <c r="L2556">
        <v>0</v>
      </c>
      <c r="M2556">
        <v>0</v>
      </c>
      <c r="N2556">
        <v>0</v>
      </c>
      <c r="O2556">
        <v>23026</v>
      </c>
      <c r="P2556" t="s">
        <v>59</v>
      </c>
      <c r="Q2556" t="s">
        <v>61</v>
      </c>
    </row>
    <row r="2557" spans="1:17" x14ac:dyDescent="0.25">
      <c r="A2557" t="s">
        <v>29</v>
      </c>
      <c r="B2557" t="s">
        <v>36</v>
      </c>
      <c r="C2557" t="s">
        <v>49</v>
      </c>
      <c r="D2557" t="s">
        <v>26</v>
      </c>
      <c r="E2557">
        <v>7</v>
      </c>
      <c r="F2557" t="str">
        <f t="shared" si="39"/>
        <v>Average Per Device1-in-2July Monthly System Peak DayAll7</v>
      </c>
      <c r="G2557">
        <v>0.57951390000000003</v>
      </c>
      <c r="H2557">
        <v>0.57951390000000003</v>
      </c>
      <c r="I2557">
        <v>67.625900000000001</v>
      </c>
      <c r="J2557">
        <v>0</v>
      </c>
      <c r="K2557">
        <v>0</v>
      </c>
      <c r="L2557">
        <v>0</v>
      </c>
      <c r="M2557">
        <v>0</v>
      </c>
      <c r="N2557">
        <v>0</v>
      </c>
      <c r="O2557">
        <v>23026</v>
      </c>
      <c r="P2557" t="s">
        <v>59</v>
      </c>
      <c r="Q2557" t="s">
        <v>61</v>
      </c>
    </row>
    <row r="2558" spans="1:17" x14ac:dyDescent="0.25">
      <c r="A2558" t="s">
        <v>43</v>
      </c>
      <c r="B2558" t="s">
        <v>36</v>
      </c>
      <c r="C2558" t="s">
        <v>49</v>
      </c>
      <c r="D2558" t="s">
        <v>26</v>
      </c>
      <c r="E2558">
        <v>7</v>
      </c>
      <c r="F2558" t="str">
        <f t="shared" si="39"/>
        <v>Aggregate1-in-2July Monthly System Peak DayAll7</v>
      </c>
      <c r="G2558">
        <v>16.010809999999999</v>
      </c>
      <c r="H2558">
        <v>16.010809999999999</v>
      </c>
      <c r="I2558">
        <v>67.625900000000001</v>
      </c>
      <c r="J2558">
        <v>0</v>
      </c>
      <c r="K2558">
        <v>0</v>
      </c>
      <c r="L2558">
        <v>0</v>
      </c>
      <c r="M2558">
        <v>0</v>
      </c>
      <c r="N2558">
        <v>0</v>
      </c>
      <c r="O2558">
        <v>23026</v>
      </c>
      <c r="P2558" t="s">
        <v>59</v>
      </c>
      <c r="Q2558" t="s">
        <v>61</v>
      </c>
    </row>
    <row r="2559" spans="1:17" x14ac:dyDescent="0.25">
      <c r="A2559" t="s">
        <v>30</v>
      </c>
      <c r="B2559" t="s">
        <v>36</v>
      </c>
      <c r="C2559" t="s">
        <v>50</v>
      </c>
      <c r="D2559" t="s">
        <v>58</v>
      </c>
      <c r="E2559">
        <v>7</v>
      </c>
      <c r="F2559" t="str">
        <f t="shared" si="39"/>
        <v>Average Per Ton1-in-2June Monthly System Peak Day100% Cycling7</v>
      </c>
      <c r="G2559">
        <v>0.1088295</v>
      </c>
      <c r="H2559">
        <v>0.1088295</v>
      </c>
      <c r="I2559">
        <v>61.257599999999996</v>
      </c>
      <c r="J2559">
        <v>0</v>
      </c>
      <c r="K2559">
        <v>0</v>
      </c>
      <c r="L2559">
        <v>0</v>
      </c>
      <c r="M2559">
        <v>0</v>
      </c>
      <c r="N2559">
        <v>0</v>
      </c>
      <c r="O2559">
        <v>10695</v>
      </c>
      <c r="P2559" t="s">
        <v>59</v>
      </c>
      <c r="Q2559" t="s">
        <v>61</v>
      </c>
    </row>
    <row r="2560" spans="1:17" x14ac:dyDescent="0.25">
      <c r="A2560" t="s">
        <v>28</v>
      </c>
      <c r="B2560" t="s">
        <v>36</v>
      </c>
      <c r="C2560" t="s">
        <v>50</v>
      </c>
      <c r="D2560" t="s">
        <v>58</v>
      </c>
      <c r="E2560">
        <v>7</v>
      </c>
      <c r="F2560" t="str">
        <f t="shared" si="39"/>
        <v>Average Per Premise1-in-2June Monthly System Peak Day100% Cycling7</v>
      </c>
      <c r="G2560">
        <v>0.4877341</v>
      </c>
      <c r="H2560">
        <v>0.4877341</v>
      </c>
      <c r="I2560">
        <v>61.257599999999996</v>
      </c>
      <c r="J2560">
        <v>0</v>
      </c>
      <c r="K2560">
        <v>0</v>
      </c>
      <c r="L2560">
        <v>0</v>
      </c>
      <c r="M2560">
        <v>0</v>
      </c>
      <c r="N2560">
        <v>0</v>
      </c>
      <c r="O2560">
        <v>10695</v>
      </c>
      <c r="P2560" t="s">
        <v>59</v>
      </c>
      <c r="Q2560" t="s">
        <v>61</v>
      </c>
    </row>
    <row r="2561" spans="1:17" x14ac:dyDescent="0.25">
      <c r="A2561" t="s">
        <v>29</v>
      </c>
      <c r="B2561" t="s">
        <v>36</v>
      </c>
      <c r="C2561" t="s">
        <v>50</v>
      </c>
      <c r="D2561" t="s">
        <v>58</v>
      </c>
      <c r="E2561">
        <v>7</v>
      </c>
      <c r="F2561" t="str">
        <f t="shared" si="39"/>
        <v>Average Per Device1-in-2June Monthly System Peak Day100% Cycling7</v>
      </c>
      <c r="G2561">
        <v>0.39502579999999998</v>
      </c>
      <c r="H2561">
        <v>0.39502579999999998</v>
      </c>
      <c r="I2561">
        <v>61.257599999999996</v>
      </c>
      <c r="J2561">
        <v>0</v>
      </c>
      <c r="K2561">
        <v>0</v>
      </c>
      <c r="L2561">
        <v>0</v>
      </c>
      <c r="M2561">
        <v>0</v>
      </c>
      <c r="N2561">
        <v>0</v>
      </c>
      <c r="O2561">
        <v>10695</v>
      </c>
      <c r="P2561" t="s">
        <v>59</v>
      </c>
      <c r="Q2561" t="s">
        <v>61</v>
      </c>
    </row>
    <row r="2562" spans="1:17" x14ac:dyDescent="0.25">
      <c r="A2562" t="s">
        <v>43</v>
      </c>
      <c r="B2562" t="s">
        <v>36</v>
      </c>
      <c r="C2562" t="s">
        <v>50</v>
      </c>
      <c r="D2562" t="s">
        <v>58</v>
      </c>
      <c r="E2562">
        <v>7</v>
      </c>
      <c r="F2562" t="str">
        <f t="shared" si="39"/>
        <v>Aggregate1-in-2June Monthly System Peak Day100% Cycling7</v>
      </c>
      <c r="G2562">
        <v>5.216316</v>
      </c>
      <c r="H2562">
        <v>5.216316</v>
      </c>
      <c r="I2562">
        <v>61.257599999999996</v>
      </c>
      <c r="J2562">
        <v>0</v>
      </c>
      <c r="K2562">
        <v>0</v>
      </c>
      <c r="L2562">
        <v>0</v>
      </c>
      <c r="M2562">
        <v>0</v>
      </c>
      <c r="N2562">
        <v>0</v>
      </c>
      <c r="O2562">
        <v>10695</v>
      </c>
      <c r="P2562" t="s">
        <v>59</v>
      </c>
      <c r="Q2562" t="s">
        <v>61</v>
      </c>
    </row>
    <row r="2563" spans="1:17" x14ac:dyDescent="0.25">
      <c r="A2563" t="s">
        <v>30</v>
      </c>
      <c r="B2563" t="s">
        <v>36</v>
      </c>
      <c r="C2563" t="s">
        <v>50</v>
      </c>
      <c r="D2563" t="s">
        <v>31</v>
      </c>
      <c r="E2563">
        <v>7</v>
      </c>
      <c r="F2563" t="str">
        <f t="shared" ref="F2563:F2626" si="40">CONCATENATE(A2563,B2563,C2563,D2563,E2563)</f>
        <v>Average Per Ton1-in-2June Monthly System Peak Day50% Cycling7</v>
      </c>
      <c r="G2563">
        <v>0.14465929999999999</v>
      </c>
      <c r="H2563">
        <v>0.14465929999999999</v>
      </c>
      <c r="I2563">
        <v>60.989600000000003</v>
      </c>
      <c r="J2563">
        <v>0</v>
      </c>
      <c r="K2563">
        <v>0</v>
      </c>
      <c r="L2563">
        <v>0</v>
      </c>
      <c r="M2563">
        <v>0</v>
      </c>
      <c r="N2563">
        <v>0</v>
      </c>
      <c r="O2563">
        <v>12331</v>
      </c>
      <c r="P2563" t="s">
        <v>59</v>
      </c>
      <c r="Q2563" t="s">
        <v>61</v>
      </c>
    </row>
    <row r="2564" spans="1:17" x14ac:dyDescent="0.25">
      <c r="A2564" t="s">
        <v>28</v>
      </c>
      <c r="B2564" t="s">
        <v>36</v>
      </c>
      <c r="C2564" t="s">
        <v>50</v>
      </c>
      <c r="D2564" t="s">
        <v>31</v>
      </c>
      <c r="E2564">
        <v>7</v>
      </c>
      <c r="F2564" t="str">
        <f t="shared" si="40"/>
        <v>Average Per Premise1-in-2June Monthly System Peak Day50% Cycling7</v>
      </c>
      <c r="G2564">
        <v>0.59379879999999996</v>
      </c>
      <c r="H2564">
        <v>0.59379879999999996</v>
      </c>
      <c r="I2564">
        <v>60.989600000000003</v>
      </c>
      <c r="J2564">
        <v>0</v>
      </c>
      <c r="K2564">
        <v>0</v>
      </c>
      <c r="L2564">
        <v>0</v>
      </c>
      <c r="M2564">
        <v>0</v>
      </c>
      <c r="N2564">
        <v>0</v>
      </c>
      <c r="O2564">
        <v>12331</v>
      </c>
      <c r="P2564" t="s">
        <v>59</v>
      </c>
      <c r="Q2564" t="s">
        <v>61</v>
      </c>
    </row>
    <row r="2565" spans="1:17" x14ac:dyDescent="0.25">
      <c r="A2565" t="s">
        <v>29</v>
      </c>
      <c r="B2565" t="s">
        <v>36</v>
      </c>
      <c r="C2565" t="s">
        <v>50</v>
      </c>
      <c r="D2565" t="s">
        <v>31</v>
      </c>
      <c r="E2565">
        <v>7</v>
      </c>
      <c r="F2565" t="str">
        <f t="shared" si="40"/>
        <v>Average Per Device1-in-2June Monthly System Peak Day50% Cycling7</v>
      </c>
      <c r="G2565">
        <v>0.50767050000000002</v>
      </c>
      <c r="H2565">
        <v>0.50767050000000002</v>
      </c>
      <c r="I2565">
        <v>60.989600000000003</v>
      </c>
      <c r="J2565">
        <v>0</v>
      </c>
      <c r="K2565">
        <v>0</v>
      </c>
      <c r="L2565">
        <v>0</v>
      </c>
      <c r="M2565">
        <v>0</v>
      </c>
      <c r="N2565">
        <v>0</v>
      </c>
      <c r="O2565">
        <v>12331</v>
      </c>
      <c r="P2565" t="s">
        <v>59</v>
      </c>
      <c r="Q2565" t="s">
        <v>61</v>
      </c>
    </row>
    <row r="2566" spans="1:17" x14ac:dyDescent="0.25">
      <c r="A2566" t="s">
        <v>43</v>
      </c>
      <c r="B2566" t="s">
        <v>36</v>
      </c>
      <c r="C2566" t="s">
        <v>50</v>
      </c>
      <c r="D2566" t="s">
        <v>31</v>
      </c>
      <c r="E2566">
        <v>7</v>
      </c>
      <c r="F2566" t="str">
        <f t="shared" si="40"/>
        <v>Aggregate1-in-2June Monthly System Peak Day50% Cycling7</v>
      </c>
      <c r="G2566">
        <v>7.322133</v>
      </c>
      <c r="H2566">
        <v>7.3221319999999999</v>
      </c>
      <c r="I2566">
        <v>60.989600000000003</v>
      </c>
      <c r="J2566">
        <v>0</v>
      </c>
      <c r="K2566">
        <v>0</v>
      </c>
      <c r="L2566">
        <v>0</v>
      </c>
      <c r="M2566">
        <v>0</v>
      </c>
      <c r="N2566">
        <v>0</v>
      </c>
      <c r="O2566">
        <v>12331</v>
      </c>
      <c r="P2566" t="s">
        <v>59</v>
      </c>
      <c r="Q2566" t="s">
        <v>61</v>
      </c>
    </row>
    <row r="2567" spans="1:17" x14ac:dyDescent="0.25">
      <c r="A2567" t="s">
        <v>30</v>
      </c>
      <c r="B2567" t="s">
        <v>36</v>
      </c>
      <c r="C2567" t="s">
        <v>50</v>
      </c>
      <c r="D2567" t="s">
        <v>26</v>
      </c>
      <c r="E2567">
        <v>7</v>
      </c>
      <c r="F2567" t="str">
        <f t="shared" si="40"/>
        <v>Average Per Ton1-in-2June Monthly System Peak DayAll7</v>
      </c>
      <c r="G2567">
        <v>0.1280163</v>
      </c>
      <c r="H2567">
        <v>0.1280163</v>
      </c>
      <c r="I2567">
        <v>61.114100000000001</v>
      </c>
      <c r="J2567">
        <v>0</v>
      </c>
      <c r="K2567">
        <v>0</v>
      </c>
      <c r="L2567">
        <v>0</v>
      </c>
      <c r="M2567">
        <v>0</v>
      </c>
      <c r="N2567">
        <v>0</v>
      </c>
      <c r="O2567">
        <v>23026</v>
      </c>
      <c r="P2567" t="s">
        <v>59</v>
      </c>
      <c r="Q2567" t="s">
        <v>61</v>
      </c>
    </row>
    <row r="2568" spans="1:17" x14ac:dyDescent="0.25">
      <c r="A2568" t="s">
        <v>28</v>
      </c>
      <c r="B2568" t="s">
        <v>36</v>
      </c>
      <c r="C2568" t="s">
        <v>50</v>
      </c>
      <c r="D2568" t="s">
        <v>26</v>
      </c>
      <c r="E2568">
        <v>7</v>
      </c>
      <c r="F2568" t="str">
        <f t="shared" si="40"/>
        <v>Average Per Premise1-in-2June Monthly System Peak DayAll7</v>
      </c>
      <c r="G2568">
        <v>0.54788890000000001</v>
      </c>
      <c r="H2568">
        <v>0.54788890000000001</v>
      </c>
      <c r="I2568">
        <v>61.114100000000001</v>
      </c>
      <c r="J2568">
        <v>0</v>
      </c>
      <c r="K2568">
        <v>0</v>
      </c>
      <c r="L2568">
        <v>0</v>
      </c>
      <c r="M2568">
        <v>0</v>
      </c>
      <c r="N2568">
        <v>0</v>
      </c>
      <c r="O2568">
        <v>23026</v>
      </c>
      <c r="P2568" t="s">
        <v>59</v>
      </c>
      <c r="Q2568" t="s">
        <v>61</v>
      </c>
    </row>
    <row r="2569" spans="1:17" x14ac:dyDescent="0.25">
      <c r="A2569" t="s">
        <v>29</v>
      </c>
      <c r="B2569" t="s">
        <v>36</v>
      </c>
      <c r="C2569" t="s">
        <v>50</v>
      </c>
      <c r="D2569" t="s">
        <v>26</v>
      </c>
      <c r="E2569">
        <v>7</v>
      </c>
      <c r="F2569" t="str">
        <f t="shared" si="40"/>
        <v>Average Per Device1-in-2June Monthly System Peak DayAll7</v>
      </c>
      <c r="G2569">
        <v>0.4566269</v>
      </c>
      <c r="H2569">
        <v>0.45662700000000001</v>
      </c>
      <c r="I2569">
        <v>61.114100000000001</v>
      </c>
      <c r="J2569">
        <v>0</v>
      </c>
      <c r="K2569">
        <v>0</v>
      </c>
      <c r="L2569">
        <v>0</v>
      </c>
      <c r="M2569">
        <v>0</v>
      </c>
      <c r="N2569">
        <v>0</v>
      </c>
      <c r="O2569">
        <v>23026</v>
      </c>
      <c r="P2569" t="s">
        <v>59</v>
      </c>
      <c r="Q2569" t="s">
        <v>61</v>
      </c>
    </row>
    <row r="2570" spans="1:17" x14ac:dyDescent="0.25">
      <c r="A2570" t="s">
        <v>43</v>
      </c>
      <c r="B2570" t="s">
        <v>36</v>
      </c>
      <c r="C2570" t="s">
        <v>50</v>
      </c>
      <c r="D2570" t="s">
        <v>26</v>
      </c>
      <c r="E2570">
        <v>7</v>
      </c>
      <c r="F2570" t="str">
        <f t="shared" si="40"/>
        <v>Aggregate1-in-2June Monthly System Peak DayAll7</v>
      </c>
      <c r="G2570">
        <v>12.615690000000001</v>
      </c>
      <c r="H2570">
        <v>12.615690000000001</v>
      </c>
      <c r="I2570">
        <v>61.114100000000001</v>
      </c>
      <c r="J2570">
        <v>0</v>
      </c>
      <c r="K2570">
        <v>0</v>
      </c>
      <c r="L2570">
        <v>0</v>
      </c>
      <c r="M2570">
        <v>0</v>
      </c>
      <c r="N2570">
        <v>0</v>
      </c>
      <c r="O2570">
        <v>23026</v>
      </c>
      <c r="P2570" t="s">
        <v>59</v>
      </c>
      <c r="Q2570" t="s">
        <v>61</v>
      </c>
    </row>
    <row r="2571" spans="1:17" x14ac:dyDescent="0.25">
      <c r="A2571" t="s">
        <v>30</v>
      </c>
      <c r="B2571" t="s">
        <v>36</v>
      </c>
      <c r="C2571" t="s">
        <v>51</v>
      </c>
      <c r="D2571" t="s">
        <v>58</v>
      </c>
      <c r="E2571">
        <v>7</v>
      </c>
      <c r="F2571" t="str">
        <f t="shared" si="40"/>
        <v>Average Per Ton1-in-2May Monthly System Peak Day100% Cycling7</v>
      </c>
      <c r="G2571">
        <v>0.1092745</v>
      </c>
      <c r="H2571">
        <v>0.1092745</v>
      </c>
      <c r="I2571">
        <v>61.279200000000003</v>
      </c>
      <c r="J2571">
        <v>0</v>
      </c>
      <c r="K2571">
        <v>0</v>
      </c>
      <c r="L2571">
        <v>0</v>
      </c>
      <c r="M2571">
        <v>0</v>
      </c>
      <c r="N2571">
        <v>0</v>
      </c>
      <c r="O2571">
        <v>10695</v>
      </c>
      <c r="P2571" t="s">
        <v>59</v>
      </c>
      <c r="Q2571" t="s">
        <v>61</v>
      </c>
    </row>
    <row r="2572" spans="1:17" x14ac:dyDescent="0.25">
      <c r="A2572" t="s">
        <v>28</v>
      </c>
      <c r="B2572" t="s">
        <v>36</v>
      </c>
      <c r="C2572" t="s">
        <v>51</v>
      </c>
      <c r="D2572" t="s">
        <v>58</v>
      </c>
      <c r="E2572">
        <v>7</v>
      </c>
      <c r="F2572" t="str">
        <f t="shared" si="40"/>
        <v>Average Per Premise1-in-2May Monthly System Peak Day100% Cycling7</v>
      </c>
      <c r="G2572">
        <v>0.48972880000000002</v>
      </c>
      <c r="H2572">
        <v>0.48972880000000002</v>
      </c>
      <c r="I2572">
        <v>61.279200000000003</v>
      </c>
      <c r="J2572">
        <v>0</v>
      </c>
      <c r="K2572">
        <v>0</v>
      </c>
      <c r="L2572">
        <v>0</v>
      </c>
      <c r="M2572">
        <v>0</v>
      </c>
      <c r="N2572">
        <v>0</v>
      </c>
      <c r="O2572">
        <v>10695</v>
      </c>
      <c r="P2572" t="s">
        <v>59</v>
      </c>
      <c r="Q2572" t="s">
        <v>61</v>
      </c>
    </row>
    <row r="2573" spans="1:17" x14ac:dyDescent="0.25">
      <c r="A2573" t="s">
        <v>29</v>
      </c>
      <c r="B2573" t="s">
        <v>36</v>
      </c>
      <c r="C2573" t="s">
        <v>51</v>
      </c>
      <c r="D2573" t="s">
        <v>58</v>
      </c>
      <c r="E2573">
        <v>7</v>
      </c>
      <c r="F2573" t="str">
        <f t="shared" si="40"/>
        <v>Average Per Device1-in-2May Monthly System Peak Day100% Cycling7</v>
      </c>
      <c r="G2573">
        <v>0.39664139999999998</v>
      </c>
      <c r="H2573">
        <v>0.39664139999999998</v>
      </c>
      <c r="I2573">
        <v>61.279200000000003</v>
      </c>
      <c r="J2573">
        <v>0</v>
      </c>
      <c r="K2573">
        <v>0</v>
      </c>
      <c r="L2573">
        <v>0</v>
      </c>
      <c r="M2573">
        <v>0</v>
      </c>
      <c r="N2573">
        <v>0</v>
      </c>
      <c r="O2573">
        <v>10695</v>
      </c>
      <c r="P2573" t="s">
        <v>59</v>
      </c>
      <c r="Q2573" t="s">
        <v>61</v>
      </c>
    </row>
    <row r="2574" spans="1:17" x14ac:dyDescent="0.25">
      <c r="A2574" t="s">
        <v>43</v>
      </c>
      <c r="B2574" t="s">
        <v>36</v>
      </c>
      <c r="C2574" t="s">
        <v>51</v>
      </c>
      <c r="D2574" t="s">
        <v>58</v>
      </c>
      <c r="E2574">
        <v>7</v>
      </c>
      <c r="F2574" t="str">
        <f t="shared" si="40"/>
        <v>Aggregate1-in-2May Monthly System Peak Day100% Cycling7</v>
      </c>
      <c r="G2574">
        <v>5.2376490000000002</v>
      </c>
      <c r="H2574">
        <v>5.2376490000000002</v>
      </c>
      <c r="I2574">
        <v>61.279200000000003</v>
      </c>
      <c r="J2574">
        <v>0</v>
      </c>
      <c r="K2574">
        <v>0</v>
      </c>
      <c r="L2574">
        <v>0</v>
      </c>
      <c r="M2574">
        <v>0</v>
      </c>
      <c r="N2574">
        <v>0</v>
      </c>
      <c r="O2574">
        <v>10695</v>
      </c>
      <c r="P2574" t="s">
        <v>59</v>
      </c>
      <c r="Q2574" t="s">
        <v>61</v>
      </c>
    </row>
    <row r="2575" spans="1:17" x14ac:dyDescent="0.25">
      <c r="A2575" t="s">
        <v>30</v>
      </c>
      <c r="B2575" t="s">
        <v>36</v>
      </c>
      <c r="C2575" t="s">
        <v>51</v>
      </c>
      <c r="D2575" t="s">
        <v>31</v>
      </c>
      <c r="E2575">
        <v>7</v>
      </c>
      <c r="F2575" t="str">
        <f t="shared" si="40"/>
        <v>Average Per Ton1-in-2May Monthly System Peak Day50% Cycling7</v>
      </c>
      <c r="G2575">
        <v>0.1464288</v>
      </c>
      <c r="H2575">
        <v>0.1464288</v>
      </c>
      <c r="I2575">
        <v>61.131799999999998</v>
      </c>
      <c r="J2575">
        <v>0</v>
      </c>
      <c r="K2575">
        <v>0</v>
      </c>
      <c r="L2575">
        <v>0</v>
      </c>
      <c r="M2575">
        <v>0</v>
      </c>
      <c r="N2575">
        <v>0</v>
      </c>
      <c r="O2575">
        <v>12331</v>
      </c>
      <c r="P2575" t="s">
        <v>59</v>
      </c>
      <c r="Q2575" t="s">
        <v>61</v>
      </c>
    </row>
    <row r="2576" spans="1:17" x14ac:dyDescent="0.25">
      <c r="A2576" t="s">
        <v>28</v>
      </c>
      <c r="B2576" t="s">
        <v>36</v>
      </c>
      <c r="C2576" t="s">
        <v>51</v>
      </c>
      <c r="D2576" t="s">
        <v>31</v>
      </c>
      <c r="E2576">
        <v>7</v>
      </c>
      <c r="F2576" t="str">
        <f t="shared" si="40"/>
        <v>Average Per Premise1-in-2May Monthly System Peak Day50% Cycling7</v>
      </c>
      <c r="G2576">
        <v>0.60106250000000006</v>
      </c>
      <c r="H2576">
        <v>0.6010624</v>
      </c>
      <c r="I2576">
        <v>61.131799999999998</v>
      </c>
      <c r="J2576">
        <v>0</v>
      </c>
      <c r="K2576">
        <v>0</v>
      </c>
      <c r="L2576">
        <v>0</v>
      </c>
      <c r="M2576">
        <v>0</v>
      </c>
      <c r="N2576">
        <v>0</v>
      </c>
      <c r="O2576">
        <v>12331</v>
      </c>
      <c r="P2576" t="s">
        <v>59</v>
      </c>
      <c r="Q2576" t="s">
        <v>61</v>
      </c>
    </row>
    <row r="2577" spans="1:17" x14ac:dyDescent="0.25">
      <c r="A2577" t="s">
        <v>29</v>
      </c>
      <c r="B2577" t="s">
        <v>36</v>
      </c>
      <c r="C2577" t="s">
        <v>51</v>
      </c>
      <c r="D2577" t="s">
        <v>31</v>
      </c>
      <c r="E2577">
        <v>7</v>
      </c>
      <c r="F2577" t="str">
        <f t="shared" si="40"/>
        <v>Average Per Device1-in-2May Monthly System Peak Day50% Cycling7</v>
      </c>
      <c r="G2577">
        <v>0.51388069999999997</v>
      </c>
      <c r="H2577">
        <v>0.51388069999999997</v>
      </c>
      <c r="I2577">
        <v>61.131799999999998</v>
      </c>
      <c r="J2577">
        <v>0</v>
      </c>
      <c r="K2577">
        <v>0</v>
      </c>
      <c r="L2577">
        <v>0</v>
      </c>
      <c r="M2577">
        <v>0</v>
      </c>
      <c r="N2577">
        <v>0</v>
      </c>
      <c r="O2577">
        <v>12331</v>
      </c>
      <c r="P2577" t="s">
        <v>59</v>
      </c>
      <c r="Q2577" t="s">
        <v>61</v>
      </c>
    </row>
    <row r="2578" spans="1:17" x14ac:dyDescent="0.25">
      <c r="A2578" t="s">
        <v>43</v>
      </c>
      <c r="B2578" t="s">
        <v>36</v>
      </c>
      <c r="C2578" t="s">
        <v>51</v>
      </c>
      <c r="D2578" t="s">
        <v>31</v>
      </c>
      <c r="E2578">
        <v>7</v>
      </c>
      <c r="F2578" t="str">
        <f t="shared" si="40"/>
        <v>Aggregate1-in-2May Monthly System Peak Day50% Cycling7</v>
      </c>
      <c r="G2578">
        <v>7.4117009999999999</v>
      </c>
      <c r="H2578">
        <v>7.4117009999999999</v>
      </c>
      <c r="I2578">
        <v>61.131799999999998</v>
      </c>
      <c r="J2578">
        <v>0</v>
      </c>
      <c r="K2578">
        <v>0</v>
      </c>
      <c r="L2578">
        <v>0</v>
      </c>
      <c r="M2578">
        <v>0</v>
      </c>
      <c r="N2578">
        <v>0</v>
      </c>
      <c r="O2578">
        <v>12331</v>
      </c>
      <c r="P2578" t="s">
        <v>59</v>
      </c>
      <c r="Q2578" t="s">
        <v>61</v>
      </c>
    </row>
    <row r="2579" spans="1:17" x14ac:dyDescent="0.25">
      <c r="A2579" t="s">
        <v>30</v>
      </c>
      <c r="B2579" t="s">
        <v>36</v>
      </c>
      <c r="C2579" t="s">
        <v>51</v>
      </c>
      <c r="D2579" t="s">
        <v>26</v>
      </c>
      <c r="E2579">
        <v>7</v>
      </c>
      <c r="F2579" t="str">
        <f t="shared" si="40"/>
        <v>Average Per Ton1-in-2May Monthly System Peak DayAll7</v>
      </c>
      <c r="G2579">
        <v>0.1291707</v>
      </c>
      <c r="H2579">
        <v>0.1291707</v>
      </c>
      <c r="I2579">
        <v>61.200299999999999</v>
      </c>
      <c r="J2579">
        <v>0</v>
      </c>
      <c r="K2579">
        <v>0</v>
      </c>
      <c r="L2579">
        <v>0</v>
      </c>
      <c r="M2579">
        <v>0</v>
      </c>
      <c r="N2579">
        <v>0</v>
      </c>
      <c r="O2579">
        <v>23026</v>
      </c>
      <c r="P2579" t="s">
        <v>59</v>
      </c>
      <c r="Q2579" t="s">
        <v>61</v>
      </c>
    </row>
    <row r="2580" spans="1:17" x14ac:dyDescent="0.25">
      <c r="A2580" t="s">
        <v>28</v>
      </c>
      <c r="B2580" t="s">
        <v>36</v>
      </c>
      <c r="C2580" t="s">
        <v>51</v>
      </c>
      <c r="D2580" t="s">
        <v>26</v>
      </c>
      <c r="E2580">
        <v>7</v>
      </c>
      <c r="F2580" t="str">
        <f t="shared" si="40"/>
        <v>Average Per Premise1-in-2May Monthly System Peak DayAll7</v>
      </c>
      <c r="G2580">
        <v>0.55282929999999997</v>
      </c>
      <c r="H2580">
        <v>0.55282929999999997</v>
      </c>
      <c r="I2580">
        <v>61.200299999999999</v>
      </c>
      <c r="J2580">
        <v>0</v>
      </c>
      <c r="K2580">
        <v>0</v>
      </c>
      <c r="L2580">
        <v>0</v>
      </c>
      <c r="M2580">
        <v>0</v>
      </c>
      <c r="N2580">
        <v>0</v>
      </c>
      <c r="O2580">
        <v>23026</v>
      </c>
      <c r="P2580" t="s">
        <v>59</v>
      </c>
      <c r="Q2580" t="s">
        <v>61</v>
      </c>
    </row>
    <row r="2581" spans="1:17" x14ac:dyDescent="0.25">
      <c r="A2581" t="s">
        <v>29</v>
      </c>
      <c r="B2581" t="s">
        <v>36</v>
      </c>
      <c r="C2581" t="s">
        <v>51</v>
      </c>
      <c r="D2581" t="s">
        <v>26</v>
      </c>
      <c r="E2581">
        <v>7</v>
      </c>
      <c r="F2581" t="str">
        <f t="shared" si="40"/>
        <v>Average Per Device1-in-2May Monthly System Peak DayAll7</v>
      </c>
      <c r="G2581">
        <v>0.4607444</v>
      </c>
      <c r="H2581">
        <v>0.4607444</v>
      </c>
      <c r="I2581">
        <v>61.200299999999999</v>
      </c>
      <c r="J2581">
        <v>0</v>
      </c>
      <c r="K2581">
        <v>0</v>
      </c>
      <c r="L2581">
        <v>0</v>
      </c>
      <c r="M2581">
        <v>0</v>
      </c>
      <c r="N2581">
        <v>0</v>
      </c>
      <c r="O2581">
        <v>23026</v>
      </c>
      <c r="P2581" t="s">
        <v>59</v>
      </c>
      <c r="Q2581" t="s">
        <v>61</v>
      </c>
    </row>
    <row r="2582" spans="1:17" x14ac:dyDescent="0.25">
      <c r="A2582" t="s">
        <v>43</v>
      </c>
      <c r="B2582" t="s">
        <v>36</v>
      </c>
      <c r="C2582" t="s">
        <v>51</v>
      </c>
      <c r="D2582" t="s">
        <v>26</v>
      </c>
      <c r="E2582">
        <v>7</v>
      </c>
      <c r="F2582" t="str">
        <f t="shared" si="40"/>
        <v>Aggregate1-in-2May Monthly System Peak DayAll7</v>
      </c>
      <c r="G2582">
        <v>12.72945</v>
      </c>
      <c r="H2582">
        <v>12.72945</v>
      </c>
      <c r="I2582">
        <v>61.200299999999999</v>
      </c>
      <c r="J2582">
        <v>0</v>
      </c>
      <c r="K2582">
        <v>0</v>
      </c>
      <c r="L2582">
        <v>0</v>
      </c>
      <c r="M2582">
        <v>0</v>
      </c>
      <c r="N2582">
        <v>0</v>
      </c>
      <c r="O2582">
        <v>23026</v>
      </c>
      <c r="P2582" t="s">
        <v>59</v>
      </c>
      <c r="Q2582" t="s">
        <v>61</v>
      </c>
    </row>
    <row r="2583" spans="1:17" x14ac:dyDescent="0.25">
      <c r="A2583" t="s">
        <v>30</v>
      </c>
      <c r="B2583" t="s">
        <v>36</v>
      </c>
      <c r="C2583" t="s">
        <v>52</v>
      </c>
      <c r="D2583" t="s">
        <v>58</v>
      </c>
      <c r="E2583">
        <v>7</v>
      </c>
      <c r="F2583" t="str">
        <f t="shared" si="40"/>
        <v>Average Per Ton1-in-2October Monthly System Peak Day100% Cycling7</v>
      </c>
      <c r="G2583">
        <v>0.1303243</v>
      </c>
      <c r="H2583">
        <v>0.1303243</v>
      </c>
      <c r="I2583">
        <v>61.626300000000001</v>
      </c>
      <c r="J2583">
        <v>0</v>
      </c>
      <c r="K2583">
        <v>0</v>
      </c>
      <c r="L2583">
        <v>0</v>
      </c>
      <c r="M2583">
        <v>0</v>
      </c>
      <c r="N2583">
        <v>0</v>
      </c>
      <c r="O2583">
        <v>10695</v>
      </c>
      <c r="P2583" t="s">
        <v>59</v>
      </c>
      <c r="Q2583" t="s">
        <v>61</v>
      </c>
    </row>
    <row r="2584" spans="1:17" x14ac:dyDescent="0.25">
      <c r="A2584" t="s">
        <v>28</v>
      </c>
      <c r="B2584" t="s">
        <v>36</v>
      </c>
      <c r="C2584" t="s">
        <v>52</v>
      </c>
      <c r="D2584" t="s">
        <v>58</v>
      </c>
      <c r="E2584">
        <v>7</v>
      </c>
      <c r="F2584" t="str">
        <f t="shared" si="40"/>
        <v>Average Per Premise1-in-2October Monthly System Peak Day100% Cycling7</v>
      </c>
      <c r="G2584">
        <v>0.58406590000000003</v>
      </c>
      <c r="H2584">
        <v>0.58406590000000003</v>
      </c>
      <c r="I2584">
        <v>61.626300000000001</v>
      </c>
      <c r="J2584">
        <v>0</v>
      </c>
      <c r="K2584">
        <v>0</v>
      </c>
      <c r="L2584">
        <v>0</v>
      </c>
      <c r="M2584">
        <v>0</v>
      </c>
      <c r="N2584">
        <v>0</v>
      </c>
      <c r="O2584">
        <v>10695</v>
      </c>
      <c r="P2584" t="s">
        <v>59</v>
      </c>
      <c r="Q2584" t="s">
        <v>61</v>
      </c>
    </row>
    <row r="2585" spans="1:17" x14ac:dyDescent="0.25">
      <c r="A2585" t="s">
        <v>29</v>
      </c>
      <c r="B2585" t="s">
        <v>36</v>
      </c>
      <c r="C2585" t="s">
        <v>52</v>
      </c>
      <c r="D2585" t="s">
        <v>58</v>
      </c>
      <c r="E2585">
        <v>7</v>
      </c>
      <c r="F2585" t="str">
        <f t="shared" si="40"/>
        <v>Average Per Device1-in-2October Monthly System Peak Day100% Cycling7</v>
      </c>
      <c r="G2585">
        <v>0.473047</v>
      </c>
      <c r="H2585">
        <v>0.473047</v>
      </c>
      <c r="I2585">
        <v>61.626300000000001</v>
      </c>
      <c r="J2585">
        <v>0</v>
      </c>
      <c r="K2585">
        <v>0</v>
      </c>
      <c r="L2585">
        <v>0</v>
      </c>
      <c r="M2585">
        <v>0</v>
      </c>
      <c r="N2585">
        <v>0</v>
      </c>
      <c r="O2585">
        <v>10695</v>
      </c>
      <c r="P2585" t="s">
        <v>59</v>
      </c>
      <c r="Q2585" t="s">
        <v>61</v>
      </c>
    </row>
    <row r="2586" spans="1:17" x14ac:dyDescent="0.25">
      <c r="A2586" t="s">
        <v>43</v>
      </c>
      <c r="B2586" t="s">
        <v>36</v>
      </c>
      <c r="C2586" t="s">
        <v>52</v>
      </c>
      <c r="D2586" t="s">
        <v>58</v>
      </c>
      <c r="E2586">
        <v>7</v>
      </c>
      <c r="F2586" t="str">
        <f t="shared" si="40"/>
        <v>Aggregate1-in-2October Monthly System Peak Day100% Cycling7</v>
      </c>
      <c r="G2586">
        <v>6.2465849999999996</v>
      </c>
      <c r="H2586">
        <v>6.2465849999999996</v>
      </c>
      <c r="I2586">
        <v>61.626300000000001</v>
      </c>
      <c r="J2586">
        <v>0</v>
      </c>
      <c r="K2586">
        <v>0</v>
      </c>
      <c r="L2586">
        <v>0</v>
      </c>
      <c r="M2586">
        <v>0</v>
      </c>
      <c r="N2586">
        <v>0</v>
      </c>
      <c r="O2586">
        <v>10695</v>
      </c>
      <c r="P2586" t="s">
        <v>59</v>
      </c>
      <c r="Q2586" t="s">
        <v>61</v>
      </c>
    </row>
    <row r="2587" spans="1:17" x14ac:dyDescent="0.25">
      <c r="A2587" t="s">
        <v>30</v>
      </c>
      <c r="B2587" t="s">
        <v>36</v>
      </c>
      <c r="C2587" t="s">
        <v>52</v>
      </c>
      <c r="D2587" t="s">
        <v>31</v>
      </c>
      <c r="E2587">
        <v>7</v>
      </c>
      <c r="F2587" t="str">
        <f t="shared" si="40"/>
        <v>Average Per Ton1-in-2October Monthly System Peak Day50% Cycling7</v>
      </c>
      <c r="G2587">
        <v>0.17069770000000001</v>
      </c>
      <c r="H2587">
        <v>0.17069770000000001</v>
      </c>
      <c r="I2587">
        <v>61.2956</v>
      </c>
      <c r="J2587">
        <v>0</v>
      </c>
      <c r="K2587">
        <v>0</v>
      </c>
      <c r="L2587">
        <v>0</v>
      </c>
      <c r="M2587">
        <v>0</v>
      </c>
      <c r="N2587">
        <v>0</v>
      </c>
      <c r="O2587">
        <v>12331</v>
      </c>
      <c r="P2587" t="s">
        <v>59</v>
      </c>
      <c r="Q2587" t="s">
        <v>61</v>
      </c>
    </row>
    <row r="2588" spans="1:17" x14ac:dyDescent="0.25">
      <c r="A2588" t="s">
        <v>28</v>
      </c>
      <c r="B2588" t="s">
        <v>36</v>
      </c>
      <c r="C2588" t="s">
        <v>52</v>
      </c>
      <c r="D2588" t="s">
        <v>31</v>
      </c>
      <c r="E2588">
        <v>7</v>
      </c>
      <c r="F2588" t="str">
        <f t="shared" si="40"/>
        <v>Average Per Premise1-in-2October Monthly System Peak Day50% Cycling7</v>
      </c>
      <c r="G2588">
        <v>0.70068140000000001</v>
      </c>
      <c r="H2588">
        <v>0.70068140000000001</v>
      </c>
      <c r="I2588">
        <v>61.2956</v>
      </c>
      <c r="J2588">
        <v>0</v>
      </c>
      <c r="K2588">
        <v>0</v>
      </c>
      <c r="L2588">
        <v>0</v>
      </c>
      <c r="M2588">
        <v>0</v>
      </c>
      <c r="N2588">
        <v>0</v>
      </c>
      <c r="O2588">
        <v>12331</v>
      </c>
      <c r="P2588" t="s">
        <v>59</v>
      </c>
      <c r="Q2588" t="s">
        <v>61</v>
      </c>
    </row>
    <row r="2589" spans="1:17" x14ac:dyDescent="0.25">
      <c r="A2589" t="s">
        <v>29</v>
      </c>
      <c r="B2589" t="s">
        <v>36</v>
      </c>
      <c r="C2589" t="s">
        <v>52</v>
      </c>
      <c r="D2589" t="s">
        <v>31</v>
      </c>
      <c r="E2589">
        <v>7</v>
      </c>
      <c r="F2589" t="str">
        <f t="shared" si="40"/>
        <v>Average Per Device1-in-2October Monthly System Peak Day50% Cycling7</v>
      </c>
      <c r="G2589">
        <v>0.59905030000000004</v>
      </c>
      <c r="H2589">
        <v>0.59905030000000004</v>
      </c>
      <c r="I2589">
        <v>61.2956</v>
      </c>
      <c r="J2589">
        <v>0</v>
      </c>
      <c r="K2589">
        <v>0</v>
      </c>
      <c r="L2589">
        <v>0</v>
      </c>
      <c r="M2589">
        <v>0</v>
      </c>
      <c r="N2589">
        <v>0</v>
      </c>
      <c r="O2589">
        <v>12331</v>
      </c>
      <c r="P2589" t="s">
        <v>59</v>
      </c>
      <c r="Q2589" t="s">
        <v>61</v>
      </c>
    </row>
    <row r="2590" spans="1:17" x14ac:dyDescent="0.25">
      <c r="A2590" t="s">
        <v>43</v>
      </c>
      <c r="B2590" t="s">
        <v>36</v>
      </c>
      <c r="C2590" t="s">
        <v>52</v>
      </c>
      <c r="D2590" t="s">
        <v>31</v>
      </c>
      <c r="E2590">
        <v>7</v>
      </c>
      <c r="F2590" t="str">
        <f t="shared" si="40"/>
        <v>Aggregate1-in-2October Monthly System Peak Day50% Cycling7</v>
      </c>
      <c r="G2590">
        <v>8.6401020000000006</v>
      </c>
      <c r="H2590">
        <v>8.6401029999999999</v>
      </c>
      <c r="I2590">
        <v>61.2956</v>
      </c>
      <c r="J2590">
        <v>0</v>
      </c>
      <c r="K2590">
        <v>0</v>
      </c>
      <c r="L2590">
        <v>0</v>
      </c>
      <c r="M2590">
        <v>0</v>
      </c>
      <c r="N2590">
        <v>0</v>
      </c>
      <c r="O2590">
        <v>12331</v>
      </c>
      <c r="P2590" t="s">
        <v>59</v>
      </c>
      <c r="Q2590" t="s">
        <v>61</v>
      </c>
    </row>
    <row r="2591" spans="1:17" x14ac:dyDescent="0.25">
      <c r="A2591" t="s">
        <v>30</v>
      </c>
      <c r="B2591" t="s">
        <v>36</v>
      </c>
      <c r="C2591" t="s">
        <v>52</v>
      </c>
      <c r="D2591" t="s">
        <v>26</v>
      </c>
      <c r="E2591">
        <v>7</v>
      </c>
      <c r="F2591" t="str">
        <f t="shared" si="40"/>
        <v>Average Per Ton1-in-2October Monthly System Peak DayAll7</v>
      </c>
      <c r="G2591">
        <v>0.1519442</v>
      </c>
      <c r="H2591">
        <v>0.1519442</v>
      </c>
      <c r="I2591">
        <v>61.449199999999998</v>
      </c>
      <c r="J2591">
        <v>0</v>
      </c>
      <c r="K2591">
        <v>0</v>
      </c>
      <c r="L2591">
        <v>0</v>
      </c>
      <c r="M2591">
        <v>0</v>
      </c>
      <c r="N2591">
        <v>0</v>
      </c>
      <c r="O2591">
        <v>23026</v>
      </c>
      <c r="P2591" t="s">
        <v>59</v>
      </c>
      <c r="Q2591" t="s">
        <v>61</v>
      </c>
    </row>
    <row r="2592" spans="1:17" x14ac:dyDescent="0.25">
      <c r="A2592" t="s">
        <v>28</v>
      </c>
      <c r="B2592" t="s">
        <v>36</v>
      </c>
      <c r="C2592" t="s">
        <v>52</v>
      </c>
      <c r="D2592" t="s">
        <v>26</v>
      </c>
      <c r="E2592">
        <v>7</v>
      </c>
      <c r="F2592" t="str">
        <f t="shared" si="40"/>
        <v>Average Per Premise1-in-2October Monthly System Peak DayAll7</v>
      </c>
      <c r="G2592">
        <v>0.65029630000000005</v>
      </c>
      <c r="H2592">
        <v>0.65029630000000005</v>
      </c>
      <c r="I2592">
        <v>61.449199999999998</v>
      </c>
      <c r="J2592">
        <v>0</v>
      </c>
      <c r="K2592">
        <v>0</v>
      </c>
      <c r="L2592">
        <v>0</v>
      </c>
      <c r="M2592">
        <v>0</v>
      </c>
      <c r="N2592">
        <v>0</v>
      </c>
      <c r="O2592">
        <v>23026</v>
      </c>
      <c r="P2592" t="s">
        <v>59</v>
      </c>
      <c r="Q2592" t="s">
        <v>61</v>
      </c>
    </row>
    <row r="2593" spans="1:17" x14ac:dyDescent="0.25">
      <c r="A2593" t="s">
        <v>29</v>
      </c>
      <c r="B2593" t="s">
        <v>36</v>
      </c>
      <c r="C2593" t="s">
        <v>52</v>
      </c>
      <c r="D2593" t="s">
        <v>26</v>
      </c>
      <c r="E2593">
        <v>7</v>
      </c>
      <c r="F2593" t="str">
        <f t="shared" si="40"/>
        <v>Average Per Device1-in-2October Monthly System Peak DayAll7</v>
      </c>
      <c r="G2593">
        <v>0.54197640000000002</v>
      </c>
      <c r="H2593">
        <v>0.54197640000000002</v>
      </c>
      <c r="I2593">
        <v>61.449199999999998</v>
      </c>
      <c r="J2593">
        <v>0</v>
      </c>
      <c r="K2593">
        <v>0</v>
      </c>
      <c r="L2593">
        <v>0</v>
      </c>
      <c r="M2593">
        <v>0</v>
      </c>
      <c r="N2593">
        <v>0</v>
      </c>
      <c r="O2593">
        <v>23026</v>
      </c>
      <c r="P2593" t="s">
        <v>59</v>
      </c>
      <c r="Q2593" t="s">
        <v>61</v>
      </c>
    </row>
    <row r="2594" spans="1:17" x14ac:dyDescent="0.25">
      <c r="A2594" t="s">
        <v>43</v>
      </c>
      <c r="B2594" t="s">
        <v>36</v>
      </c>
      <c r="C2594" t="s">
        <v>52</v>
      </c>
      <c r="D2594" t="s">
        <v>26</v>
      </c>
      <c r="E2594">
        <v>7</v>
      </c>
      <c r="F2594" t="str">
        <f t="shared" si="40"/>
        <v>Aggregate1-in-2October Monthly System Peak DayAll7</v>
      </c>
      <c r="G2594">
        <v>14.97372</v>
      </c>
      <c r="H2594">
        <v>14.97372</v>
      </c>
      <c r="I2594">
        <v>61.449199999999998</v>
      </c>
      <c r="J2594">
        <v>0</v>
      </c>
      <c r="K2594">
        <v>0</v>
      </c>
      <c r="L2594">
        <v>0</v>
      </c>
      <c r="M2594">
        <v>0</v>
      </c>
      <c r="N2594">
        <v>0</v>
      </c>
      <c r="O2594">
        <v>23026</v>
      </c>
      <c r="P2594" t="s">
        <v>59</v>
      </c>
      <c r="Q2594" t="s">
        <v>61</v>
      </c>
    </row>
    <row r="2595" spans="1:17" x14ac:dyDescent="0.25">
      <c r="A2595" t="s">
        <v>30</v>
      </c>
      <c r="B2595" t="s">
        <v>36</v>
      </c>
      <c r="C2595" t="s">
        <v>53</v>
      </c>
      <c r="D2595" t="s">
        <v>58</v>
      </c>
      <c r="E2595">
        <v>7</v>
      </c>
      <c r="F2595" t="str">
        <f t="shared" si="40"/>
        <v>Average Per Ton1-in-2September Monthly System Peak Day100% Cycling7</v>
      </c>
      <c r="G2595">
        <v>0.16182160000000001</v>
      </c>
      <c r="H2595">
        <v>0.16182160000000001</v>
      </c>
      <c r="I2595">
        <v>67.100999999999999</v>
      </c>
      <c r="J2595">
        <v>0</v>
      </c>
      <c r="K2595">
        <v>0</v>
      </c>
      <c r="L2595">
        <v>0</v>
      </c>
      <c r="M2595">
        <v>0</v>
      </c>
      <c r="N2595">
        <v>0</v>
      </c>
      <c r="O2595">
        <v>10695</v>
      </c>
      <c r="P2595" t="s">
        <v>59</v>
      </c>
      <c r="Q2595" t="s">
        <v>61</v>
      </c>
    </row>
    <row r="2596" spans="1:17" x14ac:dyDescent="0.25">
      <c r="A2596" t="s">
        <v>28</v>
      </c>
      <c r="B2596" t="s">
        <v>36</v>
      </c>
      <c r="C2596" t="s">
        <v>53</v>
      </c>
      <c r="D2596" t="s">
        <v>58</v>
      </c>
      <c r="E2596">
        <v>7</v>
      </c>
      <c r="F2596" t="str">
        <f t="shared" si="40"/>
        <v>Average Per Premise1-in-2September Monthly System Peak Day100% Cycling7</v>
      </c>
      <c r="G2596">
        <v>0.72522540000000002</v>
      </c>
      <c r="H2596">
        <v>0.72522540000000002</v>
      </c>
      <c r="I2596">
        <v>67.100999999999999</v>
      </c>
      <c r="J2596">
        <v>0</v>
      </c>
      <c r="K2596">
        <v>0</v>
      </c>
      <c r="L2596">
        <v>0</v>
      </c>
      <c r="M2596">
        <v>0</v>
      </c>
      <c r="N2596">
        <v>0</v>
      </c>
      <c r="O2596">
        <v>10695</v>
      </c>
      <c r="P2596" t="s">
        <v>59</v>
      </c>
      <c r="Q2596" t="s">
        <v>61</v>
      </c>
    </row>
    <row r="2597" spans="1:17" x14ac:dyDescent="0.25">
      <c r="A2597" t="s">
        <v>29</v>
      </c>
      <c r="B2597" t="s">
        <v>36</v>
      </c>
      <c r="C2597" t="s">
        <v>53</v>
      </c>
      <c r="D2597" t="s">
        <v>58</v>
      </c>
      <c r="E2597">
        <v>7</v>
      </c>
      <c r="F2597" t="str">
        <f t="shared" si="40"/>
        <v>Average Per Device1-in-2September Monthly System Peak Day100% Cycling7</v>
      </c>
      <c r="G2597">
        <v>0.58737490000000003</v>
      </c>
      <c r="H2597">
        <v>0.58737490000000003</v>
      </c>
      <c r="I2597">
        <v>67.100999999999999</v>
      </c>
      <c r="J2597">
        <v>0</v>
      </c>
      <c r="K2597">
        <v>0</v>
      </c>
      <c r="L2597">
        <v>0</v>
      </c>
      <c r="M2597">
        <v>0</v>
      </c>
      <c r="N2597">
        <v>0</v>
      </c>
      <c r="O2597">
        <v>10695</v>
      </c>
      <c r="P2597" t="s">
        <v>59</v>
      </c>
      <c r="Q2597" t="s">
        <v>61</v>
      </c>
    </row>
    <row r="2598" spans="1:17" x14ac:dyDescent="0.25">
      <c r="A2598" t="s">
        <v>43</v>
      </c>
      <c r="B2598" t="s">
        <v>36</v>
      </c>
      <c r="C2598" t="s">
        <v>53</v>
      </c>
      <c r="D2598" t="s">
        <v>58</v>
      </c>
      <c r="E2598">
        <v>7</v>
      </c>
      <c r="F2598" t="str">
        <f t="shared" si="40"/>
        <v>Aggregate1-in-2September Monthly System Peak Day100% Cycling7</v>
      </c>
      <c r="G2598">
        <v>7.7562860000000002</v>
      </c>
      <c r="H2598">
        <v>7.7562860000000002</v>
      </c>
      <c r="I2598">
        <v>67.100999999999999</v>
      </c>
      <c r="J2598">
        <v>0</v>
      </c>
      <c r="K2598">
        <v>0</v>
      </c>
      <c r="L2598">
        <v>0</v>
      </c>
      <c r="M2598">
        <v>0</v>
      </c>
      <c r="N2598">
        <v>0</v>
      </c>
      <c r="O2598">
        <v>10695</v>
      </c>
      <c r="P2598" t="s">
        <v>59</v>
      </c>
      <c r="Q2598" t="s">
        <v>61</v>
      </c>
    </row>
    <row r="2599" spans="1:17" x14ac:dyDescent="0.25">
      <c r="A2599" t="s">
        <v>30</v>
      </c>
      <c r="B2599" t="s">
        <v>36</v>
      </c>
      <c r="C2599" t="s">
        <v>53</v>
      </c>
      <c r="D2599" t="s">
        <v>31</v>
      </c>
      <c r="E2599">
        <v>7</v>
      </c>
      <c r="F2599" t="str">
        <f t="shared" si="40"/>
        <v>Average Per Ton1-in-2September Monthly System Peak Day50% Cycling7</v>
      </c>
      <c r="G2599">
        <v>0.20818800000000001</v>
      </c>
      <c r="H2599">
        <v>0.20818800000000001</v>
      </c>
      <c r="I2599">
        <v>67.311599999999999</v>
      </c>
      <c r="J2599">
        <v>0</v>
      </c>
      <c r="K2599">
        <v>0</v>
      </c>
      <c r="L2599">
        <v>0</v>
      </c>
      <c r="M2599">
        <v>0</v>
      </c>
      <c r="N2599">
        <v>0</v>
      </c>
      <c r="O2599">
        <v>12331</v>
      </c>
      <c r="P2599" t="s">
        <v>59</v>
      </c>
      <c r="Q2599" t="s">
        <v>61</v>
      </c>
    </row>
    <row r="2600" spans="1:17" x14ac:dyDescent="0.25">
      <c r="A2600" t="s">
        <v>28</v>
      </c>
      <c r="B2600" t="s">
        <v>36</v>
      </c>
      <c r="C2600" t="s">
        <v>53</v>
      </c>
      <c r="D2600" t="s">
        <v>31</v>
      </c>
      <c r="E2600">
        <v>7</v>
      </c>
      <c r="F2600" t="str">
        <f t="shared" si="40"/>
        <v>Average Per Premise1-in-2September Monthly System Peak Day50% Cycling7</v>
      </c>
      <c r="G2600">
        <v>0.854572</v>
      </c>
      <c r="H2600">
        <v>0.854572</v>
      </c>
      <c r="I2600">
        <v>67.311599999999999</v>
      </c>
      <c r="J2600">
        <v>0</v>
      </c>
      <c r="K2600">
        <v>0</v>
      </c>
      <c r="L2600">
        <v>0</v>
      </c>
      <c r="M2600">
        <v>0</v>
      </c>
      <c r="N2600">
        <v>0</v>
      </c>
      <c r="O2600">
        <v>12331</v>
      </c>
      <c r="P2600" t="s">
        <v>59</v>
      </c>
      <c r="Q2600" t="s">
        <v>61</v>
      </c>
    </row>
    <row r="2601" spans="1:17" x14ac:dyDescent="0.25">
      <c r="A2601" t="s">
        <v>29</v>
      </c>
      <c r="B2601" t="s">
        <v>36</v>
      </c>
      <c r="C2601" t="s">
        <v>53</v>
      </c>
      <c r="D2601" t="s">
        <v>31</v>
      </c>
      <c r="E2601">
        <v>7</v>
      </c>
      <c r="F2601" t="str">
        <f t="shared" si="40"/>
        <v>Average Per Device1-in-2September Monthly System Peak Day50% Cycling7</v>
      </c>
      <c r="G2601">
        <v>0.73061960000000004</v>
      </c>
      <c r="H2601">
        <v>0.73061960000000004</v>
      </c>
      <c r="I2601">
        <v>67.311599999999999</v>
      </c>
      <c r="J2601">
        <v>0</v>
      </c>
      <c r="K2601">
        <v>0</v>
      </c>
      <c r="L2601">
        <v>0</v>
      </c>
      <c r="M2601">
        <v>0</v>
      </c>
      <c r="N2601">
        <v>0</v>
      </c>
      <c r="O2601">
        <v>12331</v>
      </c>
      <c r="P2601" t="s">
        <v>59</v>
      </c>
      <c r="Q2601" t="s">
        <v>61</v>
      </c>
    </row>
    <row r="2602" spans="1:17" x14ac:dyDescent="0.25">
      <c r="A2602" t="s">
        <v>43</v>
      </c>
      <c r="B2602" t="s">
        <v>36</v>
      </c>
      <c r="C2602" t="s">
        <v>53</v>
      </c>
      <c r="D2602" t="s">
        <v>31</v>
      </c>
      <c r="E2602">
        <v>7</v>
      </c>
      <c r="F2602" t="str">
        <f t="shared" si="40"/>
        <v>Aggregate1-in-2September Monthly System Peak Day50% Cycling7</v>
      </c>
      <c r="G2602">
        <v>10.53773</v>
      </c>
      <c r="H2602">
        <v>10.53773</v>
      </c>
      <c r="I2602">
        <v>67.311599999999999</v>
      </c>
      <c r="J2602">
        <v>0</v>
      </c>
      <c r="K2602">
        <v>0</v>
      </c>
      <c r="L2602">
        <v>0</v>
      </c>
      <c r="M2602">
        <v>0</v>
      </c>
      <c r="N2602">
        <v>0</v>
      </c>
      <c r="O2602">
        <v>12331</v>
      </c>
      <c r="P2602" t="s">
        <v>59</v>
      </c>
      <c r="Q2602" t="s">
        <v>61</v>
      </c>
    </row>
    <row r="2603" spans="1:17" x14ac:dyDescent="0.25">
      <c r="A2603" t="s">
        <v>30</v>
      </c>
      <c r="B2603" t="s">
        <v>36</v>
      </c>
      <c r="C2603" t="s">
        <v>53</v>
      </c>
      <c r="D2603" t="s">
        <v>26</v>
      </c>
      <c r="E2603">
        <v>7</v>
      </c>
      <c r="F2603" t="str">
        <f t="shared" si="40"/>
        <v>Average Per Ton1-in-2September Monthly System Peak DayAll7</v>
      </c>
      <c r="G2603">
        <v>0.18665080000000001</v>
      </c>
      <c r="H2603">
        <v>0.18665080000000001</v>
      </c>
      <c r="I2603">
        <v>67.213800000000006</v>
      </c>
      <c r="J2603">
        <v>0</v>
      </c>
      <c r="K2603">
        <v>0</v>
      </c>
      <c r="L2603">
        <v>0</v>
      </c>
      <c r="M2603">
        <v>0</v>
      </c>
      <c r="N2603">
        <v>0</v>
      </c>
      <c r="O2603">
        <v>23026</v>
      </c>
      <c r="P2603" t="s">
        <v>59</v>
      </c>
      <c r="Q2603" t="s">
        <v>61</v>
      </c>
    </row>
    <row r="2604" spans="1:17" x14ac:dyDescent="0.25">
      <c r="A2604" t="s">
        <v>28</v>
      </c>
      <c r="B2604" t="s">
        <v>36</v>
      </c>
      <c r="C2604" t="s">
        <v>53</v>
      </c>
      <c r="D2604" t="s">
        <v>26</v>
      </c>
      <c r="E2604">
        <v>7</v>
      </c>
      <c r="F2604" t="str">
        <f t="shared" si="40"/>
        <v>Average Per Premise1-in-2September Monthly System Peak DayAll7</v>
      </c>
      <c r="G2604">
        <v>0.79883470000000001</v>
      </c>
      <c r="H2604">
        <v>0.79883470000000001</v>
      </c>
      <c r="I2604">
        <v>67.213800000000006</v>
      </c>
      <c r="J2604">
        <v>0</v>
      </c>
      <c r="K2604">
        <v>0</v>
      </c>
      <c r="L2604">
        <v>0</v>
      </c>
      <c r="M2604">
        <v>0</v>
      </c>
      <c r="N2604">
        <v>0</v>
      </c>
      <c r="O2604">
        <v>23026</v>
      </c>
      <c r="P2604" t="s">
        <v>59</v>
      </c>
      <c r="Q2604" t="s">
        <v>61</v>
      </c>
    </row>
    <row r="2605" spans="1:17" x14ac:dyDescent="0.25">
      <c r="A2605" t="s">
        <v>29</v>
      </c>
      <c r="B2605" t="s">
        <v>36</v>
      </c>
      <c r="C2605" t="s">
        <v>53</v>
      </c>
      <c r="D2605" t="s">
        <v>26</v>
      </c>
      <c r="E2605">
        <v>7</v>
      </c>
      <c r="F2605" t="str">
        <f t="shared" si="40"/>
        <v>Average Per Device1-in-2September Monthly System Peak DayAll7</v>
      </c>
      <c r="G2605">
        <v>0.6657727</v>
      </c>
      <c r="H2605">
        <v>0.6657727</v>
      </c>
      <c r="I2605">
        <v>67.213800000000006</v>
      </c>
      <c r="J2605">
        <v>0</v>
      </c>
      <c r="K2605">
        <v>0</v>
      </c>
      <c r="L2605">
        <v>0</v>
      </c>
      <c r="M2605">
        <v>0</v>
      </c>
      <c r="N2605">
        <v>0</v>
      </c>
      <c r="O2605">
        <v>23026</v>
      </c>
      <c r="P2605" t="s">
        <v>59</v>
      </c>
      <c r="Q2605" t="s">
        <v>61</v>
      </c>
    </row>
    <row r="2606" spans="1:17" x14ac:dyDescent="0.25">
      <c r="A2606" t="s">
        <v>43</v>
      </c>
      <c r="B2606" t="s">
        <v>36</v>
      </c>
      <c r="C2606" t="s">
        <v>53</v>
      </c>
      <c r="D2606" t="s">
        <v>26</v>
      </c>
      <c r="E2606">
        <v>7</v>
      </c>
      <c r="F2606" t="str">
        <f t="shared" si="40"/>
        <v>Aggregate1-in-2September Monthly System Peak DayAll7</v>
      </c>
      <c r="G2606">
        <v>18.393969999999999</v>
      </c>
      <c r="H2606">
        <v>18.393969999999999</v>
      </c>
      <c r="I2606">
        <v>67.213800000000006</v>
      </c>
      <c r="J2606">
        <v>0</v>
      </c>
      <c r="K2606">
        <v>0</v>
      </c>
      <c r="L2606">
        <v>0</v>
      </c>
      <c r="M2606">
        <v>0</v>
      </c>
      <c r="N2606">
        <v>0</v>
      </c>
      <c r="O2606">
        <v>23026</v>
      </c>
      <c r="P2606" t="s">
        <v>59</v>
      </c>
      <c r="Q2606" t="s">
        <v>61</v>
      </c>
    </row>
    <row r="2607" spans="1:17" x14ac:dyDescent="0.25">
      <c r="A2607" t="s">
        <v>30</v>
      </c>
      <c r="B2607" t="s">
        <v>36</v>
      </c>
      <c r="C2607" t="s">
        <v>48</v>
      </c>
      <c r="D2607" t="s">
        <v>58</v>
      </c>
      <c r="E2607">
        <v>8</v>
      </c>
      <c r="F2607" t="str">
        <f t="shared" si="40"/>
        <v>Average Per Ton1-in-2August Monthly System Peak Day100% Cycling8</v>
      </c>
      <c r="G2607">
        <v>0.1640104</v>
      </c>
      <c r="H2607">
        <v>0.1640104</v>
      </c>
      <c r="I2607">
        <v>69.004199999999997</v>
      </c>
      <c r="J2607">
        <v>0</v>
      </c>
      <c r="K2607">
        <v>0</v>
      </c>
      <c r="L2607">
        <v>0</v>
      </c>
      <c r="M2607">
        <v>0</v>
      </c>
      <c r="N2607">
        <v>0</v>
      </c>
      <c r="O2607">
        <v>10695</v>
      </c>
      <c r="P2607" t="s">
        <v>59</v>
      </c>
      <c r="Q2607" t="s">
        <v>61</v>
      </c>
    </row>
    <row r="2608" spans="1:17" x14ac:dyDescent="0.25">
      <c r="A2608" t="s">
        <v>28</v>
      </c>
      <c r="B2608" t="s">
        <v>36</v>
      </c>
      <c r="C2608" t="s">
        <v>48</v>
      </c>
      <c r="D2608" t="s">
        <v>58</v>
      </c>
      <c r="E2608">
        <v>8</v>
      </c>
      <c r="F2608" t="str">
        <f t="shared" si="40"/>
        <v>Average Per Premise1-in-2August Monthly System Peak Day100% Cycling8</v>
      </c>
      <c r="G2608">
        <v>0.73503499999999999</v>
      </c>
      <c r="H2608">
        <v>0.73503499999999999</v>
      </c>
      <c r="I2608">
        <v>69.004199999999997</v>
      </c>
      <c r="J2608">
        <v>0</v>
      </c>
      <c r="K2608">
        <v>0</v>
      </c>
      <c r="L2608">
        <v>0</v>
      </c>
      <c r="M2608">
        <v>0</v>
      </c>
      <c r="N2608">
        <v>0</v>
      </c>
      <c r="O2608">
        <v>10695</v>
      </c>
      <c r="P2608" t="s">
        <v>59</v>
      </c>
      <c r="Q2608" t="s">
        <v>61</v>
      </c>
    </row>
    <row r="2609" spans="1:17" x14ac:dyDescent="0.25">
      <c r="A2609" t="s">
        <v>29</v>
      </c>
      <c r="B2609" t="s">
        <v>36</v>
      </c>
      <c r="C2609" t="s">
        <v>48</v>
      </c>
      <c r="D2609" t="s">
        <v>58</v>
      </c>
      <c r="E2609">
        <v>8</v>
      </c>
      <c r="F2609" t="str">
        <f t="shared" si="40"/>
        <v>Average Per Device1-in-2August Monthly System Peak Day100% Cycling8</v>
      </c>
      <c r="G2609">
        <v>0.59531990000000001</v>
      </c>
      <c r="H2609">
        <v>0.59531990000000001</v>
      </c>
      <c r="I2609">
        <v>69.004199999999997</v>
      </c>
      <c r="J2609">
        <v>0</v>
      </c>
      <c r="K2609">
        <v>0</v>
      </c>
      <c r="L2609">
        <v>0</v>
      </c>
      <c r="M2609">
        <v>0</v>
      </c>
      <c r="N2609">
        <v>0</v>
      </c>
      <c r="O2609">
        <v>10695</v>
      </c>
      <c r="P2609" t="s">
        <v>59</v>
      </c>
      <c r="Q2609" t="s">
        <v>61</v>
      </c>
    </row>
    <row r="2610" spans="1:17" x14ac:dyDescent="0.25">
      <c r="A2610" t="s">
        <v>43</v>
      </c>
      <c r="B2610" t="s">
        <v>36</v>
      </c>
      <c r="C2610" t="s">
        <v>48</v>
      </c>
      <c r="D2610" t="s">
        <v>58</v>
      </c>
      <c r="E2610">
        <v>8</v>
      </c>
      <c r="F2610" t="str">
        <f t="shared" si="40"/>
        <v>Aggregate1-in-2August Monthly System Peak Day100% Cycling8</v>
      </c>
      <c r="G2610">
        <v>7.861199</v>
      </c>
      <c r="H2610">
        <v>7.8612000000000002</v>
      </c>
      <c r="I2610">
        <v>69.004199999999997</v>
      </c>
      <c r="J2610">
        <v>0</v>
      </c>
      <c r="K2610">
        <v>0</v>
      </c>
      <c r="L2610">
        <v>0</v>
      </c>
      <c r="M2610">
        <v>0</v>
      </c>
      <c r="N2610">
        <v>0</v>
      </c>
      <c r="O2610">
        <v>10695</v>
      </c>
      <c r="P2610" t="s">
        <v>59</v>
      </c>
      <c r="Q2610" t="s">
        <v>61</v>
      </c>
    </row>
    <row r="2611" spans="1:17" x14ac:dyDescent="0.25">
      <c r="A2611" t="s">
        <v>30</v>
      </c>
      <c r="B2611" t="s">
        <v>36</v>
      </c>
      <c r="C2611" t="s">
        <v>48</v>
      </c>
      <c r="D2611" t="s">
        <v>31</v>
      </c>
      <c r="E2611">
        <v>8</v>
      </c>
      <c r="F2611" t="str">
        <f t="shared" si="40"/>
        <v>Average Per Ton1-in-2August Monthly System Peak Day50% Cycling8</v>
      </c>
      <c r="G2611">
        <v>0.2128092</v>
      </c>
      <c r="H2611">
        <v>0.2128092</v>
      </c>
      <c r="I2611">
        <v>68.790800000000004</v>
      </c>
      <c r="J2611">
        <v>0</v>
      </c>
      <c r="K2611">
        <v>0</v>
      </c>
      <c r="L2611">
        <v>0</v>
      </c>
      <c r="M2611">
        <v>0</v>
      </c>
      <c r="N2611">
        <v>0</v>
      </c>
      <c r="O2611">
        <v>12331</v>
      </c>
      <c r="P2611" t="s">
        <v>59</v>
      </c>
      <c r="Q2611" t="s">
        <v>61</v>
      </c>
    </row>
    <row r="2612" spans="1:17" x14ac:dyDescent="0.25">
      <c r="A2612" t="s">
        <v>28</v>
      </c>
      <c r="B2612" t="s">
        <v>36</v>
      </c>
      <c r="C2612" t="s">
        <v>48</v>
      </c>
      <c r="D2612" t="s">
        <v>31</v>
      </c>
      <c r="E2612">
        <v>8</v>
      </c>
      <c r="F2612" t="str">
        <f t="shared" si="40"/>
        <v>Average Per Premise1-in-2August Monthly System Peak Day50% Cycling8</v>
      </c>
      <c r="G2612">
        <v>0.87354100000000001</v>
      </c>
      <c r="H2612">
        <v>0.87354100000000001</v>
      </c>
      <c r="I2612">
        <v>68.790800000000004</v>
      </c>
      <c r="J2612">
        <v>0</v>
      </c>
      <c r="K2612">
        <v>0</v>
      </c>
      <c r="L2612">
        <v>0</v>
      </c>
      <c r="M2612">
        <v>0</v>
      </c>
      <c r="N2612">
        <v>0</v>
      </c>
      <c r="O2612">
        <v>12331</v>
      </c>
      <c r="P2612" t="s">
        <v>59</v>
      </c>
      <c r="Q2612" t="s">
        <v>61</v>
      </c>
    </row>
    <row r="2613" spans="1:17" x14ac:dyDescent="0.25">
      <c r="A2613" t="s">
        <v>29</v>
      </c>
      <c r="B2613" t="s">
        <v>36</v>
      </c>
      <c r="C2613" t="s">
        <v>48</v>
      </c>
      <c r="D2613" t="s">
        <v>31</v>
      </c>
      <c r="E2613">
        <v>8</v>
      </c>
      <c r="F2613" t="str">
        <f t="shared" si="40"/>
        <v>Average Per Device1-in-2August Monthly System Peak Day50% Cycling8</v>
      </c>
      <c r="G2613">
        <v>0.74683730000000004</v>
      </c>
      <c r="H2613">
        <v>0.74683730000000004</v>
      </c>
      <c r="I2613">
        <v>68.790800000000004</v>
      </c>
      <c r="J2613">
        <v>0</v>
      </c>
      <c r="K2613">
        <v>0</v>
      </c>
      <c r="L2613">
        <v>0</v>
      </c>
      <c r="M2613">
        <v>0</v>
      </c>
      <c r="N2613">
        <v>0</v>
      </c>
      <c r="O2613">
        <v>12331</v>
      </c>
      <c r="P2613" t="s">
        <v>59</v>
      </c>
      <c r="Q2613" t="s">
        <v>61</v>
      </c>
    </row>
    <row r="2614" spans="1:17" x14ac:dyDescent="0.25">
      <c r="A2614" t="s">
        <v>43</v>
      </c>
      <c r="B2614" t="s">
        <v>36</v>
      </c>
      <c r="C2614" t="s">
        <v>48</v>
      </c>
      <c r="D2614" t="s">
        <v>31</v>
      </c>
      <c r="E2614">
        <v>8</v>
      </c>
      <c r="F2614" t="str">
        <f t="shared" si="40"/>
        <v>Aggregate1-in-2August Monthly System Peak Day50% Cycling8</v>
      </c>
      <c r="G2614">
        <v>10.77163</v>
      </c>
      <c r="H2614">
        <v>10.77163</v>
      </c>
      <c r="I2614">
        <v>68.790800000000004</v>
      </c>
      <c r="J2614">
        <v>0</v>
      </c>
      <c r="K2614">
        <v>0</v>
      </c>
      <c r="L2614">
        <v>0</v>
      </c>
      <c r="M2614">
        <v>0</v>
      </c>
      <c r="N2614">
        <v>0</v>
      </c>
      <c r="O2614">
        <v>12331</v>
      </c>
      <c r="P2614" t="s">
        <v>59</v>
      </c>
      <c r="Q2614" t="s">
        <v>61</v>
      </c>
    </row>
    <row r="2615" spans="1:17" x14ac:dyDescent="0.25">
      <c r="A2615" t="s">
        <v>30</v>
      </c>
      <c r="B2615" t="s">
        <v>36</v>
      </c>
      <c r="C2615" t="s">
        <v>48</v>
      </c>
      <c r="D2615" t="s">
        <v>26</v>
      </c>
      <c r="E2615">
        <v>8</v>
      </c>
      <c r="F2615" t="str">
        <f t="shared" si="40"/>
        <v>Average Per Ton1-in-2August Monthly System Peak DayAll8</v>
      </c>
      <c r="G2615">
        <v>0.19014210000000001</v>
      </c>
      <c r="H2615">
        <v>0.19014210000000001</v>
      </c>
      <c r="I2615">
        <v>68.89</v>
      </c>
      <c r="J2615">
        <v>0</v>
      </c>
      <c r="K2615">
        <v>0</v>
      </c>
      <c r="L2615">
        <v>0</v>
      </c>
      <c r="M2615">
        <v>0</v>
      </c>
      <c r="N2615">
        <v>0</v>
      </c>
      <c r="O2615">
        <v>23026</v>
      </c>
      <c r="P2615" t="s">
        <v>59</v>
      </c>
      <c r="Q2615" t="s">
        <v>61</v>
      </c>
    </row>
    <row r="2616" spans="1:17" x14ac:dyDescent="0.25">
      <c r="A2616" t="s">
        <v>28</v>
      </c>
      <c r="B2616" t="s">
        <v>36</v>
      </c>
      <c r="C2616" t="s">
        <v>48</v>
      </c>
      <c r="D2616" t="s">
        <v>26</v>
      </c>
      <c r="E2616">
        <v>8</v>
      </c>
      <c r="F2616" t="str">
        <f t="shared" si="40"/>
        <v>Average Per Premise1-in-2August Monthly System Peak DayAll8</v>
      </c>
      <c r="G2616">
        <v>0.81377719999999998</v>
      </c>
      <c r="H2616">
        <v>0.81377719999999998</v>
      </c>
      <c r="I2616">
        <v>68.89</v>
      </c>
      <c r="J2616">
        <v>0</v>
      </c>
      <c r="K2616">
        <v>0</v>
      </c>
      <c r="L2616">
        <v>0</v>
      </c>
      <c r="M2616">
        <v>0</v>
      </c>
      <c r="N2616">
        <v>0</v>
      </c>
      <c r="O2616">
        <v>23026</v>
      </c>
      <c r="P2616" t="s">
        <v>59</v>
      </c>
      <c r="Q2616" t="s">
        <v>61</v>
      </c>
    </row>
    <row r="2617" spans="1:17" x14ac:dyDescent="0.25">
      <c r="A2617" t="s">
        <v>29</v>
      </c>
      <c r="B2617" t="s">
        <v>36</v>
      </c>
      <c r="C2617" t="s">
        <v>48</v>
      </c>
      <c r="D2617" t="s">
        <v>26</v>
      </c>
      <c r="E2617">
        <v>8</v>
      </c>
      <c r="F2617" t="str">
        <f t="shared" si="40"/>
        <v>Average Per Device1-in-2August Monthly System Peak DayAll8</v>
      </c>
      <c r="G2617">
        <v>0.6782262</v>
      </c>
      <c r="H2617">
        <v>0.6782262</v>
      </c>
      <c r="I2617">
        <v>68.89</v>
      </c>
      <c r="J2617">
        <v>0</v>
      </c>
      <c r="K2617">
        <v>0</v>
      </c>
      <c r="L2617">
        <v>0</v>
      </c>
      <c r="M2617">
        <v>0</v>
      </c>
      <c r="N2617">
        <v>0</v>
      </c>
      <c r="O2617">
        <v>23026</v>
      </c>
      <c r="P2617" t="s">
        <v>59</v>
      </c>
      <c r="Q2617" t="s">
        <v>61</v>
      </c>
    </row>
    <row r="2618" spans="1:17" x14ac:dyDescent="0.25">
      <c r="A2618" t="s">
        <v>43</v>
      </c>
      <c r="B2618" t="s">
        <v>36</v>
      </c>
      <c r="C2618" t="s">
        <v>48</v>
      </c>
      <c r="D2618" t="s">
        <v>26</v>
      </c>
      <c r="E2618">
        <v>8</v>
      </c>
      <c r="F2618" t="str">
        <f t="shared" si="40"/>
        <v>Aggregate1-in-2August Monthly System Peak DayAll8</v>
      </c>
      <c r="G2618">
        <v>18.738029999999998</v>
      </c>
      <c r="H2618">
        <v>18.738029999999998</v>
      </c>
      <c r="I2618">
        <v>68.89</v>
      </c>
      <c r="J2618">
        <v>0</v>
      </c>
      <c r="K2618">
        <v>0</v>
      </c>
      <c r="L2618">
        <v>0</v>
      </c>
      <c r="M2618">
        <v>0</v>
      </c>
      <c r="N2618">
        <v>0</v>
      </c>
      <c r="O2618">
        <v>23026</v>
      </c>
      <c r="P2618" t="s">
        <v>59</v>
      </c>
      <c r="Q2618" t="s">
        <v>61</v>
      </c>
    </row>
    <row r="2619" spans="1:17" x14ac:dyDescent="0.25">
      <c r="A2619" t="s">
        <v>30</v>
      </c>
      <c r="B2619" t="s">
        <v>36</v>
      </c>
      <c r="C2619" t="s">
        <v>37</v>
      </c>
      <c r="D2619" t="s">
        <v>58</v>
      </c>
      <c r="E2619">
        <v>8</v>
      </c>
      <c r="F2619" t="str">
        <f t="shared" si="40"/>
        <v>Average Per Ton1-in-2August Typical Event Day100% Cycling8</v>
      </c>
      <c r="G2619">
        <v>0.14930650000000001</v>
      </c>
      <c r="H2619">
        <v>0.14930650000000001</v>
      </c>
      <c r="I2619">
        <v>67.772099999999995</v>
      </c>
      <c r="J2619">
        <v>0</v>
      </c>
      <c r="K2619">
        <v>0</v>
      </c>
      <c r="L2619">
        <v>0</v>
      </c>
      <c r="M2619">
        <v>0</v>
      </c>
      <c r="N2619">
        <v>0</v>
      </c>
      <c r="O2619">
        <v>10695</v>
      </c>
      <c r="P2619" t="s">
        <v>59</v>
      </c>
      <c r="Q2619" t="s">
        <v>61</v>
      </c>
    </row>
    <row r="2620" spans="1:17" x14ac:dyDescent="0.25">
      <c r="A2620" t="s">
        <v>28</v>
      </c>
      <c r="B2620" t="s">
        <v>36</v>
      </c>
      <c r="C2620" t="s">
        <v>37</v>
      </c>
      <c r="D2620" t="s">
        <v>58</v>
      </c>
      <c r="E2620">
        <v>8</v>
      </c>
      <c r="F2620" t="str">
        <f t="shared" si="40"/>
        <v>Average Per Premise1-in-2August Typical Event Day100% Cycling8</v>
      </c>
      <c r="G2620">
        <v>0.66913750000000005</v>
      </c>
      <c r="H2620">
        <v>0.66913750000000005</v>
      </c>
      <c r="I2620">
        <v>67.772099999999995</v>
      </c>
      <c r="J2620">
        <v>0</v>
      </c>
      <c r="K2620">
        <v>0</v>
      </c>
      <c r="L2620">
        <v>0</v>
      </c>
      <c r="M2620">
        <v>0</v>
      </c>
      <c r="N2620">
        <v>0</v>
      </c>
      <c r="O2620">
        <v>10695</v>
      </c>
      <c r="P2620" t="s">
        <v>59</v>
      </c>
      <c r="Q2620" t="s">
        <v>61</v>
      </c>
    </row>
    <row r="2621" spans="1:17" x14ac:dyDescent="0.25">
      <c r="A2621" t="s">
        <v>29</v>
      </c>
      <c r="B2621" t="s">
        <v>36</v>
      </c>
      <c r="C2621" t="s">
        <v>37</v>
      </c>
      <c r="D2621" t="s">
        <v>58</v>
      </c>
      <c r="E2621">
        <v>8</v>
      </c>
      <c r="F2621" t="str">
        <f t="shared" si="40"/>
        <v>Average Per Device1-in-2August Typical Event Day100% Cycling8</v>
      </c>
      <c r="G2621">
        <v>0.54194819999999999</v>
      </c>
      <c r="H2621">
        <v>0.54194819999999999</v>
      </c>
      <c r="I2621">
        <v>67.772099999999995</v>
      </c>
      <c r="J2621">
        <v>0</v>
      </c>
      <c r="K2621">
        <v>0</v>
      </c>
      <c r="L2621">
        <v>0</v>
      </c>
      <c r="M2621">
        <v>0</v>
      </c>
      <c r="N2621">
        <v>0</v>
      </c>
      <c r="O2621">
        <v>10695</v>
      </c>
      <c r="P2621" t="s">
        <v>59</v>
      </c>
      <c r="Q2621" t="s">
        <v>61</v>
      </c>
    </row>
    <row r="2622" spans="1:17" x14ac:dyDescent="0.25">
      <c r="A2622" t="s">
        <v>43</v>
      </c>
      <c r="B2622" t="s">
        <v>36</v>
      </c>
      <c r="C2622" t="s">
        <v>37</v>
      </c>
      <c r="D2622" t="s">
        <v>58</v>
      </c>
      <c r="E2622">
        <v>8</v>
      </c>
      <c r="F2622" t="str">
        <f t="shared" si="40"/>
        <v>Aggregate1-in-2August Typical Event Day100% Cycling8</v>
      </c>
      <c r="G2622">
        <v>7.1564259999999997</v>
      </c>
      <c r="H2622">
        <v>7.1564259999999997</v>
      </c>
      <c r="I2622">
        <v>67.772099999999995</v>
      </c>
      <c r="J2622">
        <v>0</v>
      </c>
      <c r="K2622">
        <v>0</v>
      </c>
      <c r="L2622">
        <v>0</v>
      </c>
      <c r="M2622">
        <v>0</v>
      </c>
      <c r="N2622">
        <v>0</v>
      </c>
      <c r="O2622">
        <v>10695</v>
      </c>
      <c r="P2622" t="s">
        <v>59</v>
      </c>
      <c r="Q2622" t="s">
        <v>61</v>
      </c>
    </row>
    <row r="2623" spans="1:17" x14ac:dyDescent="0.25">
      <c r="A2623" t="s">
        <v>30</v>
      </c>
      <c r="B2623" t="s">
        <v>36</v>
      </c>
      <c r="C2623" t="s">
        <v>37</v>
      </c>
      <c r="D2623" t="s">
        <v>31</v>
      </c>
      <c r="E2623">
        <v>8</v>
      </c>
      <c r="F2623" t="str">
        <f t="shared" si="40"/>
        <v>Average Per Ton1-in-2August Typical Event Day50% Cycling8</v>
      </c>
      <c r="G2623">
        <v>0.1965102</v>
      </c>
      <c r="H2623">
        <v>0.1965102</v>
      </c>
      <c r="I2623">
        <v>67.839600000000004</v>
      </c>
      <c r="J2623">
        <v>0</v>
      </c>
      <c r="K2623">
        <v>0</v>
      </c>
      <c r="L2623">
        <v>0</v>
      </c>
      <c r="M2623">
        <v>0</v>
      </c>
      <c r="N2623">
        <v>0</v>
      </c>
      <c r="O2623">
        <v>12331</v>
      </c>
      <c r="P2623" t="s">
        <v>59</v>
      </c>
      <c r="Q2623" t="s">
        <v>61</v>
      </c>
    </row>
    <row r="2624" spans="1:17" x14ac:dyDescent="0.25">
      <c r="A2624" t="s">
        <v>28</v>
      </c>
      <c r="B2624" t="s">
        <v>36</v>
      </c>
      <c r="C2624" t="s">
        <v>37</v>
      </c>
      <c r="D2624" t="s">
        <v>31</v>
      </c>
      <c r="E2624">
        <v>8</v>
      </c>
      <c r="F2624" t="str">
        <f t="shared" si="40"/>
        <v>Average Per Premise1-in-2August Typical Event Day50% Cycling8</v>
      </c>
      <c r="G2624">
        <v>0.80663689999999999</v>
      </c>
      <c r="H2624">
        <v>0.80663689999999999</v>
      </c>
      <c r="I2624">
        <v>67.839600000000004</v>
      </c>
      <c r="J2624">
        <v>0</v>
      </c>
      <c r="K2624">
        <v>0</v>
      </c>
      <c r="L2624">
        <v>0</v>
      </c>
      <c r="M2624">
        <v>0</v>
      </c>
      <c r="N2624">
        <v>0</v>
      </c>
      <c r="O2624">
        <v>12331</v>
      </c>
      <c r="P2624" t="s">
        <v>59</v>
      </c>
      <c r="Q2624" t="s">
        <v>61</v>
      </c>
    </row>
    <row r="2625" spans="1:17" x14ac:dyDescent="0.25">
      <c r="A2625" t="s">
        <v>29</v>
      </c>
      <c r="B2625" t="s">
        <v>36</v>
      </c>
      <c r="C2625" t="s">
        <v>37</v>
      </c>
      <c r="D2625" t="s">
        <v>31</v>
      </c>
      <c r="E2625">
        <v>8</v>
      </c>
      <c r="F2625" t="str">
        <f t="shared" si="40"/>
        <v>Average Per Device1-in-2August Typical Event Day50% Cycling8</v>
      </c>
      <c r="G2625">
        <v>0.68963730000000001</v>
      </c>
      <c r="H2625">
        <v>0.68963730000000001</v>
      </c>
      <c r="I2625">
        <v>67.839600000000004</v>
      </c>
      <c r="J2625">
        <v>0</v>
      </c>
      <c r="K2625">
        <v>0</v>
      </c>
      <c r="L2625">
        <v>0</v>
      </c>
      <c r="M2625">
        <v>0</v>
      </c>
      <c r="N2625">
        <v>0</v>
      </c>
      <c r="O2625">
        <v>12331</v>
      </c>
      <c r="P2625" t="s">
        <v>59</v>
      </c>
      <c r="Q2625" t="s">
        <v>61</v>
      </c>
    </row>
    <row r="2626" spans="1:17" x14ac:dyDescent="0.25">
      <c r="A2626" t="s">
        <v>43</v>
      </c>
      <c r="B2626" t="s">
        <v>36</v>
      </c>
      <c r="C2626" t="s">
        <v>37</v>
      </c>
      <c r="D2626" t="s">
        <v>31</v>
      </c>
      <c r="E2626">
        <v>8</v>
      </c>
      <c r="F2626" t="str">
        <f t="shared" si="40"/>
        <v>Aggregate1-in-2August Typical Event Day50% Cycling8</v>
      </c>
      <c r="G2626">
        <v>9.9466389999999993</v>
      </c>
      <c r="H2626">
        <v>9.9466400000000004</v>
      </c>
      <c r="I2626">
        <v>67.839600000000004</v>
      </c>
      <c r="J2626">
        <v>0</v>
      </c>
      <c r="K2626">
        <v>0</v>
      </c>
      <c r="L2626">
        <v>0</v>
      </c>
      <c r="M2626">
        <v>0</v>
      </c>
      <c r="N2626">
        <v>0</v>
      </c>
      <c r="O2626">
        <v>12331</v>
      </c>
      <c r="P2626" t="s">
        <v>59</v>
      </c>
      <c r="Q2626" t="s">
        <v>61</v>
      </c>
    </row>
    <row r="2627" spans="1:17" x14ac:dyDescent="0.25">
      <c r="A2627" t="s">
        <v>30</v>
      </c>
      <c r="B2627" t="s">
        <v>36</v>
      </c>
      <c r="C2627" t="s">
        <v>37</v>
      </c>
      <c r="D2627" t="s">
        <v>26</v>
      </c>
      <c r="E2627">
        <v>8</v>
      </c>
      <c r="F2627" t="str">
        <f t="shared" ref="F2627:F2690" si="41">CONCATENATE(A2627,B2627,C2627,D2627,E2627)</f>
        <v>Average Per Ton1-in-2August Typical Event DayAll8</v>
      </c>
      <c r="G2627">
        <v>0.17458409999999999</v>
      </c>
      <c r="H2627">
        <v>0.17458409999999999</v>
      </c>
      <c r="I2627">
        <v>67.808300000000003</v>
      </c>
      <c r="J2627">
        <v>0</v>
      </c>
      <c r="K2627">
        <v>0</v>
      </c>
      <c r="L2627">
        <v>0</v>
      </c>
      <c r="M2627">
        <v>0</v>
      </c>
      <c r="N2627">
        <v>0</v>
      </c>
      <c r="O2627">
        <v>23026</v>
      </c>
      <c r="P2627" t="s">
        <v>59</v>
      </c>
      <c r="Q2627" t="s">
        <v>61</v>
      </c>
    </row>
    <row r="2628" spans="1:17" x14ac:dyDescent="0.25">
      <c r="A2628" t="s">
        <v>28</v>
      </c>
      <c r="B2628" t="s">
        <v>36</v>
      </c>
      <c r="C2628" t="s">
        <v>37</v>
      </c>
      <c r="D2628" t="s">
        <v>26</v>
      </c>
      <c r="E2628">
        <v>8</v>
      </c>
      <c r="F2628" t="str">
        <f t="shared" si="41"/>
        <v>Average Per Premise1-in-2August Typical Event DayAll8</v>
      </c>
      <c r="G2628">
        <v>0.7471913</v>
      </c>
      <c r="H2628">
        <v>0.74719120000000006</v>
      </c>
      <c r="I2628">
        <v>67.808300000000003</v>
      </c>
      <c r="J2628">
        <v>0</v>
      </c>
      <c r="K2628">
        <v>0</v>
      </c>
      <c r="L2628">
        <v>0</v>
      </c>
      <c r="M2628">
        <v>0</v>
      </c>
      <c r="N2628">
        <v>0</v>
      </c>
      <c r="O2628">
        <v>23026</v>
      </c>
      <c r="P2628" t="s">
        <v>59</v>
      </c>
      <c r="Q2628" t="s">
        <v>61</v>
      </c>
    </row>
    <row r="2629" spans="1:17" x14ac:dyDescent="0.25">
      <c r="A2629" t="s">
        <v>29</v>
      </c>
      <c r="B2629" t="s">
        <v>36</v>
      </c>
      <c r="C2629" t="s">
        <v>37</v>
      </c>
      <c r="D2629" t="s">
        <v>26</v>
      </c>
      <c r="E2629">
        <v>8</v>
      </c>
      <c r="F2629" t="str">
        <f t="shared" si="41"/>
        <v>Average Per Device1-in-2August Typical Event DayAll8</v>
      </c>
      <c r="G2629">
        <v>0.62273149999999999</v>
      </c>
      <c r="H2629">
        <v>0.62273149999999999</v>
      </c>
      <c r="I2629">
        <v>67.808300000000003</v>
      </c>
      <c r="J2629">
        <v>0</v>
      </c>
      <c r="K2629">
        <v>0</v>
      </c>
      <c r="L2629">
        <v>0</v>
      </c>
      <c r="M2629">
        <v>0</v>
      </c>
      <c r="N2629">
        <v>0</v>
      </c>
      <c r="O2629">
        <v>23026</v>
      </c>
      <c r="P2629" t="s">
        <v>59</v>
      </c>
      <c r="Q2629" t="s">
        <v>61</v>
      </c>
    </row>
    <row r="2630" spans="1:17" x14ac:dyDescent="0.25">
      <c r="A2630" t="s">
        <v>43</v>
      </c>
      <c r="B2630" t="s">
        <v>36</v>
      </c>
      <c r="C2630" t="s">
        <v>37</v>
      </c>
      <c r="D2630" t="s">
        <v>26</v>
      </c>
      <c r="E2630">
        <v>8</v>
      </c>
      <c r="F2630" t="str">
        <f t="shared" si="41"/>
        <v>Aggregate1-in-2August Typical Event DayAll8</v>
      </c>
      <c r="G2630">
        <v>17.204830000000001</v>
      </c>
      <c r="H2630">
        <v>17.204830000000001</v>
      </c>
      <c r="I2630">
        <v>67.808300000000003</v>
      </c>
      <c r="J2630">
        <v>0</v>
      </c>
      <c r="K2630">
        <v>0</v>
      </c>
      <c r="L2630">
        <v>0</v>
      </c>
      <c r="M2630">
        <v>0</v>
      </c>
      <c r="N2630">
        <v>0</v>
      </c>
      <c r="O2630">
        <v>23026</v>
      </c>
      <c r="P2630" t="s">
        <v>59</v>
      </c>
      <c r="Q2630" t="s">
        <v>61</v>
      </c>
    </row>
    <row r="2631" spans="1:17" x14ac:dyDescent="0.25">
      <c r="A2631" t="s">
        <v>30</v>
      </c>
      <c r="B2631" t="s">
        <v>36</v>
      </c>
      <c r="C2631" t="s">
        <v>49</v>
      </c>
      <c r="D2631" t="s">
        <v>58</v>
      </c>
      <c r="E2631">
        <v>8</v>
      </c>
      <c r="F2631" t="str">
        <f t="shared" si="41"/>
        <v>Average Per Ton1-in-2July Monthly System Peak Day100% Cycling8</v>
      </c>
      <c r="G2631">
        <v>0.14744560000000001</v>
      </c>
      <c r="H2631">
        <v>0.14744560000000001</v>
      </c>
      <c r="I2631">
        <v>69.155199999999994</v>
      </c>
      <c r="J2631">
        <v>0</v>
      </c>
      <c r="K2631">
        <v>0</v>
      </c>
      <c r="L2631">
        <v>0</v>
      </c>
      <c r="M2631">
        <v>0</v>
      </c>
      <c r="N2631">
        <v>0</v>
      </c>
      <c r="O2631">
        <v>10695</v>
      </c>
      <c r="P2631" t="s">
        <v>59</v>
      </c>
      <c r="Q2631" t="s">
        <v>61</v>
      </c>
    </row>
    <row r="2632" spans="1:17" x14ac:dyDescent="0.25">
      <c r="A2632" t="s">
        <v>28</v>
      </c>
      <c r="B2632" t="s">
        <v>36</v>
      </c>
      <c r="C2632" t="s">
        <v>49</v>
      </c>
      <c r="D2632" t="s">
        <v>58</v>
      </c>
      <c r="E2632">
        <v>8</v>
      </c>
      <c r="F2632" t="str">
        <f t="shared" si="41"/>
        <v>Average Per Premise1-in-2July Monthly System Peak Day100% Cycling8</v>
      </c>
      <c r="G2632">
        <v>0.66079750000000004</v>
      </c>
      <c r="H2632">
        <v>0.66079739999999998</v>
      </c>
      <c r="I2632">
        <v>69.155199999999994</v>
      </c>
      <c r="J2632">
        <v>0</v>
      </c>
      <c r="K2632">
        <v>0</v>
      </c>
      <c r="L2632">
        <v>0</v>
      </c>
      <c r="M2632">
        <v>0</v>
      </c>
      <c r="N2632">
        <v>0</v>
      </c>
      <c r="O2632">
        <v>10695</v>
      </c>
      <c r="P2632" t="s">
        <v>59</v>
      </c>
      <c r="Q2632" t="s">
        <v>61</v>
      </c>
    </row>
    <row r="2633" spans="1:17" x14ac:dyDescent="0.25">
      <c r="A2633" t="s">
        <v>29</v>
      </c>
      <c r="B2633" t="s">
        <v>36</v>
      </c>
      <c r="C2633" t="s">
        <v>49</v>
      </c>
      <c r="D2633" t="s">
        <v>58</v>
      </c>
      <c r="E2633">
        <v>8</v>
      </c>
      <c r="F2633" t="str">
        <f t="shared" si="41"/>
        <v>Average Per Device1-in-2July Monthly System Peak Day100% Cycling8</v>
      </c>
      <c r="G2633">
        <v>0.53519340000000004</v>
      </c>
      <c r="H2633">
        <v>0.53519340000000004</v>
      </c>
      <c r="I2633">
        <v>69.155199999999994</v>
      </c>
      <c r="J2633">
        <v>0</v>
      </c>
      <c r="K2633">
        <v>0</v>
      </c>
      <c r="L2633">
        <v>0</v>
      </c>
      <c r="M2633">
        <v>0</v>
      </c>
      <c r="N2633">
        <v>0</v>
      </c>
      <c r="O2633">
        <v>10695</v>
      </c>
      <c r="P2633" t="s">
        <v>59</v>
      </c>
      <c r="Q2633" t="s">
        <v>61</v>
      </c>
    </row>
    <row r="2634" spans="1:17" x14ac:dyDescent="0.25">
      <c r="A2634" t="s">
        <v>43</v>
      </c>
      <c r="B2634" t="s">
        <v>36</v>
      </c>
      <c r="C2634" t="s">
        <v>49</v>
      </c>
      <c r="D2634" t="s">
        <v>58</v>
      </c>
      <c r="E2634">
        <v>8</v>
      </c>
      <c r="F2634" t="str">
        <f t="shared" si="41"/>
        <v>Aggregate1-in-2July Monthly System Peak Day100% Cycling8</v>
      </c>
      <c r="G2634">
        <v>7.0672290000000002</v>
      </c>
      <c r="H2634">
        <v>7.0672280000000001</v>
      </c>
      <c r="I2634">
        <v>69.155199999999994</v>
      </c>
      <c r="J2634">
        <v>0</v>
      </c>
      <c r="K2634">
        <v>0</v>
      </c>
      <c r="L2634">
        <v>0</v>
      </c>
      <c r="M2634">
        <v>0</v>
      </c>
      <c r="N2634">
        <v>0</v>
      </c>
      <c r="O2634">
        <v>10695</v>
      </c>
      <c r="P2634" t="s">
        <v>59</v>
      </c>
      <c r="Q2634" t="s">
        <v>61</v>
      </c>
    </row>
    <row r="2635" spans="1:17" x14ac:dyDescent="0.25">
      <c r="A2635" t="s">
        <v>30</v>
      </c>
      <c r="B2635" t="s">
        <v>36</v>
      </c>
      <c r="C2635" t="s">
        <v>49</v>
      </c>
      <c r="D2635" t="s">
        <v>31</v>
      </c>
      <c r="E2635">
        <v>8</v>
      </c>
      <c r="F2635" t="str">
        <f t="shared" si="41"/>
        <v>Average Per Ton1-in-2July Monthly System Peak Day50% Cycling8</v>
      </c>
      <c r="G2635">
        <v>0.1952489</v>
      </c>
      <c r="H2635">
        <v>0.1952489</v>
      </c>
      <c r="I2635">
        <v>69.337199999999996</v>
      </c>
      <c r="J2635">
        <v>0</v>
      </c>
      <c r="K2635">
        <v>0</v>
      </c>
      <c r="L2635">
        <v>0</v>
      </c>
      <c r="M2635">
        <v>0</v>
      </c>
      <c r="N2635">
        <v>0</v>
      </c>
      <c r="O2635">
        <v>12331</v>
      </c>
      <c r="P2635" t="s">
        <v>59</v>
      </c>
      <c r="Q2635" t="s">
        <v>61</v>
      </c>
    </row>
    <row r="2636" spans="1:17" x14ac:dyDescent="0.25">
      <c r="A2636" t="s">
        <v>28</v>
      </c>
      <c r="B2636" t="s">
        <v>36</v>
      </c>
      <c r="C2636" t="s">
        <v>49</v>
      </c>
      <c r="D2636" t="s">
        <v>31</v>
      </c>
      <c r="E2636">
        <v>8</v>
      </c>
      <c r="F2636" t="str">
        <f t="shared" si="41"/>
        <v>Average Per Premise1-in-2July Monthly System Peak Day50% Cycling8</v>
      </c>
      <c r="G2636">
        <v>0.80145949999999999</v>
      </c>
      <c r="H2636">
        <v>0.80145949999999999</v>
      </c>
      <c r="I2636">
        <v>69.337199999999996</v>
      </c>
      <c r="J2636">
        <v>0</v>
      </c>
      <c r="K2636">
        <v>0</v>
      </c>
      <c r="L2636">
        <v>0</v>
      </c>
      <c r="M2636">
        <v>0</v>
      </c>
      <c r="N2636">
        <v>0</v>
      </c>
      <c r="O2636">
        <v>12331</v>
      </c>
      <c r="P2636" t="s">
        <v>59</v>
      </c>
      <c r="Q2636" t="s">
        <v>61</v>
      </c>
    </row>
    <row r="2637" spans="1:17" x14ac:dyDescent="0.25">
      <c r="A2637" t="s">
        <v>29</v>
      </c>
      <c r="B2637" t="s">
        <v>36</v>
      </c>
      <c r="C2637" t="s">
        <v>49</v>
      </c>
      <c r="D2637" t="s">
        <v>31</v>
      </c>
      <c r="E2637">
        <v>8</v>
      </c>
      <c r="F2637" t="str">
        <f t="shared" si="41"/>
        <v>Average Per Device1-in-2July Monthly System Peak Day50% Cycling8</v>
      </c>
      <c r="G2637">
        <v>0.68521089999999996</v>
      </c>
      <c r="H2637">
        <v>0.68521089999999996</v>
      </c>
      <c r="I2637">
        <v>69.337199999999996</v>
      </c>
      <c r="J2637">
        <v>0</v>
      </c>
      <c r="K2637">
        <v>0</v>
      </c>
      <c r="L2637">
        <v>0</v>
      </c>
      <c r="M2637">
        <v>0</v>
      </c>
      <c r="N2637">
        <v>0</v>
      </c>
      <c r="O2637">
        <v>12331</v>
      </c>
      <c r="P2637" t="s">
        <v>59</v>
      </c>
      <c r="Q2637" t="s">
        <v>61</v>
      </c>
    </row>
    <row r="2638" spans="1:17" x14ac:dyDescent="0.25">
      <c r="A2638" t="s">
        <v>43</v>
      </c>
      <c r="B2638" t="s">
        <v>36</v>
      </c>
      <c r="C2638" t="s">
        <v>49</v>
      </c>
      <c r="D2638" t="s">
        <v>31</v>
      </c>
      <c r="E2638">
        <v>8</v>
      </c>
      <c r="F2638" t="str">
        <f t="shared" si="41"/>
        <v>Aggregate1-in-2July Monthly System Peak Day50% Cycling8</v>
      </c>
      <c r="G2638">
        <v>9.8827970000000001</v>
      </c>
      <c r="H2638">
        <v>9.8827979999999993</v>
      </c>
      <c r="I2638">
        <v>69.337199999999996</v>
      </c>
      <c r="J2638">
        <v>0</v>
      </c>
      <c r="K2638">
        <v>0</v>
      </c>
      <c r="L2638">
        <v>0</v>
      </c>
      <c r="M2638">
        <v>0</v>
      </c>
      <c r="N2638">
        <v>0</v>
      </c>
      <c r="O2638">
        <v>12331</v>
      </c>
      <c r="P2638" t="s">
        <v>59</v>
      </c>
      <c r="Q2638" t="s">
        <v>61</v>
      </c>
    </row>
    <row r="2639" spans="1:17" x14ac:dyDescent="0.25">
      <c r="A2639" t="s">
        <v>30</v>
      </c>
      <c r="B2639" t="s">
        <v>36</v>
      </c>
      <c r="C2639" t="s">
        <v>49</v>
      </c>
      <c r="D2639" t="s">
        <v>26</v>
      </c>
      <c r="E2639">
        <v>8</v>
      </c>
      <c r="F2639" t="str">
        <f t="shared" si="41"/>
        <v>Average Per Ton1-in-2July Monthly System Peak DayAll8</v>
      </c>
      <c r="G2639">
        <v>0.17304430000000001</v>
      </c>
      <c r="H2639">
        <v>0.17304430000000001</v>
      </c>
      <c r="I2639">
        <v>69.252700000000004</v>
      </c>
      <c r="J2639">
        <v>0</v>
      </c>
      <c r="K2639">
        <v>0</v>
      </c>
      <c r="L2639">
        <v>0</v>
      </c>
      <c r="M2639">
        <v>0</v>
      </c>
      <c r="N2639">
        <v>0</v>
      </c>
      <c r="O2639">
        <v>23026</v>
      </c>
      <c r="P2639" t="s">
        <v>59</v>
      </c>
      <c r="Q2639" t="s">
        <v>61</v>
      </c>
    </row>
    <row r="2640" spans="1:17" x14ac:dyDescent="0.25">
      <c r="A2640" t="s">
        <v>28</v>
      </c>
      <c r="B2640" t="s">
        <v>36</v>
      </c>
      <c r="C2640" t="s">
        <v>49</v>
      </c>
      <c r="D2640" t="s">
        <v>26</v>
      </c>
      <c r="E2640">
        <v>8</v>
      </c>
      <c r="F2640" t="str">
        <f t="shared" si="41"/>
        <v>Average Per Premise1-in-2July Monthly System Peak DayAll8</v>
      </c>
      <c r="G2640">
        <v>0.74060099999999995</v>
      </c>
      <c r="H2640">
        <v>0.74060099999999995</v>
      </c>
      <c r="I2640">
        <v>69.252700000000004</v>
      </c>
      <c r="J2640">
        <v>0</v>
      </c>
      <c r="K2640">
        <v>0</v>
      </c>
      <c r="L2640">
        <v>0</v>
      </c>
      <c r="M2640">
        <v>0</v>
      </c>
      <c r="N2640">
        <v>0</v>
      </c>
      <c r="O2640">
        <v>23026</v>
      </c>
      <c r="P2640" t="s">
        <v>59</v>
      </c>
      <c r="Q2640" t="s">
        <v>61</v>
      </c>
    </row>
    <row r="2641" spans="1:17" x14ac:dyDescent="0.25">
      <c r="A2641" t="s">
        <v>29</v>
      </c>
      <c r="B2641" t="s">
        <v>36</v>
      </c>
      <c r="C2641" t="s">
        <v>49</v>
      </c>
      <c r="D2641" t="s">
        <v>26</v>
      </c>
      <c r="E2641">
        <v>8</v>
      </c>
      <c r="F2641" t="str">
        <f t="shared" si="41"/>
        <v>Average Per Device1-in-2July Monthly System Peak DayAll8</v>
      </c>
      <c r="G2641">
        <v>0.61723899999999998</v>
      </c>
      <c r="H2641">
        <v>0.61723899999999998</v>
      </c>
      <c r="I2641">
        <v>69.252700000000004</v>
      </c>
      <c r="J2641">
        <v>0</v>
      </c>
      <c r="K2641">
        <v>0</v>
      </c>
      <c r="L2641">
        <v>0</v>
      </c>
      <c r="M2641">
        <v>0</v>
      </c>
      <c r="N2641">
        <v>0</v>
      </c>
      <c r="O2641">
        <v>23026</v>
      </c>
      <c r="P2641" t="s">
        <v>59</v>
      </c>
      <c r="Q2641" t="s">
        <v>61</v>
      </c>
    </row>
    <row r="2642" spans="1:17" x14ac:dyDescent="0.25">
      <c r="A2642" t="s">
        <v>43</v>
      </c>
      <c r="B2642" t="s">
        <v>36</v>
      </c>
      <c r="C2642" t="s">
        <v>49</v>
      </c>
      <c r="D2642" t="s">
        <v>26</v>
      </c>
      <c r="E2642">
        <v>8</v>
      </c>
      <c r="F2642" t="str">
        <f t="shared" si="41"/>
        <v>Aggregate1-in-2July Monthly System Peak DayAll8</v>
      </c>
      <c r="G2642">
        <v>17.053080000000001</v>
      </c>
      <c r="H2642">
        <v>17.053080000000001</v>
      </c>
      <c r="I2642">
        <v>69.252700000000004</v>
      </c>
      <c r="J2642">
        <v>0</v>
      </c>
      <c r="K2642">
        <v>0</v>
      </c>
      <c r="L2642">
        <v>0</v>
      </c>
      <c r="M2642">
        <v>0</v>
      </c>
      <c r="N2642">
        <v>0</v>
      </c>
      <c r="O2642">
        <v>23026</v>
      </c>
      <c r="P2642" t="s">
        <v>59</v>
      </c>
      <c r="Q2642" t="s">
        <v>61</v>
      </c>
    </row>
    <row r="2643" spans="1:17" x14ac:dyDescent="0.25">
      <c r="A2643" t="s">
        <v>30</v>
      </c>
      <c r="B2643" t="s">
        <v>36</v>
      </c>
      <c r="C2643" t="s">
        <v>50</v>
      </c>
      <c r="D2643" t="s">
        <v>58</v>
      </c>
      <c r="E2643">
        <v>8</v>
      </c>
      <c r="F2643" t="str">
        <f t="shared" si="41"/>
        <v>Average Per Ton1-in-2June Monthly System Peak Day100% Cycling8</v>
      </c>
      <c r="G2643">
        <v>0.11490889999999999</v>
      </c>
      <c r="H2643">
        <v>0.11490889999999999</v>
      </c>
      <c r="I2643">
        <v>64.441199999999995</v>
      </c>
      <c r="J2643">
        <v>0</v>
      </c>
      <c r="K2643">
        <v>0</v>
      </c>
      <c r="L2643">
        <v>0</v>
      </c>
      <c r="M2643">
        <v>0</v>
      </c>
      <c r="N2643">
        <v>0</v>
      </c>
      <c r="O2643">
        <v>10695</v>
      </c>
      <c r="P2643" t="s">
        <v>59</v>
      </c>
      <c r="Q2643" t="s">
        <v>61</v>
      </c>
    </row>
    <row r="2644" spans="1:17" x14ac:dyDescent="0.25">
      <c r="A2644" t="s">
        <v>28</v>
      </c>
      <c r="B2644" t="s">
        <v>36</v>
      </c>
      <c r="C2644" t="s">
        <v>50</v>
      </c>
      <c r="D2644" t="s">
        <v>58</v>
      </c>
      <c r="E2644">
        <v>8</v>
      </c>
      <c r="F2644" t="str">
        <f t="shared" si="41"/>
        <v>Average Per Premise1-in-2June Monthly System Peak Day100% Cycling8</v>
      </c>
      <c r="G2644">
        <v>0.51497970000000004</v>
      </c>
      <c r="H2644">
        <v>0.51497970000000004</v>
      </c>
      <c r="I2644">
        <v>64.441199999999995</v>
      </c>
      <c r="J2644">
        <v>0</v>
      </c>
      <c r="K2644">
        <v>0</v>
      </c>
      <c r="L2644">
        <v>0</v>
      </c>
      <c r="M2644">
        <v>0</v>
      </c>
      <c r="N2644">
        <v>0</v>
      </c>
      <c r="O2644">
        <v>10695</v>
      </c>
      <c r="P2644" t="s">
        <v>59</v>
      </c>
      <c r="Q2644" t="s">
        <v>61</v>
      </c>
    </row>
    <row r="2645" spans="1:17" x14ac:dyDescent="0.25">
      <c r="A2645" t="s">
        <v>29</v>
      </c>
      <c r="B2645" t="s">
        <v>36</v>
      </c>
      <c r="C2645" t="s">
        <v>50</v>
      </c>
      <c r="D2645" t="s">
        <v>58</v>
      </c>
      <c r="E2645">
        <v>8</v>
      </c>
      <c r="F2645" t="str">
        <f t="shared" si="41"/>
        <v>Average Per Device1-in-2June Monthly System Peak Day100% Cycling8</v>
      </c>
      <c r="G2645">
        <v>0.41709259999999998</v>
      </c>
      <c r="H2645">
        <v>0.41709259999999998</v>
      </c>
      <c r="I2645">
        <v>64.441199999999995</v>
      </c>
      <c r="J2645">
        <v>0</v>
      </c>
      <c r="K2645">
        <v>0</v>
      </c>
      <c r="L2645">
        <v>0</v>
      </c>
      <c r="M2645">
        <v>0</v>
      </c>
      <c r="N2645">
        <v>0</v>
      </c>
      <c r="O2645">
        <v>10695</v>
      </c>
      <c r="P2645" t="s">
        <v>59</v>
      </c>
      <c r="Q2645" t="s">
        <v>61</v>
      </c>
    </row>
    <row r="2646" spans="1:17" x14ac:dyDescent="0.25">
      <c r="A2646" t="s">
        <v>43</v>
      </c>
      <c r="B2646" t="s">
        <v>36</v>
      </c>
      <c r="C2646" t="s">
        <v>50</v>
      </c>
      <c r="D2646" t="s">
        <v>58</v>
      </c>
      <c r="E2646">
        <v>8</v>
      </c>
      <c r="F2646" t="str">
        <f t="shared" si="41"/>
        <v>Aggregate1-in-2June Monthly System Peak Day100% Cycling8</v>
      </c>
      <c r="G2646">
        <v>5.507708</v>
      </c>
      <c r="H2646">
        <v>5.507708</v>
      </c>
      <c r="I2646">
        <v>64.441199999999995</v>
      </c>
      <c r="J2646">
        <v>0</v>
      </c>
      <c r="K2646">
        <v>0</v>
      </c>
      <c r="L2646">
        <v>0</v>
      </c>
      <c r="M2646">
        <v>0</v>
      </c>
      <c r="N2646">
        <v>0</v>
      </c>
      <c r="O2646">
        <v>10695</v>
      </c>
      <c r="P2646" t="s">
        <v>59</v>
      </c>
      <c r="Q2646" t="s">
        <v>61</v>
      </c>
    </row>
    <row r="2647" spans="1:17" x14ac:dyDescent="0.25">
      <c r="A2647" t="s">
        <v>30</v>
      </c>
      <c r="B2647" t="s">
        <v>36</v>
      </c>
      <c r="C2647" t="s">
        <v>50</v>
      </c>
      <c r="D2647" t="s">
        <v>31</v>
      </c>
      <c r="E2647">
        <v>8</v>
      </c>
      <c r="F2647" t="str">
        <f t="shared" si="41"/>
        <v>Average Per Ton1-in-2June Monthly System Peak Day50% Cycling8</v>
      </c>
      <c r="G2647">
        <v>0.1549642</v>
      </c>
      <c r="H2647">
        <v>0.1549642</v>
      </c>
      <c r="I2647">
        <v>64.472300000000004</v>
      </c>
      <c r="J2647">
        <v>0</v>
      </c>
      <c r="K2647">
        <v>0</v>
      </c>
      <c r="L2647">
        <v>0</v>
      </c>
      <c r="M2647">
        <v>0</v>
      </c>
      <c r="N2647">
        <v>0</v>
      </c>
      <c r="O2647">
        <v>12331</v>
      </c>
      <c r="P2647" t="s">
        <v>59</v>
      </c>
      <c r="Q2647" t="s">
        <v>61</v>
      </c>
    </row>
    <row r="2648" spans="1:17" x14ac:dyDescent="0.25">
      <c r="A2648" t="s">
        <v>28</v>
      </c>
      <c r="B2648" t="s">
        <v>36</v>
      </c>
      <c r="C2648" t="s">
        <v>50</v>
      </c>
      <c r="D2648" t="s">
        <v>31</v>
      </c>
      <c r="E2648">
        <v>8</v>
      </c>
      <c r="F2648" t="str">
        <f t="shared" si="41"/>
        <v>Average Per Premise1-in-2June Monthly System Peak Day50% Cycling8</v>
      </c>
      <c r="G2648">
        <v>0.63609859999999996</v>
      </c>
      <c r="H2648">
        <v>0.63609859999999996</v>
      </c>
      <c r="I2648">
        <v>64.472300000000004</v>
      </c>
      <c r="J2648">
        <v>0</v>
      </c>
      <c r="K2648">
        <v>0</v>
      </c>
      <c r="L2648">
        <v>0</v>
      </c>
      <c r="M2648">
        <v>0</v>
      </c>
      <c r="N2648">
        <v>0</v>
      </c>
      <c r="O2648">
        <v>12331</v>
      </c>
      <c r="P2648" t="s">
        <v>59</v>
      </c>
      <c r="Q2648" t="s">
        <v>61</v>
      </c>
    </row>
    <row r="2649" spans="1:17" x14ac:dyDescent="0.25">
      <c r="A2649" t="s">
        <v>29</v>
      </c>
      <c r="B2649" t="s">
        <v>36</v>
      </c>
      <c r="C2649" t="s">
        <v>50</v>
      </c>
      <c r="D2649" t="s">
        <v>31</v>
      </c>
      <c r="E2649">
        <v>8</v>
      </c>
      <c r="F2649" t="str">
        <f t="shared" si="41"/>
        <v>Average Per Device1-in-2June Monthly System Peak Day50% Cycling8</v>
      </c>
      <c r="G2649">
        <v>0.54383490000000001</v>
      </c>
      <c r="H2649">
        <v>0.54383499999999996</v>
      </c>
      <c r="I2649">
        <v>64.472300000000004</v>
      </c>
      <c r="J2649">
        <v>0</v>
      </c>
      <c r="K2649">
        <v>0</v>
      </c>
      <c r="L2649">
        <v>0</v>
      </c>
      <c r="M2649">
        <v>0</v>
      </c>
      <c r="N2649">
        <v>0</v>
      </c>
      <c r="O2649">
        <v>12331</v>
      </c>
      <c r="P2649" t="s">
        <v>59</v>
      </c>
      <c r="Q2649" t="s">
        <v>61</v>
      </c>
    </row>
    <row r="2650" spans="1:17" x14ac:dyDescent="0.25">
      <c r="A2650" t="s">
        <v>43</v>
      </c>
      <c r="B2650" t="s">
        <v>36</v>
      </c>
      <c r="C2650" t="s">
        <v>50</v>
      </c>
      <c r="D2650" t="s">
        <v>31</v>
      </c>
      <c r="E2650">
        <v>8</v>
      </c>
      <c r="F2650" t="str">
        <f t="shared" si="41"/>
        <v>Aggregate1-in-2June Monthly System Peak Day50% Cycling8</v>
      </c>
      <c r="G2650">
        <v>7.8437320000000001</v>
      </c>
      <c r="H2650">
        <v>7.8437320000000001</v>
      </c>
      <c r="I2650">
        <v>64.472300000000004</v>
      </c>
      <c r="J2650">
        <v>0</v>
      </c>
      <c r="K2650">
        <v>0</v>
      </c>
      <c r="L2650">
        <v>0</v>
      </c>
      <c r="M2650">
        <v>0</v>
      </c>
      <c r="N2650">
        <v>0</v>
      </c>
      <c r="O2650">
        <v>12331</v>
      </c>
      <c r="P2650" t="s">
        <v>59</v>
      </c>
      <c r="Q2650" t="s">
        <v>61</v>
      </c>
    </row>
    <row r="2651" spans="1:17" x14ac:dyDescent="0.25">
      <c r="A2651" t="s">
        <v>30</v>
      </c>
      <c r="B2651" t="s">
        <v>36</v>
      </c>
      <c r="C2651" t="s">
        <v>50</v>
      </c>
      <c r="D2651" t="s">
        <v>26</v>
      </c>
      <c r="E2651">
        <v>8</v>
      </c>
      <c r="F2651" t="str">
        <f t="shared" si="41"/>
        <v>Average Per Ton1-in-2June Monthly System Peak DayAll8</v>
      </c>
      <c r="G2651">
        <v>0.13635849999999999</v>
      </c>
      <c r="H2651">
        <v>0.13635849999999999</v>
      </c>
      <c r="I2651">
        <v>64.457800000000006</v>
      </c>
      <c r="J2651">
        <v>0</v>
      </c>
      <c r="K2651">
        <v>0</v>
      </c>
      <c r="L2651">
        <v>0</v>
      </c>
      <c r="M2651">
        <v>0</v>
      </c>
      <c r="N2651">
        <v>0</v>
      </c>
      <c r="O2651">
        <v>23026</v>
      </c>
      <c r="P2651" t="s">
        <v>59</v>
      </c>
      <c r="Q2651" t="s">
        <v>61</v>
      </c>
    </row>
    <row r="2652" spans="1:17" x14ac:dyDescent="0.25">
      <c r="A2652" t="s">
        <v>28</v>
      </c>
      <c r="B2652" t="s">
        <v>36</v>
      </c>
      <c r="C2652" t="s">
        <v>50</v>
      </c>
      <c r="D2652" t="s">
        <v>26</v>
      </c>
      <c r="E2652">
        <v>8</v>
      </c>
      <c r="F2652" t="str">
        <f t="shared" si="41"/>
        <v>Average Per Premise1-in-2June Monthly System Peak DayAll8</v>
      </c>
      <c r="G2652">
        <v>0.583592</v>
      </c>
      <c r="H2652">
        <v>0.583592</v>
      </c>
      <c r="I2652">
        <v>64.457800000000006</v>
      </c>
      <c r="J2652">
        <v>0</v>
      </c>
      <c r="K2652">
        <v>0</v>
      </c>
      <c r="L2652">
        <v>0</v>
      </c>
      <c r="M2652">
        <v>0</v>
      </c>
      <c r="N2652">
        <v>0</v>
      </c>
      <c r="O2652">
        <v>23026</v>
      </c>
      <c r="P2652" t="s">
        <v>59</v>
      </c>
      <c r="Q2652" t="s">
        <v>61</v>
      </c>
    </row>
    <row r="2653" spans="1:17" x14ac:dyDescent="0.25">
      <c r="A2653" t="s">
        <v>29</v>
      </c>
      <c r="B2653" t="s">
        <v>36</v>
      </c>
      <c r="C2653" t="s">
        <v>50</v>
      </c>
      <c r="D2653" t="s">
        <v>26</v>
      </c>
      <c r="E2653">
        <v>8</v>
      </c>
      <c r="F2653" t="str">
        <f t="shared" si="41"/>
        <v>Average Per Device1-in-2June Monthly System Peak DayAll8</v>
      </c>
      <c r="G2653">
        <v>0.48638300000000001</v>
      </c>
      <c r="H2653">
        <v>0.48638300000000001</v>
      </c>
      <c r="I2653">
        <v>64.457800000000006</v>
      </c>
      <c r="J2653">
        <v>0</v>
      </c>
      <c r="K2653">
        <v>0</v>
      </c>
      <c r="L2653">
        <v>0</v>
      </c>
      <c r="M2653">
        <v>0</v>
      </c>
      <c r="N2653">
        <v>0</v>
      </c>
      <c r="O2653">
        <v>23026</v>
      </c>
      <c r="P2653" t="s">
        <v>59</v>
      </c>
      <c r="Q2653" t="s">
        <v>61</v>
      </c>
    </row>
    <row r="2654" spans="1:17" x14ac:dyDescent="0.25">
      <c r="A2654" t="s">
        <v>43</v>
      </c>
      <c r="B2654" t="s">
        <v>36</v>
      </c>
      <c r="C2654" t="s">
        <v>50</v>
      </c>
      <c r="D2654" t="s">
        <v>26</v>
      </c>
      <c r="E2654">
        <v>8</v>
      </c>
      <c r="F2654" t="str">
        <f t="shared" si="41"/>
        <v>Aggregate1-in-2June Monthly System Peak DayAll8</v>
      </c>
      <c r="G2654">
        <v>13.43779</v>
      </c>
      <c r="H2654">
        <v>13.43779</v>
      </c>
      <c r="I2654">
        <v>64.457800000000006</v>
      </c>
      <c r="J2654">
        <v>0</v>
      </c>
      <c r="K2654">
        <v>0</v>
      </c>
      <c r="L2654">
        <v>0</v>
      </c>
      <c r="M2654">
        <v>0</v>
      </c>
      <c r="N2654">
        <v>0</v>
      </c>
      <c r="O2654">
        <v>23026</v>
      </c>
      <c r="P2654" t="s">
        <v>59</v>
      </c>
      <c r="Q2654" t="s">
        <v>61</v>
      </c>
    </row>
    <row r="2655" spans="1:17" x14ac:dyDescent="0.25">
      <c r="A2655" t="s">
        <v>30</v>
      </c>
      <c r="B2655" t="s">
        <v>36</v>
      </c>
      <c r="C2655" t="s">
        <v>51</v>
      </c>
      <c r="D2655" t="s">
        <v>58</v>
      </c>
      <c r="E2655">
        <v>8</v>
      </c>
      <c r="F2655" t="str">
        <f t="shared" si="41"/>
        <v>Average Per Ton1-in-2May Monthly System Peak Day100% Cycling8</v>
      </c>
      <c r="G2655">
        <v>0.1153788</v>
      </c>
      <c r="H2655">
        <v>0.1153788</v>
      </c>
      <c r="I2655">
        <v>64.748099999999994</v>
      </c>
      <c r="J2655">
        <v>0</v>
      </c>
      <c r="K2655">
        <v>0</v>
      </c>
      <c r="L2655">
        <v>0</v>
      </c>
      <c r="M2655">
        <v>0</v>
      </c>
      <c r="N2655">
        <v>0</v>
      </c>
      <c r="O2655">
        <v>10695</v>
      </c>
      <c r="P2655" t="s">
        <v>59</v>
      </c>
      <c r="Q2655" t="s">
        <v>61</v>
      </c>
    </row>
    <row r="2656" spans="1:17" x14ac:dyDescent="0.25">
      <c r="A2656" t="s">
        <v>28</v>
      </c>
      <c r="B2656" t="s">
        <v>36</v>
      </c>
      <c r="C2656" t="s">
        <v>51</v>
      </c>
      <c r="D2656" t="s">
        <v>58</v>
      </c>
      <c r="E2656">
        <v>8</v>
      </c>
      <c r="F2656" t="str">
        <f t="shared" si="41"/>
        <v>Average Per Premise1-in-2May Monthly System Peak Day100% Cycling8</v>
      </c>
      <c r="G2656">
        <v>0.51708580000000004</v>
      </c>
      <c r="H2656">
        <v>0.51708580000000004</v>
      </c>
      <c r="I2656">
        <v>64.748099999999994</v>
      </c>
      <c r="J2656">
        <v>0</v>
      </c>
      <c r="K2656">
        <v>0</v>
      </c>
      <c r="L2656">
        <v>0</v>
      </c>
      <c r="M2656">
        <v>0</v>
      </c>
      <c r="N2656">
        <v>0</v>
      </c>
      <c r="O2656">
        <v>10695</v>
      </c>
      <c r="P2656" t="s">
        <v>59</v>
      </c>
      <c r="Q2656" t="s">
        <v>61</v>
      </c>
    </row>
    <row r="2657" spans="1:17" x14ac:dyDescent="0.25">
      <c r="A2657" t="s">
        <v>29</v>
      </c>
      <c r="B2657" t="s">
        <v>36</v>
      </c>
      <c r="C2657" t="s">
        <v>51</v>
      </c>
      <c r="D2657" t="s">
        <v>58</v>
      </c>
      <c r="E2657">
        <v>8</v>
      </c>
      <c r="F2657" t="str">
        <f t="shared" si="41"/>
        <v>Average Per Device1-in-2May Monthly System Peak Day100% Cycling8</v>
      </c>
      <c r="G2657">
        <v>0.41879840000000002</v>
      </c>
      <c r="H2657">
        <v>0.41879840000000002</v>
      </c>
      <c r="I2657">
        <v>64.748099999999994</v>
      </c>
      <c r="J2657">
        <v>0</v>
      </c>
      <c r="K2657">
        <v>0</v>
      </c>
      <c r="L2657">
        <v>0</v>
      </c>
      <c r="M2657">
        <v>0</v>
      </c>
      <c r="N2657">
        <v>0</v>
      </c>
      <c r="O2657">
        <v>10695</v>
      </c>
      <c r="P2657" t="s">
        <v>59</v>
      </c>
      <c r="Q2657" t="s">
        <v>61</v>
      </c>
    </row>
    <row r="2658" spans="1:17" x14ac:dyDescent="0.25">
      <c r="A2658" t="s">
        <v>43</v>
      </c>
      <c r="B2658" t="s">
        <v>36</v>
      </c>
      <c r="C2658" t="s">
        <v>51</v>
      </c>
      <c r="D2658" t="s">
        <v>58</v>
      </c>
      <c r="E2658">
        <v>8</v>
      </c>
      <c r="F2658" t="str">
        <f t="shared" si="41"/>
        <v>Aggregate1-in-2May Monthly System Peak Day100% Cycling8</v>
      </c>
      <c r="G2658">
        <v>5.5302319999999998</v>
      </c>
      <c r="H2658">
        <v>5.5302319999999998</v>
      </c>
      <c r="I2658">
        <v>64.748099999999994</v>
      </c>
      <c r="J2658">
        <v>0</v>
      </c>
      <c r="K2658">
        <v>0</v>
      </c>
      <c r="L2658">
        <v>0</v>
      </c>
      <c r="M2658">
        <v>0</v>
      </c>
      <c r="N2658">
        <v>0</v>
      </c>
      <c r="O2658">
        <v>10695</v>
      </c>
      <c r="P2658" t="s">
        <v>59</v>
      </c>
      <c r="Q2658" t="s">
        <v>61</v>
      </c>
    </row>
    <row r="2659" spans="1:17" x14ac:dyDescent="0.25">
      <c r="A2659" t="s">
        <v>30</v>
      </c>
      <c r="B2659" t="s">
        <v>36</v>
      </c>
      <c r="C2659" t="s">
        <v>51</v>
      </c>
      <c r="D2659" t="s">
        <v>31</v>
      </c>
      <c r="E2659">
        <v>8</v>
      </c>
      <c r="F2659" t="str">
        <f t="shared" si="41"/>
        <v>Average Per Ton1-in-2May Monthly System Peak Day50% Cycling8</v>
      </c>
      <c r="G2659">
        <v>0.15685979999999999</v>
      </c>
      <c r="H2659">
        <v>0.15685979999999999</v>
      </c>
      <c r="I2659">
        <v>65.013099999999994</v>
      </c>
      <c r="J2659">
        <v>0</v>
      </c>
      <c r="K2659">
        <v>0</v>
      </c>
      <c r="L2659">
        <v>0</v>
      </c>
      <c r="M2659">
        <v>0</v>
      </c>
      <c r="N2659">
        <v>0</v>
      </c>
      <c r="O2659">
        <v>12331</v>
      </c>
      <c r="P2659" t="s">
        <v>59</v>
      </c>
      <c r="Q2659" t="s">
        <v>61</v>
      </c>
    </row>
    <row r="2660" spans="1:17" x14ac:dyDescent="0.25">
      <c r="A2660" t="s">
        <v>28</v>
      </c>
      <c r="B2660" t="s">
        <v>36</v>
      </c>
      <c r="C2660" t="s">
        <v>51</v>
      </c>
      <c r="D2660" t="s">
        <v>31</v>
      </c>
      <c r="E2660">
        <v>8</v>
      </c>
      <c r="F2660" t="str">
        <f t="shared" si="41"/>
        <v>Average Per Premise1-in-2May Monthly System Peak Day50% Cycling8</v>
      </c>
      <c r="G2660">
        <v>0.6438798</v>
      </c>
      <c r="H2660">
        <v>0.64387970000000005</v>
      </c>
      <c r="I2660">
        <v>65.013099999999994</v>
      </c>
      <c r="J2660">
        <v>0</v>
      </c>
      <c r="K2660">
        <v>0</v>
      </c>
      <c r="L2660">
        <v>0</v>
      </c>
      <c r="M2660">
        <v>0</v>
      </c>
      <c r="N2660">
        <v>0</v>
      </c>
      <c r="O2660">
        <v>12331</v>
      </c>
      <c r="P2660" t="s">
        <v>59</v>
      </c>
      <c r="Q2660" t="s">
        <v>61</v>
      </c>
    </row>
    <row r="2661" spans="1:17" x14ac:dyDescent="0.25">
      <c r="A2661" t="s">
        <v>29</v>
      </c>
      <c r="B2661" t="s">
        <v>36</v>
      </c>
      <c r="C2661" t="s">
        <v>51</v>
      </c>
      <c r="D2661" t="s">
        <v>31</v>
      </c>
      <c r="E2661">
        <v>8</v>
      </c>
      <c r="F2661" t="str">
        <f t="shared" si="41"/>
        <v>Average Per Device1-in-2May Monthly System Peak Day50% Cycling8</v>
      </c>
      <c r="G2661">
        <v>0.55048750000000002</v>
      </c>
      <c r="H2661">
        <v>0.55048750000000002</v>
      </c>
      <c r="I2661">
        <v>65.013099999999994</v>
      </c>
      <c r="J2661">
        <v>0</v>
      </c>
      <c r="K2661">
        <v>0</v>
      </c>
      <c r="L2661">
        <v>0</v>
      </c>
      <c r="M2661">
        <v>0</v>
      </c>
      <c r="N2661">
        <v>0</v>
      </c>
      <c r="O2661">
        <v>12331</v>
      </c>
      <c r="P2661" t="s">
        <v>59</v>
      </c>
      <c r="Q2661" t="s">
        <v>61</v>
      </c>
    </row>
    <row r="2662" spans="1:17" x14ac:dyDescent="0.25">
      <c r="A2662" t="s">
        <v>43</v>
      </c>
      <c r="B2662" t="s">
        <v>36</v>
      </c>
      <c r="C2662" t="s">
        <v>51</v>
      </c>
      <c r="D2662" t="s">
        <v>31</v>
      </c>
      <c r="E2662">
        <v>8</v>
      </c>
      <c r="F2662" t="str">
        <f t="shared" si="41"/>
        <v>Aggregate1-in-2May Monthly System Peak Day50% Cycling8</v>
      </c>
      <c r="G2662">
        <v>7.9396810000000002</v>
      </c>
      <c r="H2662">
        <v>7.9396810000000002</v>
      </c>
      <c r="I2662">
        <v>65.013099999999994</v>
      </c>
      <c r="J2662">
        <v>0</v>
      </c>
      <c r="K2662">
        <v>0</v>
      </c>
      <c r="L2662">
        <v>0</v>
      </c>
      <c r="M2662">
        <v>0</v>
      </c>
      <c r="N2662">
        <v>0</v>
      </c>
      <c r="O2662">
        <v>12331</v>
      </c>
      <c r="P2662" t="s">
        <v>59</v>
      </c>
      <c r="Q2662" t="s">
        <v>61</v>
      </c>
    </row>
    <row r="2663" spans="1:17" x14ac:dyDescent="0.25">
      <c r="A2663" t="s">
        <v>30</v>
      </c>
      <c r="B2663" t="s">
        <v>36</v>
      </c>
      <c r="C2663" t="s">
        <v>51</v>
      </c>
      <c r="D2663" t="s">
        <v>26</v>
      </c>
      <c r="E2663">
        <v>8</v>
      </c>
      <c r="F2663" t="str">
        <f t="shared" si="41"/>
        <v>Average Per Ton1-in-2May Monthly System Peak DayAll8</v>
      </c>
      <c r="G2663">
        <v>0.13759189999999999</v>
      </c>
      <c r="H2663">
        <v>0.13759189999999999</v>
      </c>
      <c r="I2663">
        <v>64.89</v>
      </c>
      <c r="J2663">
        <v>0</v>
      </c>
      <c r="K2663">
        <v>0</v>
      </c>
      <c r="L2663">
        <v>0</v>
      </c>
      <c r="M2663">
        <v>0</v>
      </c>
      <c r="N2663">
        <v>0</v>
      </c>
      <c r="O2663">
        <v>23026</v>
      </c>
      <c r="P2663" t="s">
        <v>59</v>
      </c>
      <c r="Q2663" t="s">
        <v>61</v>
      </c>
    </row>
    <row r="2664" spans="1:17" x14ac:dyDescent="0.25">
      <c r="A2664" t="s">
        <v>28</v>
      </c>
      <c r="B2664" t="s">
        <v>36</v>
      </c>
      <c r="C2664" t="s">
        <v>51</v>
      </c>
      <c r="D2664" t="s">
        <v>26</v>
      </c>
      <c r="E2664">
        <v>8</v>
      </c>
      <c r="F2664" t="str">
        <f t="shared" si="41"/>
        <v>Average Per Premise1-in-2May Monthly System Peak DayAll8</v>
      </c>
      <c r="G2664">
        <v>0.58887069999999997</v>
      </c>
      <c r="H2664">
        <v>0.58887069999999997</v>
      </c>
      <c r="I2664">
        <v>64.89</v>
      </c>
      <c r="J2664">
        <v>0</v>
      </c>
      <c r="K2664">
        <v>0</v>
      </c>
      <c r="L2664">
        <v>0</v>
      </c>
      <c r="M2664">
        <v>0</v>
      </c>
      <c r="N2664">
        <v>0</v>
      </c>
      <c r="O2664">
        <v>23026</v>
      </c>
      <c r="P2664" t="s">
        <v>59</v>
      </c>
      <c r="Q2664" t="s">
        <v>61</v>
      </c>
    </row>
    <row r="2665" spans="1:17" x14ac:dyDescent="0.25">
      <c r="A2665" t="s">
        <v>29</v>
      </c>
      <c r="B2665" t="s">
        <v>36</v>
      </c>
      <c r="C2665" t="s">
        <v>51</v>
      </c>
      <c r="D2665" t="s">
        <v>26</v>
      </c>
      <c r="E2665">
        <v>8</v>
      </c>
      <c r="F2665" t="str">
        <f t="shared" si="41"/>
        <v>Average Per Device1-in-2May Monthly System Peak DayAll8</v>
      </c>
      <c r="G2665">
        <v>0.49078240000000001</v>
      </c>
      <c r="H2665">
        <v>0.49078240000000001</v>
      </c>
      <c r="I2665">
        <v>64.89</v>
      </c>
      <c r="J2665">
        <v>0</v>
      </c>
      <c r="K2665">
        <v>0</v>
      </c>
      <c r="L2665">
        <v>0</v>
      </c>
      <c r="M2665">
        <v>0</v>
      </c>
      <c r="N2665">
        <v>0</v>
      </c>
      <c r="O2665">
        <v>23026</v>
      </c>
      <c r="P2665" t="s">
        <v>59</v>
      </c>
      <c r="Q2665" t="s">
        <v>61</v>
      </c>
    </row>
    <row r="2666" spans="1:17" x14ac:dyDescent="0.25">
      <c r="A2666" t="s">
        <v>43</v>
      </c>
      <c r="B2666" t="s">
        <v>36</v>
      </c>
      <c r="C2666" t="s">
        <v>51</v>
      </c>
      <c r="D2666" t="s">
        <v>26</v>
      </c>
      <c r="E2666">
        <v>8</v>
      </c>
      <c r="F2666" t="str">
        <f t="shared" si="41"/>
        <v>Aggregate1-in-2May Monthly System Peak DayAll8</v>
      </c>
      <c r="G2666">
        <v>13.559340000000001</v>
      </c>
      <c r="H2666">
        <v>13.559340000000001</v>
      </c>
      <c r="I2666">
        <v>64.89</v>
      </c>
      <c r="J2666">
        <v>0</v>
      </c>
      <c r="K2666">
        <v>0</v>
      </c>
      <c r="L2666">
        <v>0</v>
      </c>
      <c r="M2666">
        <v>0</v>
      </c>
      <c r="N2666">
        <v>0</v>
      </c>
      <c r="O2666">
        <v>23026</v>
      </c>
      <c r="P2666" t="s">
        <v>59</v>
      </c>
      <c r="Q2666" t="s">
        <v>61</v>
      </c>
    </row>
    <row r="2667" spans="1:17" x14ac:dyDescent="0.25">
      <c r="A2667" t="s">
        <v>30</v>
      </c>
      <c r="B2667" t="s">
        <v>36</v>
      </c>
      <c r="C2667" t="s">
        <v>52</v>
      </c>
      <c r="D2667" t="s">
        <v>58</v>
      </c>
      <c r="E2667">
        <v>8</v>
      </c>
      <c r="F2667" t="str">
        <f t="shared" si="41"/>
        <v>Average Per Ton1-in-2October Monthly System Peak Day100% Cycling8</v>
      </c>
      <c r="G2667">
        <v>0.13760439999999999</v>
      </c>
      <c r="H2667">
        <v>0.13760439999999999</v>
      </c>
      <c r="I2667">
        <v>64.248900000000006</v>
      </c>
      <c r="J2667">
        <v>0</v>
      </c>
      <c r="K2667">
        <v>0</v>
      </c>
      <c r="L2667">
        <v>0</v>
      </c>
      <c r="M2667">
        <v>0</v>
      </c>
      <c r="N2667">
        <v>0</v>
      </c>
      <c r="O2667">
        <v>10695</v>
      </c>
      <c r="P2667" t="s">
        <v>59</v>
      </c>
      <c r="Q2667" t="s">
        <v>61</v>
      </c>
    </row>
    <row r="2668" spans="1:17" x14ac:dyDescent="0.25">
      <c r="A2668" t="s">
        <v>28</v>
      </c>
      <c r="B2668" t="s">
        <v>36</v>
      </c>
      <c r="C2668" t="s">
        <v>52</v>
      </c>
      <c r="D2668" t="s">
        <v>58</v>
      </c>
      <c r="E2668">
        <v>8</v>
      </c>
      <c r="F2668" t="str">
        <f t="shared" si="41"/>
        <v>Average Per Premise1-in-2October Monthly System Peak Day100% Cycling8</v>
      </c>
      <c r="G2668">
        <v>0.61669280000000004</v>
      </c>
      <c r="H2668">
        <v>0.61669280000000004</v>
      </c>
      <c r="I2668">
        <v>64.248900000000006</v>
      </c>
      <c r="J2668">
        <v>0</v>
      </c>
      <c r="K2668">
        <v>0</v>
      </c>
      <c r="L2668">
        <v>0</v>
      </c>
      <c r="M2668">
        <v>0</v>
      </c>
      <c r="N2668">
        <v>0</v>
      </c>
      <c r="O2668">
        <v>10695</v>
      </c>
      <c r="P2668" t="s">
        <v>59</v>
      </c>
      <c r="Q2668" t="s">
        <v>61</v>
      </c>
    </row>
    <row r="2669" spans="1:17" x14ac:dyDescent="0.25">
      <c r="A2669" t="s">
        <v>29</v>
      </c>
      <c r="B2669" t="s">
        <v>36</v>
      </c>
      <c r="C2669" t="s">
        <v>52</v>
      </c>
      <c r="D2669" t="s">
        <v>58</v>
      </c>
      <c r="E2669">
        <v>8</v>
      </c>
      <c r="F2669" t="str">
        <f t="shared" si="41"/>
        <v>Average Per Device1-in-2October Monthly System Peak Day100% Cycling8</v>
      </c>
      <c r="G2669">
        <v>0.49947209999999997</v>
      </c>
      <c r="H2669">
        <v>0.49947209999999997</v>
      </c>
      <c r="I2669">
        <v>64.248900000000006</v>
      </c>
      <c r="J2669">
        <v>0</v>
      </c>
      <c r="K2669">
        <v>0</v>
      </c>
      <c r="L2669">
        <v>0</v>
      </c>
      <c r="M2669">
        <v>0</v>
      </c>
      <c r="N2669">
        <v>0</v>
      </c>
      <c r="O2669">
        <v>10695</v>
      </c>
      <c r="P2669" t="s">
        <v>59</v>
      </c>
      <c r="Q2669" t="s">
        <v>61</v>
      </c>
    </row>
    <row r="2670" spans="1:17" x14ac:dyDescent="0.25">
      <c r="A2670" t="s">
        <v>43</v>
      </c>
      <c r="B2670" t="s">
        <v>36</v>
      </c>
      <c r="C2670" t="s">
        <v>52</v>
      </c>
      <c r="D2670" t="s">
        <v>58</v>
      </c>
      <c r="E2670">
        <v>8</v>
      </c>
      <c r="F2670" t="str">
        <f t="shared" si="41"/>
        <v>Aggregate1-in-2October Monthly System Peak Day100% Cycling8</v>
      </c>
      <c r="G2670">
        <v>6.595529</v>
      </c>
      <c r="H2670">
        <v>6.595529</v>
      </c>
      <c r="I2670">
        <v>64.248900000000006</v>
      </c>
      <c r="J2670">
        <v>0</v>
      </c>
      <c r="K2670">
        <v>0</v>
      </c>
      <c r="L2670">
        <v>0</v>
      </c>
      <c r="M2670">
        <v>0</v>
      </c>
      <c r="N2670">
        <v>0</v>
      </c>
      <c r="O2670">
        <v>10695</v>
      </c>
      <c r="P2670" t="s">
        <v>59</v>
      </c>
      <c r="Q2670" t="s">
        <v>61</v>
      </c>
    </row>
    <row r="2671" spans="1:17" x14ac:dyDescent="0.25">
      <c r="A2671" t="s">
        <v>30</v>
      </c>
      <c r="B2671" t="s">
        <v>36</v>
      </c>
      <c r="C2671" t="s">
        <v>52</v>
      </c>
      <c r="D2671" t="s">
        <v>31</v>
      </c>
      <c r="E2671">
        <v>8</v>
      </c>
      <c r="F2671" t="str">
        <f t="shared" si="41"/>
        <v>Average Per Ton1-in-2October Monthly System Peak Day50% Cycling8</v>
      </c>
      <c r="G2671">
        <v>0.18285750000000001</v>
      </c>
      <c r="H2671">
        <v>0.18285750000000001</v>
      </c>
      <c r="I2671">
        <v>64.249499999999998</v>
      </c>
      <c r="J2671">
        <v>0</v>
      </c>
      <c r="K2671">
        <v>0</v>
      </c>
      <c r="L2671">
        <v>0</v>
      </c>
      <c r="M2671">
        <v>0</v>
      </c>
      <c r="N2671">
        <v>0</v>
      </c>
      <c r="O2671">
        <v>12331</v>
      </c>
      <c r="P2671" t="s">
        <v>59</v>
      </c>
      <c r="Q2671" t="s">
        <v>61</v>
      </c>
    </row>
    <row r="2672" spans="1:17" x14ac:dyDescent="0.25">
      <c r="A2672" t="s">
        <v>28</v>
      </c>
      <c r="B2672" t="s">
        <v>36</v>
      </c>
      <c r="C2672" t="s">
        <v>52</v>
      </c>
      <c r="D2672" t="s">
        <v>31</v>
      </c>
      <c r="E2672">
        <v>8</v>
      </c>
      <c r="F2672" t="str">
        <f t="shared" si="41"/>
        <v>Average Per Premise1-in-2October Monthly System Peak Day50% Cycling8</v>
      </c>
      <c r="G2672">
        <v>0.75059520000000002</v>
      </c>
      <c r="H2672">
        <v>0.75059520000000002</v>
      </c>
      <c r="I2672">
        <v>64.249499999999998</v>
      </c>
      <c r="J2672">
        <v>0</v>
      </c>
      <c r="K2672">
        <v>0</v>
      </c>
      <c r="L2672">
        <v>0</v>
      </c>
      <c r="M2672">
        <v>0</v>
      </c>
      <c r="N2672">
        <v>0</v>
      </c>
      <c r="O2672">
        <v>12331</v>
      </c>
      <c r="P2672" t="s">
        <v>59</v>
      </c>
      <c r="Q2672" t="s">
        <v>61</v>
      </c>
    </row>
    <row r="2673" spans="1:17" x14ac:dyDescent="0.25">
      <c r="A2673" t="s">
        <v>29</v>
      </c>
      <c r="B2673" t="s">
        <v>36</v>
      </c>
      <c r="C2673" t="s">
        <v>52</v>
      </c>
      <c r="D2673" t="s">
        <v>31</v>
      </c>
      <c r="E2673">
        <v>8</v>
      </c>
      <c r="F2673" t="str">
        <f t="shared" si="41"/>
        <v>Average Per Device1-in-2October Monthly System Peak Day50% Cycling8</v>
      </c>
      <c r="G2673">
        <v>0.64172419999999997</v>
      </c>
      <c r="H2673">
        <v>0.64172419999999997</v>
      </c>
      <c r="I2673">
        <v>64.249499999999998</v>
      </c>
      <c r="J2673">
        <v>0</v>
      </c>
      <c r="K2673">
        <v>0</v>
      </c>
      <c r="L2673">
        <v>0</v>
      </c>
      <c r="M2673">
        <v>0</v>
      </c>
      <c r="N2673">
        <v>0</v>
      </c>
      <c r="O2673">
        <v>12331</v>
      </c>
      <c r="P2673" t="s">
        <v>59</v>
      </c>
      <c r="Q2673" t="s">
        <v>61</v>
      </c>
    </row>
    <row r="2674" spans="1:17" x14ac:dyDescent="0.25">
      <c r="A2674" t="s">
        <v>43</v>
      </c>
      <c r="B2674" t="s">
        <v>36</v>
      </c>
      <c r="C2674" t="s">
        <v>52</v>
      </c>
      <c r="D2674" t="s">
        <v>31</v>
      </c>
      <c r="E2674">
        <v>8</v>
      </c>
      <c r="F2674" t="str">
        <f t="shared" si="41"/>
        <v>Aggregate1-in-2October Monthly System Peak Day50% Cycling8</v>
      </c>
      <c r="G2674">
        <v>9.2555890000000005</v>
      </c>
      <c r="H2674">
        <v>9.2555890000000005</v>
      </c>
      <c r="I2674">
        <v>64.249499999999998</v>
      </c>
      <c r="J2674">
        <v>0</v>
      </c>
      <c r="K2674">
        <v>0</v>
      </c>
      <c r="L2674">
        <v>0</v>
      </c>
      <c r="M2674">
        <v>0</v>
      </c>
      <c r="N2674">
        <v>0</v>
      </c>
      <c r="O2674">
        <v>12331</v>
      </c>
      <c r="P2674" t="s">
        <v>59</v>
      </c>
      <c r="Q2674" t="s">
        <v>61</v>
      </c>
    </row>
    <row r="2675" spans="1:17" x14ac:dyDescent="0.25">
      <c r="A2675" t="s">
        <v>30</v>
      </c>
      <c r="B2675" t="s">
        <v>36</v>
      </c>
      <c r="C2675" t="s">
        <v>52</v>
      </c>
      <c r="D2675" t="s">
        <v>26</v>
      </c>
      <c r="E2675">
        <v>8</v>
      </c>
      <c r="F2675" t="str">
        <f t="shared" si="41"/>
        <v>Average Per Ton1-in-2October Monthly System Peak DayAll8</v>
      </c>
      <c r="G2675">
        <v>0.16183739999999999</v>
      </c>
      <c r="H2675">
        <v>0.16183739999999999</v>
      </c>
      <c r="I2675">
        <v>64.249200000000002</v>
      </c>
      <c r="J2675">
        <v>0</v>
      </c>
      <c r="K2675">
        <v>0</v>
      </c>
      <c r="L2675">
        <v>0</v>
      </c>
      <c r="M2675">
        <v>0</v>
      </c>
      <c r="N2675">
        <v>0</v>
      </c>
      <c r="O2675">
        <v>23026</v>
      </c>
      <c r="P2675" t="s">
        <v>59</v>
      </c>
      <c r="Q2675" t="s">
        <v>61</v>
      </c>
    </row>
    <row r="2676" spans="1:17" x14ac:dyDescent="0.25">
      <c r="A2676" t="s">
        <v>28</v>
      </c>
      <c r="B2676" t="s">
        <v>36</v>
      </c>
      <c r="C2676" t="s">
        <v>52</v>
      </c>
      <c r="D2676" t="s">
        <v>26</v>
      </c>
      <c r="E2676">
        <v>8</v>
      </c>
      <c r="F2676" t="str">
        <f t="shared" si="41"/>
        <v>Average Per Premise1-in-2October Monthly System Peak DayAll8</v>
      </c>
      <c r="G2676">
        <v>0.69263759999999996</v>
      </c>
      <c r="H2676">
        <v>0.69263759999999996</v>
      </c>
      <c r="I2676">
        <v>64.249200000000002</v>
      </c>
      <c r="J2676">
        <v>0</v>
      </c>
      <c r="K2676">
        <v>0</v>
      </c>
      <c r="L2676">
        <v>0</v>
      </c>
      <c r="M2676">
        <v>0</v>
      </c>
      <c r="N2676">
        <v>0</v>
      </c>
      <c r="O2676">
        <v>23026</v>
      </c>
      <c r="P2676" t="s">
        <v>59</v>
      </c>
      <c r="Q2676" t="s">
        <v>61</v>
      </c>
    </row>
    <row r="2677" spans="1:17" x14ac:dyDescent="0.25">
      <c r="A2677" t="s">
        <v>29</v>
      </c>
      <c r="B2677" t="s">
        <v>36</v>
      </c>
      <c r="C2677" t="s">
        <v>52</v>
      </c>
      <c r="D2677" t="s">
        <v>26</v>
      </c>
      <c r="E2677">
        <v>8</v>
      </c>
      <c r="F2677" t="str">
        <f t="shared" si="41"/>
        <v>Average Per Device1-in-2October Monthly System Peak DayAll8</v>
      </c>
      <c r="G2677">
        <v>0.57726480000000002</v>
      </c>
      <c r="H2677">
        <v>0.57726489999999997</v>
      </c>
      <c r="I2677">
        <v>64.249200000000002</v>
      </c>
      <c r="J2677">
        <v>0</v>
      </c>
      <c r="K2677">
        <v>0</v>
      </c>
      <c r="L2677">
        <v>0</v>
      </c>
      <c r="M2677">
        <v>0</v>
      </c>
      <c r="N2677">
        <v>0</v>
      </c>
      <c r="O2677">
        <v>23026</v>
      </c>
      <c r="P2677" t="s">
        <v>59</v>
      </c>
      <c r="Q2677" t="s">
        <v>61</v>
      </c>
    </row>
    <row r="2678" spans="1:17" x14ac:dyDescent="0.25">
      <c r="A2678" t="s">
        <v>43</v>
      </c>
      <c r="B2678" t="s">
        <v>36</v>
      </c>
      <c r="C2678" t="s">
        <v>52</v>
      </c>
      <c r="D2678" t="s">
        <v>26</v>
      </c>
      <c r="E2678">
        <v>8</v>
      </c>
      <c r="F2678" t="str">
        <f t="shared" si="41"/>
        <v>Aggregate1-in-2October Monthly System Peak DayAll8</v>
      </c>
      <c r="G2678">
        <v>15.94867</v>
      </c>
      <c r="H2678">
        <v>15.94867</v>
      </c>
      <c r="I2678">
        <v>64.249200000000002</v>
      </c>
      <c r="J2678">
        <v>0</v>
      </c>
      <c r="K2678">
        <v>0</v>
      </c>
      <c r="L2678">
        <v>0</v>
      </c>
      <c r="M2678">
        <v>0</v>
      </c>
      <c r="N2678">
        <v>0</v>
      </c>
      <c r="O2678">
        <v>23026</v>
      </c>
      <c r="P2678" t="s">
        <v>59</v>
      </c>
      <c r="Q2678" t="s">
        <v>61</v>
      </c>
    </row>
    <row r="2679" spans="1:17" x14ac:dyDescent="0.25">
      <c r="A2679" t="s">
        <v>30</v>
      </c>
      <c r="B2679" t="s">
        <v>36</v>
      </c>
      <c r="C2679" t="s">
        <v>53</v>
      </c>
      <c r="D2679" t="s">
        <v>58</v>
      </c>
      <c r="E2679">
        <v>8</v>
      </c>
      <c r="F2679" t="str">
        <f t="shared" si="41"/>
        <v>Average Per Ton1-in-2September Monthly System Peak Day100% Cycling8</v>
      </c>
      <c r="G2679">
        <v>0.17086119999999999</v>
      </c>
      <c r="H2679">
        <v>0.17086119999999999</v>
      </c>
      <c r="I2679">
        <v>68.487899999999996</v>
      </c>
      <c r="J2679">
        <v>0</v>
      </c>
      <c r="K2679">
        <v>0</v>
      </c>
      <c r="L2679">
        <v>0</v>
      </c>
      <c r="M2679">
        <v>0</v>
      </c>
      <c r="N2679">
        <v>0</v>
      </c>
      <c r="O2679">
        <v>10695</v>
      </c>
      <c r="P2679" t="s">
        <v>59</v>
      </c>
      <c r="Q2679" t="s">
        <v>61</v>
      </c>
    </row>
    <row r="2680" spans="1:17" x14ac:dyDescent="0.25">
      <c r="A2680" t="s">
        <v>28</v>
      </c>
      <c r="B2680" t="s">
        <v>36</v>
      </c>
      <c r="C2680" t="s">
        <v>53</v>
      </c>
      <c r="D2680" t="s">
        <v>58</v>
      </c>
      <c r="E2680">
        <v>8</v>
      </c>
      <c r="F2680" t="str">
        <f t="shared" si="41"/>
        <v>Average Per Premise1-in-2September Monthly System Peak Day100% Cycling8</v>
      </c>
      <c r="G2680">
        <v>0.76573760000000002</v>
      </c>
      <c r="H2680">
        <v>0.76573760000000002</v>
      </c>
      <c r="I2680">
        <v>68.487899999999996</v>
      </c>
      <c r="J2680">
        <v>0</v>
      </c>
      <c r="K2680">
        <v>0</v>
      </c>
      <c r="L2680">
        <v>0</v>
      </c>
      <c r="M2680">
        <v>0</v>
      </c>
      <c r="N2680">
        <v>0</v>
      </c>
      <c r="O2680">
        <v>10695</v>
      </c>
      <c r="P2680" t="s">
        <v>59</v>
      </c>
      <c r="Q2680" t="s">
        <v>61</v>
      </c>
    </row>
    <row r="2681" spans="1:17" x14ac:dyDescent="0.25">
      <c r="A2681" t="s">
        <v>29</v>
      </c>
      <c r="B2681" t="s">
        <v>36</v>
      </c>
      <c r="C2681" t="s">
        <v>53</v>
      </c>
      <c r="D2681" t="s">
        <v>58</v>
      </c>
      <c r="E2681">
        <v>8</v>
      </c>
      <c r="F2681" t="str">
        <f t="shared" si="41"/>
        <v>Average Per Device1-in-2September Monthly System Peak Day100% Cycling8</v>
      </c>
      <c r="G2681">
        <v>0.62018660000000003</v>
      </c>
      <c r="H2681">
        <v>0.62018660000000003</v>
      </c>
      <c r="I2681">
        <v>68.487899999999996</v>
      </c>
      <c r="J2681">
        <v>0</v>
      </c>
      <c r="K2681">
        <v>0</v>
      </c>
      <c r="L2681">
        <v>0</v>
      </c>
      <c r="M2681">
        <v>0</v>
      </c>
      <c r="N2681">
        <v>0</v>
      </c>
      <c r="O2681">
        <v>10695</v>
      </c>
      <c r="P2681" t="s">
        <v>59</v>
      </c>
      <c r="Q2681" t="s">
        <v>61</v>
      </c>
    </row>
    <row r="2682" spans="1:17" x14ac:dyDescent="0.25">
      <c r="A2682" t="s">
        <v>43</v>
      </c>
      <c r="B2682" t="s">
        <v>36</v>
      </c>
      <c r="C2682" t="s">
        <v>53</v>
      </c>
      <c r="D2682" t="s">
        <v>58</v>
      </c>
      <c r="E2682">
        <v>8</v>
      </c>
      <c r="F2682" t="str">
        <f t="shared" si="41"/>
        <v>Aggregate1-in-2September Monthly System Peak Day100% Cycling8</v>
      </c>
      <c r="G2682">
        <v>8.1895640000000007</v>
      </c>
      <c r="H2682">
        <v>8.1895640000000007</v>
      </c>
      <c r="I2682">
        <v>68.487899999999996</v>
      </c>
      <c r="J2682">
        <v>0</v>
      </c>
      <c r="K2682">
        <v>0</v>
      </c>
      <c r="L2682">
        <v>0</v>
      </c>
      <c r="M2682">
        <v>0</v>
      </c>
      <c r="N2682">
        <v>0</v>
      </c>
      <c r="O2682">
        <v>10695</v>
      </c>
      <c r="P2682" t="s">
        <v>59</v>
      </c>
      <c r="Q2682" t="s">
        <v>61</v>
      </c>
    </row>
    <row r="2683" spans="1:17" x14ac:dyDescent="0.25">
      <c r="A2683" t="s">
        <v>30</v>
      </c>
      <c r="B2683" t="s">
        <v>36</v>
      </c>
      <c r="C2683" t="s">
        <v>53</v>
      </c>
      <c r="D2683" t="s">
        <v>31</v>
      </c>
      <c r="E2683">
        <v>8</v>
      </c>
      <c r="F2683" t="str">
        <f t="shared" si="41"/>
        <v>Average Per Ton1-in-2September Monthly System Peak Day50% Cycling8</v>
      </c>
      <c r="G2683">
        <v>0.22301850000000001</v>
      </c>
      <c r="H2683">
        <v>0.22301850000000001</v>
      </c>
      <c r="I2683">
        <v>68.758300000000006</v>
      </c>
      <c r="J2683">
        <v>0</v>
      </c>
      <c r="K2683">
        <v>0</v>
      </c>
      <c r="L2683">
        <v>0</v>
      </c>
      <c r="M2683">
        <v>0</v>
      </c>
      <c r="N2683">
        <v>0</v>
      </c>
      <c r="O2683">
        <v>12331</v>
      </c>
      <c r="P2683" t="s">
        <v>59</v>
      </c>
      <c r="Q2683" t="s">
        <v>61</v>
      </c>
    </row>
    <row r="2684" spans="1:17" x14ac:dyDescent="0.25">
      <c r="A2684" t="s">
        <v>28</v>
      </c>
      <c r="B2684" t="s">
        <v>36</v>
      </c>
      <c r="C2684" t="s">
        <v>53</v>
      </c>
      <c r="D2684" t="s">
        <v>31</v>
      </c>
      <c r="E2684">
        <v>8</v>
      </c>
      <c r="F2684" t="str">
        <f t="shared" si="41"/>
        <v>Average Per Premise1-in-2September Monthly System Peak Day50% Cycling8</v>
      </c>
      <c r="G2684">
        <v>0.91544829999999999</v>
      </c>
      <c r="H2684">
        <v>0.91544829999999999</v>
      </c>
      <c r="I2684">
        <v>68.758300000000006</v>
      </c>
      <c r="J2684">
        <v>0</v>
      </c>
      <c r="K2684">
        <v>0</v>
      </c>
      <c r="L2684">
        <v>0</v>
      </c>
      <c r="M2684">
        <v>0</v>
      </c>
      <c r="N2684">
        <v>0</v>
      </c>
      <c r="O2684">
        <v>12331</v>
      </c>
      <c r="P2684" t="s">
        <v>59</v>
      </c>
      <c r="Q2684" t="s">
        <v>61</v>
      </c>
    </row>
    <row r="2685" spans="1:17" x14ac:dyDescent="0.25">
      <c r="A2685" t="s">
        <v>29</v>
      </c>
      <c r="B2685" t="s">
        <v>36</v>
      </c>
      <c r="C2685" t="s">
        <v>53</v>
      </c>
      <c r="D2685" t="s">
        <v>31</v>
      </c>
      <c r="E2685">
        <v>8</v>
      </c>
      <c r="F2685" t="str">
        <f t="shared" si="41"/>
        <v>Average Per Device1-in-2September Monthly System Peak Day50% Cycling8</v>
      </c>
      <c r="G2685">
        <v>0.78266599999999997</v>
      </c>
      <c r="H2685">
        <v>0.78266599999999997</v>
      </c>
      <c r="I2685">
        <v>68.758300000000006</v>
      </c>
      <c r="J2685">
        <v>0</v>
      </c>
      <c r="K2685">
        <v>0</v>
      </c>
      <c r="L2685">
        <v>0</v>
      </c>
      <c r="M2685">
        <v>0</v>
      </c>
      <c r="N2685">
        <v>0</v>
      </c>
      <c r="O2685">
        <v>12331</v>
      </c>
      <c r="P2685" t="s">
        <v>59</v>
      </c>
      <c r="Q2685" t="s">
        <v>61</v>
      </c>
    </row>
    <row r="2686" spans="1:17" x14ac:dyDescent="0.25">
      <c r="A2686" t="s">
        <v>43</v>
      </c>
      <c r="B2686" t="s">
        <v>36</v>
      </c>
      <c r="C2686" t="s">
        <v>53</v>
      </c>
      <c r="D2686" t="s">
        <v>31</v>
      </c>
      <c r="E2686">
        <v>8</v>
      </c>
      <c r="F2686" t="str">
        <f t="shared" si="41"/>
        <v>Aggregate1-in-2September Monthly System Peak Day50% Cycling8</v>
      </c>
      <c r="G2686">
        <v>11.28839</v>
      </c>
      <c r="H2686">
        <v>11.28839</v>
      </c>
      <c r="I2686">
        <v>68.758300000000006</v>
      </c>
      <c r="J2686">
        <v>0</v>
      </c>
      <c r="K2686">
        <v>0</v>
      </c>
      <c r="L2686">
        <v>0</v>
      </c>
      <c r="M2686">
        <v>0</v>
      </c>
      <c r="N2686">
        <v>0</v>
      </c>
      <c r="O2686">
        <v>12331</v>
      </c>
      <c r="P2686" t="s">
        <v>59</v>
      </c>
      <c r="Q2686" t="s">
        <v>61</v>
      </c>
    </row>
    <row r="2687" spans="1:17" x14ac:dyDescent="0.25">
      <c r="A2687" t="s">
        <v>30</v>
      </c>
      <c r="B2687" t="s">
        <v>36</v>
      </c>
      <c r="C2687" t="s">
        <v>53</v>
      </c>
      <c r="D2687" t="s">
        <v>26</v>
      </c>
      <c r="E2687">
        <v>8</v>
      </c>
      <c r="F2687" t="str">
        <f t="shared" si="41"/>
        <v>Average Per Ton1-in-2September Monthly System Peak DayAll8</v>
      </c>
      <c r="G2687">
        <v>0.19879140000000001</v>
      </c>
      <c r="H2687">
        <v>0.19879140000000001</v>
      </c>
      <c r="I2687">
        <v>68.6327</v>
      </c>
      <c r="J2687">
        <v>0</v>
      </c>
      <c r="K2687">
        <v>0</v>
      </c>
      <c r="L2687">
        <v>0</v>
      </c>
      <c r="M2687">
        <v>0</v>
      </c>
      <c r="N2687">
        <v>0</v>
      </c>
      <c r="O2687">
        <v>23026</v>
      </c>
      <c r="P2687" t="s">
        <v>59</v>
      </c>
      <c r="Q2687" t="s">
        <v>61</v>
      </c>
    </row>
    <row r="2688" spans="1:17" x14ac:dyDescent="0.25">
      <c r="A2688" t="s">
        <v>28</v>
      </c>
      <c r="B2688" t="s">
        <v>36</v>
      </c>
      <c r="C2688" t="s">
        <v>53</v>
      </c>
      <c r="D2688" t="s">
        <v>26</v>
      </c>
      <c r="E2688">
        <v>8</v>
      </c>
      <c r="F2688" t="str">
        <f t="shared" si="41"/>
        <v>Average Per Premise1-in-2September Monthly System Peak DayAll8</v>
      </c>
      <c r="G2688">
        <v>0.85079459999999996</v>
      </c>
      <c r="H2688">
        <v>0.85079459999999996</v>
      </c>
      <c r="I2688">
        <v>68.6327</v>
      </c>
      <c r="J2688">
        <v>0</v>
      </c>
      <c r="K2688">
        <v>0</v>
      </c>
      <c r="L2688">
        <v>0</v>
      </c>
      <c r="M2688">
        <v>0</v>
      </c>
      <c r="N2688">
        <v>0</v>
      </c>
      <c r="O2688">
        <v>23026</v>
      </c>
      <c r="P2688" t="s">
        <v>59</v>
      </c>
      <c r="Q2688" t="s">
        <v>61</v>
      </c>
    </row>
    <row r="2689" spans="1:17" x14ac:dyDescent="0.25">
      <c r="A2689" t="s">
        <v>29</v>
      </c>
      <c r="B2689" t="s">
        <v>36</v>
      </c>
      <c r="C2689" t="s">
        <v>53</v>
      </c>
      <c r="D2689" t="s">
        <v>26</v>
      </c>
      <c r="E2689">
        <v>8</v>
      </c>
      <c r="F2689" t="str">
        <f t="shared" si="41"/>
        <v>Average Per Device1-in-2September Monthly System Peak DayAll8</v>
      </c>
      <c r="G2689">
        <v>0.70907759999999997</v>
      </c>
      <c r="H2689">
        <v>0.70907759999999997</v>
      </c>
      <c r="I2689">
        <v>68.6327</v>
      </c>
      <c r="J2689">
        <v>0</v>
      </c>
      <c r="K2689">
        <v>0</v>
      </c>
      <c r="L2689">
        <v>0</v>
      </c>
      <c r="M2689">
        <v>0</v>
      </c>
      <c r="N2689">
        <v>0</v>
      </c>
      <c r="O2689">
        <v>23026</v>
      </c>
      <c r="P2689" t="s">
        <v>59</v>
      </c>
      <c r="Q2689" t="s">
        <v>61</v>
      </c>
    </row>
    <row r="2690" spans="1:17" x14ac:dyDescent="0.25">
      <c r="A2690" t="s">
        <v>43</v>
      </c>
      <c r="B2690" t="s">
        <v>36</v>
      </c>
      <c r="C2690" t="s">
        <v>53</v>
      </c>
      <c r="D2690" t="s">
        <v>26</v>
      </c>
      <c r="E2690">
        <v>8</v>
      </c>
      <c r="F2690" t="str">
        <f t="shared" si="41"/>
        <v>Aggregate1-in-2September Monthly System Peak DayAll8</v>
      </c>
      <c r="G2690">
        <v>19.590399999999999</v>
      </c>
      <c r="H2690">
        <v>19.590399999999999</v>
      </c>
      <c r="I2690">
        <v>68.6327</v>
      </c>
      <c r="J2690">
        <v>0</v>
      </c>
      <c r="K2690">
        <v>0</v>
      </c>
      <c r="L2690">
        <v>0</v>
      </c>
      <c r="M2690">
        <v>0</v>
      </c>
      <c r="N2690">
        <v>0</v>
      </c>
      <c r="O2690">
        <v>23026</v>
      </c>
      <c r="P2690" t="s">
        <v>59</v>
      </c>
      <c r="Q2690" t="s">
        <v>61</v>
      </c>
    </row>
    <row r="2691" spans="1:17" x14ac:dyDescent="0.25">
      <c r="A2691" t="s">
        <v>30</v>
      </c>
      <c r="B2691" t="s">
        <v>36</v>
      </c>
      <c r="C2691" t="s">
        <v>48</v>
      </c>
      <c r="D2691" t="s">
        <v>58</v>
      </c>
      <c r="E2691">
        <v>9</v>
      </c>
      <c r="F2691" t="str">
        <f t="shared" ref="F2691:F2754" si="42">CONCATENATE(A2691,B2691,C2691,D2691,E2691)</f>
        <v>Average Per Ton1-in-2August Monthly System Peak Day100% Cycling9</v>
      </c>
      <c r="G2691">
        <v>0.17562220000000001</v>
      </c>
      <c r="H2691">
        <v>0.17562220000000001</v>
      </c>
      <c r="I2691">
        <v>71.3566</v>
      </c>
      <c r="J2691">
        <v>0</v>
      </c>
      <c r="K2691">
        <v>0</v>
      </c>
      <c r="L2691">
        <v>0</v>
      </c>
      <c r="M2691">
        <v>0</v>
      </c>
      <c r="N2691">
        <v>0</v>
      </c>
      <c r="O2691">
        <v>10695</v>
      </c>
      <c r="P2691" t="s">
        <v>59</v>
      </c>
      <c r="Q2691" t="s">
        <v>61</v>
      </c>
    </row>
    <row r="2692" spans="1:17" x14ac:dyDescent="0.25">
      <c r="A2692" t="s">
        <v>28</v>
      </c>
      <c r="B2692" t="s">
        <v>36</v>
      </c>
      <c r="C2692" t="s">
        <v>48</v>
      </c>
      <c r="D2692" t="s">
        <v>58</v>
      </c>
      <c r="E2692">
        <v>9</v>
      </c>
      <c r="F2692" t="str">
        <f t="shared" si="42"/>
        <v>Average Per Premise1-in-2August Monthly System Peak Day100% Cycling9</v>
      </c>
      <c r="G2692">
        <v>0.78707499999999997</v>
      </c>
      <c r="H2692">
        <v>0.78707499999999997</v>
      </c>
      <c r="I2692">
        <v>71.3566</v>
      </c>
      <c r="J2692">
        <v>0</v>
      </c>
      <c r="K2692">
        <v>0</v>
      </c>
      <c r="L2692">
        <v>0</v>
      </c>
      <c r="M2692">
        <v>0</v>
      </c>
      <c r="N2692">
        <v>0</v>
      </c>
      <c r="O2692">
        <v>10695</v>
      </c>
      <c r="P2692" t="s">
        <v>59</v>
      </c>
      <c r="Q2692" t="s">
        <v>61</v>
      </c>
    </row>
    <row r="2693" spans="1:17" x14ac:dyDescent="0.25">
      <c r="A2693" t="s">
        <v>29</v>
      </c>
      <c r="B2693" t="s">
        <v>36</v>
      </c>
      <c r="C2693" t="s">
        <v>48</v>
      </c>
      <c r="D2693" t="s">
        <v>58</v>
      </c>
      <c r="E2693">
        <v>9</v>
      </c>
      <c r="F2693" t="str">
        <f t="shared" si="42"/>
        <v>Average Per Device1-in-2August Monthly System Peak Day100% Cycling9</v>
      </c>
      <c r="G2693">
        <v>0.63746820000000004</v>
      </c>
      <c r="H2693">
        <v>0.63746820000000004</v>
      </c>
      <c r="I2693">
        <v>71.3566</v>
      </c>
      <c r="J2693">
        <v>0</v>
      </c>
      <c r="K2693">
        <v>0</v>
      </c>
      <c r="L2693">
        <v>0</v>
      </c>
      <c r="M2693">
        <v>0</v>
      </c>
      <c r="N2693">
        <v>0</v>
      </c>
      <c r="O2693">
        <v>10695</v>
      </c>
      <c r="P2693" t="s">
        <v>59</v>
      </c>
      <c r="Q2693" t="s">
        <v>61</v>
      </c>
    </row>
    <row r="2694" spans="1:17" x14ac:dyDescent="0.25">
      <c r="A2694" t="s">
        <v>43</v>
      </c>
      <c r="B2694" t="s">
        <v>36</v>
      </c>
      <c r="C2694" t="s">
        <v>48</v>
      </c>
      <c r="D2694" t="s">
        <v>58</v>
      </c>
      <c r="E2694">
        <v>9</v>
      </c>
      <c r="F2694" t="str">
        <f t="shared" si="42"/>
        <v>Aggregate1-in-2August Monthly System Peak Day100% Cycling9</v>
      </c>
      <c r="G2694">
        <v>8.4177669999999996</v>
      </c>
      <c r="H2694">
        <v>8.4177680000000006</v>
      </c>
      <c r="I2694">
        <v>71.3566</v>
      </c>
      <c r="J2694">
        <v>0</v>
      </c>
      <c r="K2694">
        <v>0</v>
      </c>
      <c r="L2694">
        <v>0</v>
      </c>
      <c r="M2694">
        <v>0</v>
      </c>
      <c r="N2694">
        <v>0</v>
      </c>
      <c r="O2694">
        <v>10695</v>
      </c>
      <c r="P2694" t="s">
        <v>59</v>
      </c>
      <c r="Q2694" t="s">
        <v>61</v>
      </c>
    </row>
    <row r="2695" spans="1:17" x14ac:dyDescent="0.25">
      <c r="A2695" t="s">
        <v>30</v>
      </c>
      <c r="B2695" t="s">
        <v>36</v>
      </c>
      <c r="C2695" t="s">
        <v>48</v>
      </c>
      <c r="D2695" t="s">
        <v>31</v>
      </c>
      <c r="E2695">
        <v>9</v>
      </c>
      <c r="F2695" t="str">
        <f t="shared" si="42"/>
        <v>Average Per Ton1-in-2August Monthly System Peak Day50% Cycling9</v>
      </c>
      <c r="G2695">
        <v>0.23060079999999999</v>
      </c>
      <c r="H2695">
        <v>0.23060079999999999</v>
      </c>
      <c r="I2695">
        <v>71.379499999999993</v>
      </c>
      <c r="J2695">
        <v>0</v>
      </c>
      <c r="K2695">
        <v>0</v>
      </c>
      <c r="L2695">
        <v>0</v>
      </c>
      <c r="M2695">
        <v>0</v>
      </c>
      <c r="N2695">
        <v>0</v>
      </c>
      <c r="O2695">
        <v>12331</v>
      </c>
      <c r="P2695" t="s">
        <v>59</v>
      </c>
      <c r="Q2695" t="s">
        <v>61</v>
      </c>
    </row>
    <row r="2696" spans="1:17" x14ac:dyDescent="0.25">
      <c r="A2696" t="s">
        <v>28</v>
      </c>
      <c r="B2696" t="s">
        <v>36</v>
      </c>
      <c r="C2696" t="s">
        <v>48</v>
      </c>
      <c r="D2696" t="s">
        <v>31</v>
      </c>
      <c r="E2696">
        <v>9</v>
      </c>
      <c r="F2696" t="str">
        <f t="shared" si="42"/>
        <v>Average Per Premise1-in-2August Monthly System Peak Day50% Cycling9</v>
      </c>
      <c r="G2696">
        <v>0.94657210000000003</v>
      </c>
      <c r="H2696">
        <v>0.94657210000000003</v>
      </c>
      <c r="I2696">
        <v>71.379499999999993</v>
      </c>
      <c r="J2696">
        <v>0</v>
      </c>
      <c r="K2696">
        <v>0</v>
      </c>
      <c r="L2696">
        <v>0</v>
      </c>
      <c r="M2696">
        <v>0</v>
      </c>
      <c r="N2696">
        <v>0</v>
      </c>
      <c r="O2696">
        <v>12331</v>
      </c>
      <c r="P2696" t="s">
        <v>59</v>
      </c>
      <c r="Q2696" t="s">
        <v>61</v>
      </c>
    </row>
    <row r="2697" spans="1:17" x14ac:dyDescent="0.25">
      <c r="A2697" t="s">
        <v>29</v>
      </c>
      <c r="B2697" t="s">
        <v>36</v>
      </c>
      <c r="C2697" t="s">
        <v>48</v>
      </c>
      <c r="D2697" t="s">
        <v>31</v>
      </c>
      <c r="E2697">
        <v>9</v>
      </c>
      <c r="F2697" t="str">
        <f t="shared" si="42"/>
        <v>Average Per Device1-in-2August Monthly System Peak Day50% Cycling9</v>
      </c>
      <c r="G2697">
        <v>0.80927550000000004</v>
      </c>
      <c r="H2697">
        <v>0.80927550000000004</v>
      </c>
      <c r="I2697">
        <v>71.379499999999993</v>
      </c>
      <c r="J2697">
        <v>0</v>
      </c>
      <c r="K2697">
        <v>0</v>
      </c>
      <c r="L2697">
        <v>0</v>
      </c>
      <c r="M2697">
        <v>0</v>
      </c>
      <c r="N2697">
        <v>0</v>
      </c>
      <c r="O2697">
        <v>12331</v>
      </c>
      <c r="P2697" t="s">
        <v>59</v>
      </c>
      <c r="Q2697" t="s">
        <v>61</v>
      </c>
    </row>
    <row r="2698" spans="1:17" x14ac:dyDescent="0.25">
      <c r="A2698" t="s">
        <v>43</v>
      </c>
      <c r="B2698" t="s">
        <v>36</v>
      </c>
      <c r="C2698" t="s">
        <v>48</v>
      </c>
      <c r="D2698" t="s">
        <v>31</v>
      </c>
      <c r="E2698">
        <v>9</v>
      </c>
      <c r="F2698" t="str">
        <f t="shared" si="42"/>
        <v>Aggregate1-in-2August Monthly System Peak Day50% Cycling9</v>
      </c>
      <c r="G2698">
        <v>11.672180000000001</v>
      </c>
      <c r="H2698">
        <v>11.672180000000001</v>
      </c>
      <c r="I2698">
        <v>71.379499999999993</v>
      </c>
      <c r="J2698">
        <v>0</v>
      </c>
      <c r="K2698">
        <v>0</v>
      </c>
      <c r="L2698">
        <v>0</v>
      </c>
      <c r="M2698">
        <v>0</v>
      </c>
      <c r="N2698">
        <v>0</v>
      </c>
      <c r="O2698">
        <v>12331</v>
      </c>
      <c r="P2698" t="s">
        <v>59</v>
      </c>
      <c r="Q2698" t="s">
        <v>61</v>
      </c>
    </row>
    <row r="2699" spans="1:17" x14ac:dyDescent="0.25">
      <c r="A2699" t="s">
        <v>30</v>
      </c>
      <c r="B2699" t="s">
        <v>36</v>
      </c>
      <c r="C2699" t="s">
        <v>48</v>
      </c>
      <c r="D2699" t="s">
        <v>26</v>
      </c>
      <c r="E2699">
        <v>9</v>
      </c>
      <c r="F2699" t="str">
        <f t="shared" si="42"/>
        <v>Average Per Ton1-in-2August Monthly System Peak DayAll9</v>
      </c>
      <c r="G2699">
        <v>0.2050632</v>
      </c>
      <c r="H2699">
        <v>0.2050632</v>
      </c>
      <c r="I2699">
        <v>71.368899999999996</v>
      </c>
      <c r="J2699">
        <v>0</v>
      </c>
      <c r="K2699">
        <v>0</v>
      </c>
      <c r="L2699">
        <v>0</v>
      </c>
      <c r="M2699">
        <v>0</v>
      </c>
      <c r="N2699">
        <v>0</v>
      </c>
      <c r="O2699">
        <v>23026</v>
      </c>
      <c r="P2699" t="s">
        <v>59</v>
      </c>
      <c r="Q2699" t="s">
        <v>61</v>
      </c>
    </row>
    <row r="2700" spans="1:17" x14ac:dyDescent="0.25">
      <c r="A2700" t="s">
        <v>28</v>
      </c>
      <c r="B2700" t="s">
        <v>36</v>
      </c>
      <c r="C2700" t="s">
        <v>48</v>
      </c>
      <c r="D2700" t="s">
        <v>26</v>
      </c>
      <c r="E2700">
        <v>9</v>
      </c>
      <c r="F2700" t="str">
        <f t="shared" si="42"/>
        <v>Average Per Premise1-in-2August Monthly System Peak DayAll9</v>
      </c>
      <c r="G2700">
        <v>0.877637</v>
      </c>
      <c r="H2700">
        <v>0.877637</v>
      </c>
      <c r="I2700">
        <v>71.368899999999996</v>
      </c>
      <c r="J2700">
        <v>0</v>
      </c>
      <c r="K2700">
        <v>0</v>
      </c>
      <c r="L2700">
        <v>0</v>
      </c>
      <c r="M2700">
        <v>0</v>
      </c>
      <c r="N2700">
        <v>0</v>
      </c>
      <c r="O2700">
        <v>23026</v>
      </c>
      <c r="P2700" t="s">
        <v>59</v>
      </c>
      <c r="Q2700" t="s">
        <v>61</v>
      </c>
    </row>
    <row r="2701" spans="1:17" x14ac:dyDescent="0.25">
      <c r="A2701" t="s">
        <v>29</v>
      </c>
      <c r="B2701" t="s">
        <v>36</v>
      </c>
      <c r="C2701" t="s">
        <v>48</v>
      </c>
      <c r="D2701" t="s">
        <v>26</v>
      </c>
      <c r="E2701">
        <v>9</v>
      </c>
      <c r="F2701" t="str">
        <f t="shared" si="42"/>
        <v>Average Per Device1-in-2August Monthly System Peak DayAll9</v>
      </c>
      <c r="G2701">
        <v>0.73144889999999996</v>
      </c>
      <c r="H2701">
        <v>0.73144889999999996</v>
      </c>
      <c r="I2701">
        <v>71.368899999999996</v>
      </c>
      <c r="J2701">
        <v>0</v>
      </c>
      <c r="K2701">
        <v>0</v>
      </c>
      <c r="L2701">
        <v>0</v>
      </c>
      <c r="M2701">
        <v>0</v>
      </c>
      <c r="N2701">
        <v>0</v>
      </c>
      <c r="O2701">
        <v>23026</v>
      </c>
      <c r="P2701" t="s">
        <v>59</v>
      </c>
      <c r="Q2701" t="s">
        <v>61</v>
      </c>
    </row>
    <row r="2702" spans="1:17" x14ac:dyDescent="0.25">
      <c r="A2702" t="s">
        <v>43</v>
      </c>
      <c r="B2702" t="s">
        <v>36</v>
      </c>
      <c r="C2702" t="s">
        <v>48</v>
      </c>
      <c r="D2702" t="s">
        <v>26</v>
      </c>
      <c r="E2702">
        <v>9</v>
      </c>
      <c r="F2702" t="str">
        <f t="shared" si="42"/>
        <v>Aggregate1-in-2August Monthly System Peak DayAll9</v>
      </c>
      <c r="G2702">
        <v>20.208469999999998</v>
      </c>
      <c r="H2702">
        <v>20.208469999999998</v>
      </c>
      <c r="I2702">
        <v>71.368899999999996</v>
      </c>
      <c r="J2702">
        <v>0</v>
      </c>
      <c r="K2702">
        <v>0</v>
      </c>
      <c r="L2702">
        <v>0</v>
      </c>
      <c r="M2702">
        <v>0</v>
      </c>
      <c r="N2702">
        <v>0</v>
      </c>
      <c r="O2702">
        <v>23026</v>
      </c>
      <c r="P2702" t="s">
        <v>59</v>
      </c>
      <c r="Q2702" t="s">
        <v>61</v>
      </c>
    </row>
    <row r="2703" spans="1:17" x14ac:dyDescent="0.25">
      <c r="A2703" t="s">
        <v>30</v>
      </c>
      <c r="B2703" t="s">
        <v>36</v>
      </c>
      <c r="C2703" t="s">
        <v>37</v>
      </c>
      <c r="D2703" t="s">
        <v>58</v>
      </c>
      <c r="E2703">
        <v>9</v>
      </c>
      <c r="F2703" t="str">
        <f t="shared" si="42"/>
        <v>Average Per Ton1-in-2August Typical Event Day100% Cycling9</v>
      </c>
      <c r="G2703">
        <v>0.1598773</v>
      </c>
      <c r="H2703">
        <v>0.1598773</v>
      </c>
      <c r="I2703">
        <v>71.538600000000002</v>
      </c>
      <c r="J2703">
        <v>0</v>
      </c>
      <c r="K2703">
        <v>0</v>
      </c>
      <c r="L2703">
        <v>0</v>
      </c>
      <c r="M2703">
        <v>0</v>
      </c>
      <c r="N2703">
        <v>0</v>
      </c>
      <c r="O2703">
        <v>10695</v>
      </c>
      <c r="P2703" t="s">
        <v>59</v>
      </c>
      <c r="Q2703" t="s">
        <v>61</v>
      </c>
    </row>
    <row r="2704" spans="1:17" x14ac:dyDescent="0.25">
      <c r="A2704" t="s">
        <v>28</v>
      </c>
      <c r="B2704" t="s">
        <v>36</v>
      </c>
      <c r="C2704" t="s">
        <v>37</v>
      </c>
      <c r="D2704" t="s">
        <v>58</v>
      </c>
      <c r="E2704">
        <v>9</v>
      </c>
      <c r="F2704" t="str">
        <f t="shared" si="42"/>
        <v>Average Per Premise1-in-2August Typical Event Day100% Cycling9</v>
      </c>
      <c r="G2704">
        <v>0.71651209999999999</v>
      </c>
      <c r="H2704">
        <v>0.71651200000000004</v>
      </c>
      <c r="I2704">
        <v>71.538600000000002</v>
      </c>
      <c r="J2704">
        <v>0</v>
      </c>
      <c r="K2704">
        <v>0</v>
      </c>
      <c r="L2704">
        <v>0</v>
      </c>
      <c r="M2704">
        <v>0</v>
      </c>
      <c r="N2704">
        <v>0</v>
      </c>
      <c r="O2704">
        <v>10695</v>
      </c>
      <c r="P2704" t="s">
        <v>59</v>
      </c>
      <c r="Q2704" t="s">
        <v>61</v>
      </c>
    </row>
    <row r="2705" spans="1:17" x14ac:dyDescent="0.25">
      <c r="A2705" t="s">
        <v>29</v>
      </c>
      <c r="B2705" t="s">
        <v>36</v>
      </c>
      <c r="C2705" t="s">
        <v>37</v>
      </c>
      <c r="D2705" t="s">
        <v>58</v>
      </c>
      <c r="E2705">
        <v>9</v>
      </c>
      <c r="F2705" t="str">
        <f t="shared" si="42"/>
        <v>Average Per Device1-in-2August Typical Event Day100% Cycling9</v>
      </c>
      <c r="G2705">
        <v>0.58031779999999999</v>
      </c>
      <c r="H2705">
        <v>0.58031779999999999</v>
      </c>
      <c r="I2705">
        <v>71.538600000000002</v>
      </c>
      <c r="J2705">
        <v>0</v>
      </c>
      <c r="K2705">
        <v>0</v>
      </c>
      <c r="L2705">
        <v>0</v>
      </c>
      <c r="M2705">
        <v>0</v>
      </c>
      <c r="N2705">
        <v>0</v>
      </c>
      <c r="O2705">
        <v>10695</v>
      </c>
      <c r="P2705" t="s">
        <v>59</v>
      </c>
      <c r="Q2705" t="s">
        <v>61</v>
      </c>
    </row>
    <row r="2706" spans="1:17" x14ac:dyDescent="0.25">
      <c r="A2706" t="s">
        <v>43</v>
      </c>
      <c r="B2706" t="s">
        <v>36</v>
      </c>
      <c r="C2706" t="s">
        <v>37</v>
      </c>
      <c r="D2706" t="s">
        <v>58</v>
      </c>
      <c r="E2706">
        <v>9</v>
      </c>
      <c r="F2706" t="str">
        <f t="shared" si="42"/>
        <v>Aggregate1-in-2August Typical Event Day100% Cycling9</v>
      </c>
      <c r="G2706">
        <v>7.6630960000000004</v>
      </c>
      <c r="H2706">
        <v>7.6630960000000004</v>
      </c>
      <c r="I2706">
        <v>71.538600000000002</v>
      </c>
      <c r="J2706">
        <v>0</v>
      </c>
      <c r="K2706">
        <v>0</v>
      </c>
      <c r="L2706">
        <v>0</v>
      </c>
      <c r="M2706">
        <v>0</v>
      </c>
      <c r="N2706">
        <v>0</v>
      </c>
      <c r="O2706">
        <v>10695</v>
      </c>
      <c r="P2706" t="s">
        <v>59</v>
      </c>
      <c r="Q2706" t="s">
        <v>61</v>
      </c>
    </row>
    <row r="2707" spans="1:17" x14ac:dyDescent="0.25">
      <c r="A2707" t="s">
        <v>30</v>
      </c>
      <c r="B2707" t="s">
        <v>36</v>
      </c>
      <c r="C2707" t="s">
        <v>37</v>
      </c>
      <c r="D2707" t="s">
        <v>31</v>
      </c>
      <c r="E2707">
        <v>9</v>
      </c>
      <c r="F2707" t="str">
        <f t="shared" si="42"/>
        <v>Average Per Ton1-in-2August Typical Event Day50% Cycling9</v>
      </c>
      <c r="G2707">
        <v>0.21293909999999999</v>
      </c>
      <c r="H2707">
        <v>0.21293909999999999</v>
      </c>
      <c r="I2707">
        <v>71.999899999999997</v>
      </c>
      <c r="J2707">
        <v>0</v>
      </c>
      <c r="K2707">
        <v>0</v>
      </c>
      <c r="L2707">
        <v>0</v>
      </c>
      <c r="M2707">
        <v>0</v>
      </c>
      <c r="N2707">
        <v>0</v>
      </c>
      <c r="O2707">
        <v>12331</v>
      </c>
      <c r="P2707" t="s">
        <v>59</v>
      </c>
      <c r="Q2707" t="s">
        <v>61</v>
      </c>
    </row>
    <row r="2708" spans="1:17" x14ac:dyDescent="0.25">
      <c r="A2708" t="s">
        <v>28</v>
      </c>
      <c r="B2708" t="s">
        <v>36</v>
      </c>
      <c r="C2708" t="s">
        <v>37</v>
      </c>
      <c r="D2708" t="s">
        <v>31</v>
      </c>
      <c r="E2708">
        <v>9</v>
      </c>
      <c r="F2708" t="str">
        <f t="shared" si="42"/>
        <v>Average Per Premise1-in-2August Typical Event Day50% Cycling9</v>
      </c>
      <c r="G2708">
        <v>0.87407460000000003</v>
      </c>
      <c r="H2708">
        <v>0.87407460000000003</v>
      </c>
      <c r="I2708">
        <v>71.999899999999997</v>
      </c>
      <c r="J2708">
        <v>0</v>
      </c>
      <c r="K2708">
        <v>0</v>
      </c>
      <c r="L2708">
        <v>0</v>
      </c>
      <c r="M2708">
        <v>0</v>
      </c>
      <c r="N2708">
        <v>0</v>
      </c>
      <c r="O2708">
        <v>12331</v>
      </c>
      <c r="P2708" t="s">
        <v>59</v>
      </c>
      <c r="Q2708" t="s">
        <v>61</v>
      </c>
    </row>
    <row r="2709" spans="1:17" x14ac:dyDescent="0.25">
      <c r="A2709" t="s">
        <v>29</v>
      </c>
      <c r="B2709" t="s">
        <v>36</v>
      </c>
      <c r="C2709" t="s">
        <v>37</v>
      </c>
      <c r="D2709" t="s">
        <v>31</v>
      </c>
      <c r="E2709">
        <v>9</v>
      </c>
      <c r="F2709" t="str">
        <f t="shared" si="42"/>
        <v>Average Per Device1-in-2August Typical Event Day50% Cycling9</v>
      </c>
      <c r="G2709">
        <v>0.7472934</v>
      </c>
      <c r="H2709">
        <v>0.7472934</v>
      </c>
      <c r="I2709">
        <v>71.999899999999997</v>
      </c>
      <c r="J2709">
        <v>0</v>
      </c>
      <c r="K2709">
        <v>0</v>
      </c>
      <c r="L2709">
        <v>0</v>
      </c>
      <c r="M2709">
        <v>0</v>
      </c>
      <c r="N2709">
        <v>0</v>
      </c>
      <c r="O2709">
        <v>12331</v>
      </c>
      <c r="P2709" t="s">
        <v>59</v>
      </c>
      <c r="Q2709" t="s">
        <v>61</v>
      </c>
    </row>
    <row r="2710" spans="1:17" x14ac:dyDescent="0.25">
      <c r="A2710" t="s">
        <v>43</v>
      </c>
      <c r="B2710" t="s">
        <v>36</v>
      </c>
      <c r="C2710" t="s">
        <v>37</v>
      </c>
      <c r="D2710" t="s">
        <v>31</v>
      </c>
      <c r="E2710">
        <v>9</v>
      </c>
      <c r="F2710" t="str">
        <f t="shared" si="42"/>
        <v>Aggregate1-in-2August Typical Event Day50% Cycling9</v>
      </c>
      <c r="G2710">
        <v>10.77821</v>
      </c>
      <c r="H2710">
        <v>10.77821</v>
      </c>
      <c r="I2710">
        <v>71.999899999999997</v>
      </c>
      <c r="J2710">
        <v>0</v>
      </c>
      <c r="K2710">
        <v>0</v>
      </c>
      <c r="L2710">
        <v>0</v>
      </c>
      <c r="M2710">
        <v>0</v>
      </c>
      <c r="N2710">
        <v>0</v>
      </c>
      <c r="O2710">
        <v>12331</v>
      </c>
      <c r="P2710" t="s">
        <v>59</v>
      </c>
      <c r="Q2710" t="s">
        <v>61</v>
      </c>
    </row>
    <row r="2711" spans="1:17" x14ac:dyDescent="0.25">
      <c r="A2711" t="s">
        <v>30</v>
      </c>
      <c r="B2711" t="s">
        <v>36</v>
      </c>
      <c r="C2711" t="s">
        <v>37</v>
      </c>
      <c r="D2711" t="s">
        <v>26</v>
      </c>
      <c r="E2711">
        <v>9</v>
      </c>
      <c r="F2711" t="str">
        <f t="shared" si="42"/>
        <v>Average Per Ton1-in-2August Typical Event DayAll9</v>
      </c>
      <c r="G2711">
        <v>0.18829190000000001</v>
      </c>
      <c r="H2711">
        <v>0.18829190000000001</v>
      </c>
      <c r="I2711">
        <v>71.785600000000002</v>
      </c>
      <c r="J2711">
        <v>0</v>
      </c>
      <c r="K2711">
        <v>0</v>
      </c>
      <c r="L2711">
        <v>0</v>
      </c>
      <c r="M2711">
        <v>0</v>
      </c>
      <c r="N2711">
        <v>0</v>
      </c>
      <c r="O2711">
        <v>23026</v>
      </c>
      <c r="P2711" t="s">
        <v>59</v>
      </c>
      <c r="Q2711" t="s">
        <v>61</v>
      </c>
    </row>
    <row r="2712" spans="1:17" x14ac:dyDescent="0.25">
      <c r="A2712" t="s">
        <v>28</v>
      </c>
      <c r="B2712" t="s">
        <v>36</v>
      </c>
      <c r="C2712" t="s">
        <v>37</v>
      </c>
      <c r="D2712" t="s">
        <v>26</v>
      </c>
      <c r="E2712">
        <v>9</v>
      </c>
      <c r="F2712" t="str">
        <f t="shared" si="42"/>
        <v>Average Per Premise1-in-2August Typical Event DayAll9</v>
      </c>
      <c r="G2712">
        <v>0.80585859999999998</v>
      </c>
      <c r="H2712">
        <v>0.80585850000000003</v>
      </c>
      <c r="I2712">
        <v>71.785600000000002</v>
      </c>
      <c r="J2712">
        <v>0</v>
      </c>
      <c r="K2712">
        <v>0</v>
      </c>
      <c r="L2712">
        <v>0</v>
      </c>
      <c r="M2712">
        <v>0</v>
      </c>
      <c r="N2712">
        <v>0</v>
      </c>
      <c r="O2712">
        <v>23026</v>
      </c>
      <c r="P2712" t="s">
        <v>59</v>
      </c>
      <c r="Q2712" t="s">
        <v>61</v>
      </c>
    </row>
    <row r="2713" spans="1:17" x14ac:dyDescent="0.25">
      <c r="A2713" t="s">
        <v>29</v>
      </c>
      <c r="B2713" t="s">
        <v>36</v>
      </c>
      <c r="C2713" t="s">
        <v>37</v>
      </c>
      <c r="D2713" t="s">
        <v>26</v>
      </c>
      <c r="E2713">
        <v>9</v>
      </c>
      <c r="F2713" t="str">
        <f t="shared" si="42"/>
        <v>Average Per Device1-in-2August Typical Event DayAll9</v>
      </c>
      <c r="G2713">
        <v>0.67162659999999996</v>
      </c>
      <c r="H2713">
        <v>0.67162659999999996</v>
      </c>
      <c r="I2713">
        <v>71.785600000000002</v>
      </c>
      <c r="J2713">
        <v>0</v>
      </c>
      <c r="K2713">
        <v>0</v>
      </c>
      <c r="L2713">
        <v>0</v>
      </c>
      <c r="M2713">
        <v>0</v>
      </c>
      <c r="N2713">
        <v>0</v>
      </c>
      <c r="O2713">
        <v>23026</v>
      </c>
      <c r="P2713" t="s">
        <v>59</v>
      </c>
      <c r="Q2713" t="s">
        <v>61</v>
      </c>
    </row>
    <row r="2714" spans="1:17" x14ac:dyDescent="0.25">
      <c r="A2714" t="s">
        <v>43</v>
      </c>
      <c r="B2714" t="s">
        <v>36</v>
      </c>
      <c r="C2714" t="s">
        <v>37</v>
      </c>
      <c r="D2714" t="s">
        <v>26</v>
      </c>
      <c r="E2714">
        <v>9</v>
      </c>
      <c r="F2714" t="str">
        <f t="shared" si="42"/>
        <v>Aggregate1-in-2August Typical Event DayAll9</v>
      </c>
      <c r="G2714">
        <v>18.555700000000002</v>
      </c>
      <c r="H2714">
        <v>18.555700000000002</v>
      </c>
      <c r="I2714">
        <v>71.785600000000002</v>
      </c>
      <c r="J2714">
        <v>0</v>
      </c>
      <c r="K2714">
        <v>0</v>
      </c>
      <c r="L2714">
        <v>0</v>
      </c>
      <c r="M2714">
        <v>0</v>
      </c>
      <c r="N2714">
        <v>0</v>
      </c>
      <c r="O2714">
        <v>23026</v>
      </c>
      <c r="P2714" t="s">
        <v>59</v>
      </c>
      <c r="Q2714" t="s">
        <v>61</v>
      </c>
    </row>
    <row r="2715" spans="1:17" x14ac:dyDescent="0.25">
      <c r="A2715" t="s">
        <v>30</v>
      </c>
      <c r="B2715" t="s">
        <v>36</v>
      </c>
      <c r="C2715" t="s">
        <v>49</v>
      </c>
      <c r="D2715" t="s">
        <v>58</v>
      </c>
      <c r="E2715">
        <v>9</v>
      </c>
      <c r="F2715" t="str">
        <f t="shared" si="42"/>
        <v>Average Per Ton1-in-2July Monthly System Peak Day100% Cycling9</v>
      </c>
      <c r="G2715">
        <v>0.15788460000000001</v>
      </c>
      <c r="H2715">
        <v>0.15788460000000001</v>
      </c>
      <c r="I2715">
        <v>73.087000000000003</v>
      </c>
      <c r="J2715">
        <v>0</v>
      </c>
      <c r="K2715">
        <v>0</v>
      </c>
      <c r="L2715">
        <v>0</v>
      </c>
      <c r="M2715">
        <v>0</v>
      </c>
      <c r="N2715">
        <v>0</v>
      </c>
      <c r="O2715">
        <v>10695</v>
      </c>
      <c r="P2715" t="s">
        <v>59</v>
      </c>
      <c r="Q2715" t="s">
        <v>61</v>
      </c>
    </row>
    <row r="2716" spans="1:17" x14ac:dyDescent="0.25">
      <c r="A2716" t="s">
        <v>28</v>
      </c>
      <c r="B2716" t="s">
        <v>36</v>
      </c>
      <c r="C2716" t="s">
        <v>49</v>
      </c>
      <c r="D2716" t="s">
        <v>58</v>
      </c>
      <c r="E2716">
        <v>9</v>
      </c>
      <c r="F2716" t="str">
        <f t="shared" si="42"/>
        <v>Average Per Premise1-in-2July Monthly System Peak Day100% Cycling9</v>
      </c>
      <c r="G2716">
        <v>0.70758149999999997</v>
      </c>
      <c r="H2716">
        <v>0.70758149999999997</v>
      </c>
      <c r="I2716">
        <v>73.087000000000003</v>
      </c>
      <c r="J2716">
        <v>0</v>
      </c>
      <c r="K2716">
        <v>0</v>
      </c>
      <c r="L2716">
        <v>0</v>
      </c>
      <c r="M2716">
        <v>0</v>
      </c>
      <c r="N2716">
        <v>0</v>
      </c>
      <c r="O2716">
        <v>10695</v>
      </c>
      <c r="P2716" t="s">
        <v>59</v>
      </c>
      <c r="Q2716" t="s">
        <v>61</v>
      </c>
    </row>
    <row r="2717" spans="1:17" x14ac:dyDescent="0.25">
      <c r="A2717" t="s">
        <v>29</v>
      </c>
      <c r="B2717" t="s">
        <v>36</v>
      </c>
      <c r="C2717" t="s">
        <v>49</v>
      </c>
      <c r="D2717" t="s">
        <v>58</v>
      </c>
      <c r="E2717">
        <v>9</v>
      </c>
      <c r="F2717" t="str">
        <f t="shared" si="42"/>
        <v>Average Per Device1-in-2July Monthly System Peak Day100% Cycling9</v>
      </c>
      <c r="G2717">
        <v>0.5730847</v>
      </c>
      <c r="H2717">
        <v>0.5730847</v>
      </c>
      <c r="I2717">
        <v>73.087000000000003</v>
      </c>
      <c r="J2717">
        <v>0</v>
      </c>
      <c r="K2717">
        <v>0</v>
      </c>
      <c r="L2717">
        <v>0</v>
      </c>
      <c r="M2717">
        <v>0</v>
      </c>
      <c r="N2717">
        <v>0</v>
      </c>
      <c r="O2717">
        <v>10695</v>
      </c>
      <c r="P2717" t="s">
        <v>59</v>
      </c>
      <c r="Q2717" t="s">
        <v>61</v>
      </c>
    </row>
    <row r="2718" spans="1:17" x14ac:dyDescent="0.25">
      <c r="A2718" t="s">
        <v>43</v>
      </c>
      <c r="B2718" t="s">
        <v>36</v>
      </c>
      <c r="C2718" t="s">
        <v>49</v>
      </c>
      <c r="D2718" t="s">
        <v>58</v>
      </c>
      <c r="E2718">
        <v>9</v>
      </c>
      <c r="F2718" t="str">
        <f t="shared" si="42"/>
        <v>Aggregate1-in-2July Monthly System Peak Day100% Cycling9</v>
      </c>
      <c r="G2718">
        <v>7.5675840000000001</v>
      </c>
      <c r="H2718">
        <v>7.5675840000000001</v>
      </c>
      <c r="I2718">
        <v>73.087000000000003</v>
      </c>
      <c r="J2718">
        <v>0</v>
      </c>
      <c r="K2718">
        <v>0</v>
      </c>
      <c r="L2718">
        <v>0</v>
      </c>
      <c r="M2718">
        <v>0</v>
      </c>
      <c r="N2718">
        <v>0</v>
      </c>
      <c r="O2718">
        <v>10695</v>
      </c>
      <c r="P2718" t="s">
        <v>59</v>
      </c>
      <c r="Q2718" t="s">
        <v>61</v>
      </c>
    </row>
    <row r="2719" spans="1:17" x14ac:dyDescent="0.25">
      <c r="A2719" t="s">
        <v>30</v>
      </c>
      <c r="B2719" t="s">
        <v>36</v>
      </c>
      <c r="C2719" t="s">
        <v>49</v>
      </c>
      <c r="D2719" t="s">
        <v>31</v>
      </c>
      <c r="E2719">
        <v>9</v>
      </c>
      <c r="F2719" t="str">
        <f t="shared" si="42"/>
        <v>Average Per Ton1-in-2July Monthly System Peak Day50% Cycling9</v>
      </c>
      <c r="G2719">
        <v>0.21157239999999999</v>
      </c>
      <c r="H2719">
        <v>0.21157239999999999</v>
      </c>
      <c r="I2719">
        <v>73.832899999999995</v>
      </c>
      <c r="J2719">
        <v>0</v>
      </c>
      <c r="K2719">
        <v>0</v>
      </c>
      <c r="L2719">
        <v>0</v>
      </c>
      <c r="M2719">
        <v>0</v>
      </c>
      <c r="N2719">
        <v>0</v>
      </c>
      <c r="O2719">
        <v>12331</v>
      </c>
      <c r="P2719" t="s">
        <v>59</v>
      </c>
      <c r="Q2719" t="s">
        <v>61</v>
      </c>
    </row>
    <row r="2720" spans="1:17" x14ac:dyDescent="0.25">
      <c r="A2720" t="s">
        <v>28</v>
      </c>
      <c r="B2720" t="s">
        <v>36</v>
      </c>
      <c r="C2720" t="s">
        <v>49</v>
      </c>
      <c r="D2720" t="s">
        <v>31</v>
      </c>
      <c r="E2720">
        <v>9</v>
      </c>
      <c r="F2720" t="str">
        <f t="shared" si="42"/>
        <v>Average Per Premise1-in-2July Monthly System Peak Day50% Cycling9</v>
      </c>
      <c r="G2720">
        <v>0.86846429999999997</v>
      </c>
      <c r="H2720">
        <v>0.86846440000000003</v>
      </c>
      <c r="I2720">
        <v>73.832899999999995</v>
      </c>
      <c r="J2720">
        <v>0</v>
      </c>
      <c r="K2720">
        <v>0</v>
      </c>
      <c r="L2720">
        <v>0</v>
      </c>
      <c r="M2720">
        <v>0</v>
      </c>
      <c r="N2720">
        <v>0</v>
      </c>
      <c r="O2720">
        <v>12331</v>
      </c>
      <c r="P2720" t="s">
        <v>59</v>
      </c>
      <c r="Q2720" t="s">
        <v>61</v>
      </c>
    </row>
    <row r="2721" spans="1:17" x14ac:dyDescent="0.25">
      <c r="A2721" t="s">
        <v>29</v>
      </c>
      <c r="B2721" t="s">
        <v>36</v>
      </c>
      <c r="C2721" t="s">
        <v>49</v>
      </c>
      <c r="D2721" t="s">
        <v>31</v>
      </c>
      <c r="E2721">
        <v>9</v>
      </c>
      <c r="F2721" t="str">
        <f t="shared" si="42"/>
        <v>Average Per Device1-in-2July Monthly System Peak Day50% Cycling9</v>
      </c>
      <c r="G2721">
        <v>0.74249690000000002</v>
      </c>
      <c r="H2721">
        <v>0.74249690000000002</v>
      </c>
      <c r="I2721">
        <v>73.832899999999995</v>
      </c>
      <c r="J2721">
        <v>0</v>
      </c>
      <c r="K2721">
        <v>0</v>
      </c>
      <c r="L2721">
        <v>0</v>
      </c>
      <c r="M2721">
        <v>0</v>
      </c>
      <c r="N2721">
        <v>0</v>
      </c>
      <c r="O2721">
        <v>12331</v>
      </c>
      <c r="P2721" t="s">
        <v>59</v>
      </c>
      <c r="Q2721" t="s">
        <v>61</v>
      </c>
    </row>
    <row r="2722" spans="1:17" x14ac:dyDescent="0.25">
      <c r="A2722" t="s">
        <v>43</v>
      </c>
      <c r="B2722" t="s">
        <v>36</v>
      </c>
      <c r="C2722" t="s">
        <v>49</v>
      </c>
      <c r="D2722" t="s">
        <v>31</v>
      </c>
      <c r="E2722">
        <v>9</v>
      </c>
      <c r="F2722" t="str">
        <f t="shared" si="42"/>
        <v>Aggregate1-in-2July Monthly System Peak Day50% Cycling9</v>
      </c>
      <c r="G2722">
        <v>10.70903</v>
      </c>
      <c r="H2722">
        <v>10.70903</v>
      </c>
      <c r="I2722">
        <v>73.832899999999995</v>
      </c>
      <c r="J2722">
        <v>0</v>
      </c>
      <c r="K2722">
        <v>0</v>
      </c>
      <c r="L2722">
        <v>0</v>
      </c>
      <c r="M2722">
        <v>0</v>
      </c>
      <c r="N2722">
        <v>0</v>
      </c>
      <c r="O2722">
        <v>12331</v>
      </c>
      <c r="P2722" t="s">
        <v>59</v>
      </c>
      <c r="Q2722" t="s">
        <v>61</v>
      </c>
    </row>
    <row r="2723" spans="1:17" x14ac:dyDescent="0.25">
      <c r="A2723" t="s">
        <v>30</v>
      </c>
      <c r="B2723" t="s">
        <v>36</v>
      </c>
      <c r="C2723" t="s">
        <v>49</v>
      </c>
      <c r="D2723" t="s">
        <v>26</v>
      </c>
      <c r="E2723">
        <v>9</v>
      </c>
      <c r="F2723" t="str">
        <f t="shared" si="42"/>
        <v>Average Per Ton1-in-2July Monthly System Peak DayAll9</v>
      </c>
      <c r="G2723">
        <v>0.18663440000000001</v>
      </c>
      <c r="H2723">
        <v>0.18663440000000001</v>
      </c>
      <c r="I2723">
        <v>73.486400000000003</v>
      </c>
      <c r="J2723">
        <v>0</v>
      </c>
      <c r="K2723">
        <v>0</v>
      </c>
      <c r="L2723">
        <v>0</v>
      </c>
      <c r="M2723">
        <v>0</v>
      </c>
      <c r="N2723">
        <v>0</v>
      </c>
      <c r="O2723">
        <v>23026</v>
      </c>
      <c r="P2723" t="s">
        <v>59</v>
      </c>
      <c r="Q2723" t="s">
        <v>61</v>
      </c>
    </row>
    <row r="2724" spans="1:17" x14ac:dyDescent="0.25">
      <c r="A2724" t="s">
        <v>28</v>
      </c>
      <c r="B2724" t="s">
        <v>36</v>
      </c>
      <c r="C2724" t="s">
        <v>49</v>
      </c>
      <c r="D2724" t="s">
        <v>26</v>
      </c>
      <c r="E2724">
        <v>9</v>
      </c>
      <c r="F2724" t="str">
        <f t="shared" si="42"/>
        <v>Average Per Premise1-in-2July Monthly System Peak DayAll9</v>
      </c>
      <c r="G2724">
        <v>0.79876469999999999</v>
      </c>
      <c r="H2724">
        <v>0.79876469999999999</v>
      </c>
      <c r="I2724">
        <v>73.486400000000003</v>
      </c>
      <c r="J2724">
        <v>0</v>
      </c>
      <c r="K2724">
        <v>0</v>
      </c>
      <c r="L2724">
        <v>0</v>
      </c>
      <c r="M2724">
        <v>0</v>
      </c>
      <c r="N2724">
        <v>0</v>
      </c>
      <c r="O2724">
        <v>23026</v>
      </c>
      <c r="P2724" t="s">
        <v>59</v>
      </c>
      <c r="Q2724" t="s">
        <v>61</v>
      </c>
    </row>
    <row r="2725" spans="1:17" x14ac:dyDescent="0.25">
      <c r="A2725" t="s">
        <v>29</v>
      </c>
      <c r="B2725" t="s">
        <v>36</v>
      </c>
      <c r="C2725" t="s">
        <v>49</v>
      </c>
      <c r="D2725" t="s">
        <v>26</v>
      </c>
      <c r="E2725">
        <v>9</v>
      </c>
      <c r="F2725" t="str">
        <f t="shared" si="42"/>
        <v>Average Per Device1-in-2July Monthly System Peak DayAll9</v>
      </c>
      <c r="G2725">
        <v>0.66571429999999998</v>
      </c>
      <c r="H2725">
        <v>0.66571429999999998</v>
      </c>
      <c r="I2725">
        <v>73.486400000000003</v>
      </c>
      <c r="J2725">
        <v>0</v>
      </c>
      <c r="K2725">
        <v>0</v>
      </c>
      <c r="L2725">
        <v>0</v>
      </c>
      <c r="M2725">
        <v>0</v>
      </c>
      <c r="N2725">
        <v>0</v>
      </c>
      <c r="O2725">
        <v>23026</v>
      </c>
      <c r="P2725" t="s">
        <v>59</v>
      </c>
      <c r="Q2725" t="s">
        <v>61</v>
      </c>
    </row>
    <row r="2726" spans="1:17" x14ac:dyDescent="0.25">
      <c r="A2726" t="s">
        <v>43</v>
      </c>
      <c r="B2726" t="s">
        <v>36</v>
      </c>
      <c r="C2726" t="s">
        <v>49</v>
      </c>
      <c r="D2726" t="s">
        <v>26</v>
      </c>
      <c r="E2726">
        <v>9</v>
      </c>
      <c r="F2726" t="str">
        <f t="shared" si="42"/>
        <v>Aggregate1-in-2July Monthly System Peak DayAll9</v>
      </c>
      <c r="G2726">
        <v>18.39236</v>
      </c>
      <c r="H2726">
        <v>18.39236</v>
      </c>
      <c r="I2726">
        <v>73.486400000000003</v>
      </c>
      <c r="J2726">
        <v>0</v>
      </c>
      <c r="K2726">
        <v>0</v>
      </c>
      <c r="L2726">
        <v>0</v>
      </c>
      <c r="M2726">
        <v>0</v>
      </c>
      <c r="N2726">
        <v>0</v>
      </c>
      <c r="O2726">
        <v>23026</v>
      </c>
      <c r="P2726" t="s">
        <v>59</v>
      </c>
      <c r="Q2726" t="s">
        <v>61</v>
      </c>
    </row>
    <row r="2727" spans="1:17" x14ac:dyDescent="0.25">
      <c r="A2727" t="s">
        <v>30</v>
      </c>
      <c r="B2727" t="s">
        <v>36</v>
      </c>
      <c r="C2727" t="s">
        <v>50</v>
      </c>
      <c r="D2727" t="s">
        <v>58</v>
      </c>
      <c r="E2727">
        <v>9</v>
      </c>
      <c r="F2727" t="str">
        <f t="shared" si="42"/>
        <v>Average Per Ton1-in-2June Monthly System Peak Day100% Cycling9</v>
      </c>
      <c r="G2727">
        <v>0.1230443</v>
      </c>
      <c r="H2727">
        <v>0.1230443</v>
      </c>
      <c r="I2727">
        <v>66.962900000000005</v>
      </c>
      <c r="J2727">
        <v>0</v>
      </c>
      <c r="K2727">
        <v>0</v>
      </c>
      <c r="L2727">
        <v>0</v>
      </c>
      <c r="M2727">
        <v>0</v>
      </c>
      <c r="N2727">
        <v>0</v>
      </c>
      <c r="O2727">
        <v>10695</v>
      </c>
      <c r="P2727" t="s">
        <v>59</v>
      </c>
      <c r="Q2727" t="s">
        <v>61</v>
      </c>
    </row>
    <row r="2728" spans="1:17" x14ac:dyDescent="0.25">
      <c r="A2728" t="s">
        <v>28</v>
      </c>
      <c r="B2728" t="s">
        <v>36</v>
      </c>
      <c r="C2728" t="s">
        <v>50</v>
      </c>
      <c r="D2728" t="s">
        <v>58</v>
      </c>
      <c r="E2728">
        <v>9</v>
      </c>
      <c r="F2728" t="str">
        <f t="shared" si="42"/>
        <v>Average Per Premise1-in-2June Monthly System Peak Day100% Cycling9</v>
      </c>
      <c r="G2728">
        <v>0.55143989999999998</v>
      </c>
      <c r="H2728">
        <v>0.55143989999999998</v>
      </c>
      <c r="I2728">
        <v>66.962900000000005</v>
      </c>
      <c r="J2728">
        <v>0</v>
      </c>
      <c r="K2728">
        <v>0</v>
      </c>
      <c r="L2728">
        <v>0</v>
      </c>
      <c r="M2728">
        <v>0</v>
      </c>
      <c r="N2728">
        <v>0</v>
      </c>
      <c r="O2728">
        <v>10695</v>
      </c>
      <c r="P2728" t="s">
        <v>59</v>
      </c>
      <c r="Q2728" t="s">
        <v>61</v>
      </c>
    </row>
    <row r="2729" spans="1:17" x14ac:dyDescent="0.25">
      <c r="A2729" t="s">
        <v>29</v>
      </c>
      <c r="B2729" t="s">
        <v>36</v>
      </c>
      <c r="C2729" t="s">
        <v>50</v>
      </c>
      <c r="D2729" t="s">
        <v>58</v>
      </c>
      <c r="E2729">
        <v>9</v>
      </c>
      <c r="F2729" t="str">
        <f t="shared" si="42"/>
        <v>Average Per Device1-in-2June Monthly System Peak Day100% Cycling9</v>
      </c>
      <c r="G2729">
        <v>0.44662249999999998</v>
      </c>
      <c r="H2729">
        <v>0.44662249999999998</v>
      </c>
      <c r="I2729">
        <v>66.962900000000005</v>
      </c>
      <c r="J2729">
        <v>0</v>
      </c>
      <c r="K2729">
        <v>0</v>
      </c>
      <c r="L2729">
        <v>0</v>
      </c>
      <c r="M2729">
        <v>0</v>
      </c>
      <c r="N2729">
        <v>0</v>
      </c>
      <c r="O2729">
        <v>10695</v>
      </c>
      <c r="P2729" t="s">
        <v>59</v>
      </c>
      <c r="Q2729" t="s">
        <v>61</v>
      </c>
    </row>
    <row r="2730" spans="1:17" x14ac:dyDescent="0.25">
      <c r="A2730" t="s">
        <v>43</v>
      </c>
      <c r="B2730" t="s">
        <v>36</v>
      </c>
      <c r="C2730" t="s">
        <v>50</v>
      </c>
      <c r="D2730" t="s">
        <v>58</v>
      </c>
      <c r="E2730">
        <v>9</v>
      </c>
      <c r="F2730" t="str">
        <f t="shared" si="42"/>
        <v>Aggregate1-in-2June Monthly System Peak Day100% Cycling9</v>
      </c>
      <c r="G2730">
        <v>5.8976499999999996</v>
      </c>
      <c r="H2730">
        <v>5.8976499999999996</v>
      </c>
      <c r="I2730">
        <v>66.962900000000005</v>
      </c>
      <c r="J2730">
        <v>0</v>
      </c>
      <c r="K2730">
        <v>0</v>
      </c>
      <c r="L2730">
        <v>0</v>
      </c>
      <c r="M2730">
        <v>0</v>
      </c>
      <c r="N2730">
        <v>0</v>
      </c>
      <c r="O2730">
        <v>10695</v>
      </c>
      <c r="P2730" t="s">
        <v>59</v>
      </c>
      <c r="Q2730" t="s">
        <v>61</v>
      </c>
    </row>
    <row r="2731" spans="1:17" x14ac:dyDescent="0.25">
      <c r="A2731" t="s">
        <v>30</v>
      </c>
      <c r="B2731" t="s">
        <v>36</v>
      </c>
      <c r="C2731" t="s">
        <v>50</v>
      </c>
      <c r="D2731" t="s">
        <v>31</v>
      </c>
      <c r="E2731">
        <v>9</v>
      </c>
      <c r="F2731" t="str">
        <f t="shared" si="42"/>
        <v>Average Per Ton1-in-2June Monthly System Peak Day50% Cycling9</v>
      </c>
      <c r="G2731">
        <v>0.16791980000000001</v>
      </c>
      <c r="H2731">
        <v>0.16791980000000001</v>
      </c>
      <c r="I2731">
        <v>67.114400000000003</v>
      </c>
      <c r="J2731">
        <v>0</v>
      </c>
      <c r="K2731">
        <v>0</v>
      </c>
      <c r="L2731">
        <v>0</v>
      </c>
      <c r="M2731">
        <v>0</v>
      </c>
      <c r="N2731">
        <v>0</v>
      </c>
      <c r="O2731">
        <v>12331</v>
      </c>
      <c r="P2731" t="s">
        <v>59</v>
      </c>
      <c r="Q2731" t="s">
        <v>61</v>
      </c>
    </row>
    <row r="2732" spans="1:17" x14ac:dyDescent="0.25">
      <c r="A2732" t="s">
        <v>28</v>
      </c>
      <c r="B2732" t="s">
        <v>36</v>
      </c>
      <c r="C2732" t="s">
        <v>50</v>
      </c>
      <c r="D2732" t="s">
        <v>31</v>
      </c>
      <c r="E2732">
        <v>9</v>
      </c>
      <c r="F2732" t="str">
        <f t="shared" si="42"/>
        <v>Average Per Premise1-in-2June Monthly System Peak Day50% Cycling9</v>
      </c>
      <c r="G2732">
        <v>0.68927870000000002</v>
      </c>
      <c r="H2732">
        <v>0.68927870000000002</v>
      </c>
      <c r="I2732">
        <v>67.114400000000003</v>
      </c>
      <c r="J2732">
        <v>0</v>
      </c>
      <c r="K2732">
        <v>0</v>
      </c>
      <c r="L2732">
        <v>0</v>
      </c>
      <c r="M2732">
        <v>0</v>
      </c>
      <c r="N2732">
        <v>0</v>
      </c>
      <c r="O2732">
        <v>12331</v>
      </c>
      <c r="P2732" t="s">
        <v>59</v>
      </c>
      <c r="Q2732" t="s">
        <v>61</v>
      </c>
    </row>
    <row r="2733" spans="1:17" x14ac:dyDescent="0.25">
      <c r="A2733" t="s">
        <v>29</v>
      </c>
      <c r="B2733" t="s">
        <v>36</v>
      </c>
      <c r="C2733" t="s">
        <v>50</v>
      </c>
      <c r="D2733" t="s">
        <v>31</v>
      </c>
      <c r="E2733">
        <v>9</v>
      </c>
      <c r="F2733" t="str">
        <f t="shared" si="42"/>
        <v>Average Per Device1-in-2June Monthly System Peak Day50% Cycling9</v>
      </c>
      <c r="G2733">
        <v>0.58930150000000003</v>
      </c>
      <c r="H2733">
        <v>0.58930150000000003</v>
      </c>
      <c r="I2733">
        <v>67.114400000000003</v>
      </c>
      <c r="J2733">
        <v>0</v>
      </c>
      <c r="K2733">
        <v>0</v>
      </c>
      <c r="L2733">
        <v>0</v>
      </c>
      <c r="M2733">
        <v>0</v>
      </c>
      <c r="N2733">
        <v>0</v>
      </c>
      <c r="O2733">
        <v>12331</v>
      </c>
      <c r="P2733" t="s">
        <v>59</v>
      </c>
      <c r="Q2733" t="s">
        <v>61</v>
      </c>
    </row>
    <row r="2734" spans="1:17" x14ac:dyDescent="0.25">
      <c r="A2734" t="s">
        <v>43</v>
      </c>
      <c r="B2734" t="s">
        <v>36</v>
      </c>
      <c r="C2734" t="s">
        <v>50</v>
      </c>
      <c r="D2734" t="s">
        <v>31</v>
      </c>
      <c r="E2734">
        <v>9</v>
      </c>
      <c r="F2734" t="str">
        <f t="shared" si="42"/>
        <v>Aggregate1-in-2June Monthly System Peak Day50% Cycling9</v>
      </c>
      <c r="G2734">
        <v>8.4994960000000006</v>
      </c>
      <c r="H2734">
        <v>8.4994949999999996</v>
      </c>
      <c r="I2734">
        <v>67.114400000000003</v>
      </c>
      <c r="J2734">
        <v>0</v>
      </c>
      <c r="K2734">
        <v>0</v>
      </c>
      <c r="L2734">
        <v>0</v>
      </c>
      <c r="M2734">
        <v>0</v>
      </c>
      <c r="N2734">
        <v>0</v>
      </c>
      <c r="O2734">
        <v>12331</v>
      </c>
      <c r="P2734" t="s">
        <v>59</v>
      </c>
      <c r="Q2734" t="s">
        <v>61</v>
      </c>
    </row>
    <row r="2735" spans="1:17" x14ac:dyDescent="0.25">
      <c r="A2735" t="s">
        <v>30</v>
      </c>
      <c r="B2735" t="s">
        <v>36</v>
      </c>
      <c r="C2735" t="s">
        <v>50</v>
      </c>
      <c r="D2735" t="s">
        <v>26</v>
      </c>
      <c r="E2735">
        <v>9</v>
      </c>
      <c r="F2735" t="str">
        <f t="shared" si="42"/>
        <v>Average Per Ton1-in-2June Monthly System Peak DayAll9</v>
      </c>
      <c r="G2735">
        <v>0.14707509999999999</v>
      </c>
      <c r="H2735">
        <v>0.14707509999999999</v>
      </c>
      <c r="I2735">
        <v>67.043999999999997</v>
      </c>
      <c r="J2735">
        <v>0</v>
      </c>
      <c r="K2735">
        <v>0</v>
      </c>
      <c r="L2735">
        <v>0</v>
      </c>
      <c r="M2735">
        <v>0</v>
      </c>
      <c r="N2735">
        <v>0</v>
      </c>
      <c r="O2735">
        <v>23026</v>
      </c>
      <c r="P2735" t="s">
        <v>59</v>
      </c>
      <c r="Q2735" t="s">
        <v>61</v>
      </c>
    </row>
    <row r="2736" spans="1:17" x14ac:dyDescent="0.25">
      <c r="A2736" t="s">
        <v>28</v>
      </c>
      <c r="B2736" t="s">
        <v>36</v>
      </c>
      <c r="C2736" t="s">
        <v>50</v>
      </c>
      <c r="D2736" t="s">
        <v>26</v>
      </c>
      <c r="E2736">
        <v>9</v>
      </c>
      <c r="F2736" t="str">
        <f t="shared" si="42"/>
        <v>Average Per Premise1-in-2June Monthly System Peak DayAll9</v>
      </c>
      <c r="G2736">
        <v>0.62945739999999994</v>
      </c>
      <c r="H2736">
        <v>0.62945739999999994</v>
      </c>
      <c r="I2736">
        <v>67.043999999999997</v>
      </c>
      <c r="J2736">
        <v>0</v>
      </c>
      <c r="K2736">
        <v>0</v>
      </c>
      <c r="L2736">
        <v>0</v>
      </c>
      <c r="M2736">
        <v>0</v>
      </c>
      <c r="N2736">
        <v>0</v>
      </c>
      <c r="O2736">
        <v>23026</v>
      </c>
      <c r="P2736" t="s">
        <v>59</v>
      </c>
      <c r="Q2736" t="s">
        <v>61</v>
      </c>
    </row>
    <row r="2737" spans="1:17" x14ac:dyDescent="0.25">
      <c r="A2737" t="s">
        <v>29</v>
      </c>
      <c r="B2737" t="s">
        <v>36</v>
      </c>
      <c r="C2737" t="s">
        <v>50</v>
      </c>
      <c r="D2737" t="s">
        <v>26</v>
      </c>
      <c r="E2737">
        <v>9</v>
      </c>
      <c r="F2737" t="str">
        <f t="shared" si="42"/>
        <v>Average Per Device1-in-2June Monthly System Peak DayAll9</v>
      </c>
      <c r="G2737">
        <v>0.52460859999999998</v>
      </c>
      <c r="H2737">
        <v>0.52460859999999998</v>
      </c>
      <c r="I2737">
        <v>67.043999999999997</v>
      </c>
      <c r="J2737">
        <v>0</v>
      </c>
      <c r="K2737">
        <v>0</v>
      </c>
      <c r="L2737">
        <v>0</v>
      </c>
      <c r="M2737">
        <v>0</v>
      </c>
      <c r="N2737">
        <v>0</v>
      </c>
      <c r="O2737">
        <v>23026</v>
      </c>
      <c r="P2737" t="s">
        <v>59</v>
      </c>
      <c r="Q2737" t="s">
        <v>61</v>
      </c>
    </row>
    <row r="2738" spans="1:17" x14ac:dyDescent="0.25">
      <c r="A2738" t="s">
        <v>43</v>
      </c>
      <c r="B2738" t="s">
        <v>36</v>
      </c>
      <c r="C2738" t="s">
        <v>50</v>
      </c>
      <c r="D2738" t="s">
        <v>26</v>
      </c>
      <c r="E2738">
        <v>9</v>
      </c>
      <c r="F2738" t="str">
        <f t="shared" si="42"/>
        <v>Aggregate1-in-2June Monthly System Peak DayAll9</v>
      </c>
      <c r="G2738">
        <v>14.49389</v>
      </c>
      <c r="H2738">
        <v>14.49389</v>
      </c>
      <c r="I2738">
        <v>67.043999999999997</v>
      </c>
      <c r="J2738">
        <v>0</v>
      </c>
      <c r="K2738">
        <v>0</v>
      </c>
      <c r="L2738">
        <v>0</v>
      </c>
      <c r="M2738">
        <v>0</v>
      </c>
      <c r="N2738">
        <v>0</v>
      </c>
      <c r="O2738">
        <v>23026</v>
      </c>
      <c r="P2738" t="s">
        <v>59</v>
      </c>
      <c r="Q2738" t="s">
        <v>61</v>
      </c>
    </row>
    <row r="2739" spans="1:17" x14ac:dyDescent="0.25">
      <c r="A2739" t="s">
        <v>30</v>
      </c>
      <c r="B2739" t="s">
        <v>36</v>
      </c>
      <c r="C2739" t="s">
        <v>51</v>
      </c>
      <c r="D2739" t="s">
        <v>58</v>
      </c>
      <c r="E2739">
        <v>9</v>
      </c>
      <c r="F2739" t="str">
        <f t="shared" si="42"/>
        <v>Average Per Ton1-in-2May Monthly System Peak Day100% Cycling9</v>
      </c>
      <c r="G2739">
        <v>0.1235475</v>
      </c>
      <c r="H2739">
        <v>0.1235475</v>
      </c>
      <c r="I2739">
        <v>69.119600000000005</v>
      </c>
      <c r="J2739">
        <v>0</v>
      </c>
      <c r="K2739">
        <v>0</v>
      </c>
      <c r="L2739">
        <v>0</v>
      </c>
      <c r="M2739">
        <v>0</v>
      </c>
      <c r="N2739">
        <v>0</v>
      </c>
      <c r="O2739">
        <v>10695</v>
      </c>
      <c r="P2739" t="s">
        <v>59</v>
      </c>
      <c r="Q2739" t="s">
        <v>61</v>
      </c>
    </row>
    <row r="2740" spans="1:17" x14ac:dyDescent="0.25">
      <c r="A2740" t="s">
        <v>28</v>
      </c>
      <c r="B2740" t="s">
        <v>36</v>
      </c>
      <c r="C2740" t="s">
        <v>51</v>
      </c>
      <c r="D2740" t="s">
        <v>58</v>
      </c>
      <c r="E2740">
        <v>9</v>
      </c>
      <c r="F2740" t="str">
        <f t="shared" si="42"/>
        <v>Average Per Premise1-in-2May Monthly System Peak Day100% Cycling9</v>
      </c>
      <c r="G2740">
        <v>0.5536951</v>
      </c>
      <c r="H2740">
        <v>0.5536951</v>
      </c>
      <c r="I2740">
        <v>69.119600000000005</v>
      </c>
      <c r="J2740">
        <v>0</v>
      </c>
      <c r="K2740">
        <v>0</v>
      </c>
      <c r="L2740">
        <v>0</v>
      </c>
      <c r="M2740">
        <v>0</v>
      </c>
      <c r="N2740">
        <v>0</v>
      </c>
      <c r="O2740">
        <v>10695</v>
      </c>
      <c r="P2740" t="s">
        <v>59</v>
      </c>
      <c r="Q2740" t="s">
        <v>61</v>
      </c>
    </row>
    <row r="2741" spans="1:17" x14ac:dyDescent="0.25">
      <c r="A2741" t="s">
        <v>29</v>
      </c>
      <c r="B2741" t="s">
        <v>36</v>
      </c>
      <c r="C2741" t="s">
        <v>51</v>
      </c>
      <c r="D2741" t="s">
        <v>58</v>
      </c>
      <c r="E2741">
        <v>9</v>
      </c>
      <c r="F2741" t="str">
        <f t="shared" si="42"/>
        <v>Average Per Device1-in-2May Monthly System Peak Day100% Cycling9</v>
      </c>
      <c r="G2741">
        <v>0.44844899999999999</v>
      </c>
      <c r="H2741">
        <v>0.44844899999999999</v>
      </c>
      <c r="I2741">
        <v>69.119600000000005</v>
      </c>
      <c r="J2741">
        <v>0</v>
      </c>
      <c r="K2741">
        <v>0</v>
      </c>
      <c r="L2741">
        <v>0</v>
      </c>
      <c r="M2741">
        <v>0</v>
      </c>
      <c r="N2741">
        <v>0</v>
      </c>
      <c r="O2741">
        <v>10695</v>
      </c>
      <c r="P2741" t="s">
        <v>59</v>
      </c>
      <c r="Q2741" t="s">
        <v>61</v>
      </c>
    </row>
    <row r="2742" spans="1:17" x14ac:dyDescent="0.25">
      <c r="A2742" t="s">
        <v>43</v>
      </c>
      <c r="B2742" t="s">
        <v>36</v>
      </c>
      <c r="C2742" t="s">
        <v>51</v>
      </c>
      <c r="D2742" t="s">
        <v>58</v>
      </c>
      <c r="E2742">
        <v>9</v>
      </c>
      <c r="F2742" t="str">
        <f t="shared" si="42"/>
        <v>Aggregate1-in-2May Monthly System Peak Day100% Cycling9</v>
      </c>
      <c r="G2742">
        <v>5.9217690000000003</v>
      </c>
      <c r="H2742">
        <v>5.9217690000000003</v>
      </c>
      <c r="I2742">
        <v>69.119600000000005</v>
      </c>
      <c r="J2742">
        <v>0</v>
      </c>
      <c r="K2742">
        <v>0</v>
      </c>
      <c r="L2742">
        <v>0</v>
      </c>
      <c r="M2742">
        <v>0</v>
      </c>
      <c r="N2742">
        <v>0</v>
      </c>
      <c r="O2742">
        <v>10695</v>
      </c>
      <c r="P2742" t="s">
        <v>59</v>
      </c>
      <c r="Q2742" t="s">
        <v>61</v>
      </c>
    </row>
    <row r="2743" spans="1:17" x14ac:dyDescent="0.25">
      <c r="A2743" t="s">
        <v>30</v>
      </c>
      <c r="B2743" t="s">
        <v>36</v>
      </c>
      <c r="C2743" t="s">
        <v>51</v>
      </c>
      <c r="D2743" t="s">
        <v>31</v>
      </c>
      <c r="E2743">
        <v>9</v>
      </c>
      <c r="F2743" t="str">
        <f t="shared" si="42"/>
        <v>Average Per Ton1-in-2May Monthly System Peak Day50% Cycling9</v>
      </c>
      <c r="G2743">
        <v>0.16997390000000001</v>
      </c>
      <c r="H2743">
        <v>0.16997390000000001</v>
      </c>
      <c r="I2743">
        <v>69.716300000000004</v>
      </c>
      <c r="J2743">
        <v>0</v>
      </c>
      <c r="K2743">
        <v>0</v>
      </c>
      <c r="L2743">
        <v>0</v>
      </c>
      <c r="M2743">
        <v>0</v>
      </c>
      <c r="N2743">
        <v>0</v>
      </c>
      <c r="O2743">
        <v>12331</v>
      </c>
      <c r="P2743" t="s">
        <v>59</v>
      </c>
      <c r="Q2743" t="s">
        <v>61</v>
      </c>
    </row>
    <row r="2744" spans="1:17" x14ac:dyDescent="0.25">
      <c r="A2744" t="s">
        <v>28</v>
      </c>
      <c r="B2744" t="s">
        <v>36</v>
      </c>
      <c r="C2744" t="s">
        <v>51</v>
      </c>
      <c r="D2744" t="s">
        <v>31</v>
      </c>
      <c r="E2744">
        <v>9</v>
      </c>
      <c r="F2744" t="str">
        <f t="shared" si="42"/>
        <v>Average Per Premise1-in-2May Monthly System Peak Day50% Cycling9</v>
      </c>
      <c r="G2744">
        <v>0.69771039999999995</v>
      </c>
      <c r="H2744">
        <v>0.69771030000000001</v>
      </c>
      <c r="I2744">
        <v>69.716300000000004</v>
      </c>
      <c r="J2744">
        <v>0</v>
      </c>
      <c r="K2744">
        <v>0</v>
      </c>
      <c r="L2744">
        <v>0</v>
      </c>
      <c r="M2744">
        <v>0</v>
      </c>
      <c r="N2744">
        <v>0</v>
      </c>
      <c r="O2744">
        <v>12331</v>
      </c>
      <c r="P2744" t="s">
        <v>59</v>
      </c>
      <c r="Q2744" t="s">
        <v>61</v>
      </c>
    </row>
    <row r="2745" spans="1:17" x14ac:dyDescent="0.25">
      <c r="A2745" t="s">
        <v>29</v>
      </c>
      <c r="B2745" t="s">
        <v>36</v>
      </c>
      <c r="C2745" t="s">
        <v>51</v>
      </c>
      <c r="D2745" t="s">
        <v>31</v>
      </c>
      <c r="E2745">
        <v>9</v>
      </c>
      <c r="F2745" t="str">
        <f t="shared" si="42"/>
        <v>Average Per Device1-in-2May Monthly System Peak Day50% Cycling9</v>
      </c>
      <c r="G2745">
        <v>0.59651019999999999</v>
      </c>
      <c r="H2745">
        <v>0.59651010000000004</v>
      </c>
      <c r="I2745">
        <v>69.716300000000004</v>
      </c>
      <c r="J2745">
        <v>0</v>
      </c>
      <c r="K2745">
        <v>0</v>
      </c>
      <c r="L2745">
        <v>0</v>
      </c>
      <c r="M2745">
        <v>0</v>
      </c>
      <c r="N2745">
        <v>0</v>
      </c>
      <c r="O2745">
        <v>12331</v>
      </c>
      <c r="P2745" t="s">
        <v>59</v>
      </c>
      <c r="Q2745" t="s">
        <v>61</v>
      </c>
    </row>
    <row r="2746" spans="1:17" x14ac:dyDescent="0.25">
      <c r="A2746" t="s">
        <v>43</v>
      </c>
      <c r="B2746" t="s">
        <v>36</v>
      </c>
      <c r="C2746" t="s">
        <v>51</v>
      </c>
      <c r="D2746" t="s">
        <v>31</v>
      </c>
      <c r="E2746">
        <v>9</v>
      </c>
      <c r="F2746" t="str">
        <f t="shared" si="42"/>
        <v>Aggregate1-in-2May Monthly System Peak Day50% Cycling9</v>
      </c>
      <c r="G2746">
        <v>8.6034670000000002</v>
      </c>
      <c r="H2746">
        <v>8.6034659999999992</v>
      </c>
      <c r="I2746">
        <v>69.716300000000004</v>
      </c>
      <c r="J2746">
        <v>0</v>
      </c>
      <c r="K2746">
        <v>0</v>
      </c>
      <c r="L2746">
        <v>0</v>
      </c>
      <c r="M2746">
        <v>0</v>
      </c>
      <c r="N2746">
        <v>0</v>
      </c>
      <c r="O2746">
        <v>12331</v>
      </c>
      <c r="P2746" t="s">
        <v>59</v>
      </c>
      <c r="Q2746" t="s">
        <v>61</v>
      </c>
    </row>
    <row r="2747" spans="1:17" x14ac:dyDescent="0.25">
      <c r="A2747" t="s">
        <v>30</v>
      </c>
      <c r="B2747" t="s">
        <v>36</v>
      </c>
      <c r="C2747" t="s">
        <v>51</v>
      </c>
      <c r="D2747" t="s">
        <v>26</v>
      </c>
      <c r="E2747">
        <v>9</v>
      </c>
      <c r="F2747" t="str">
        <f t="shared" si="42"/>
        <v>Average Per Ton1-in-2May Monthly System Peak DayAll9</v>
      </c>
      <c r="G2747">
        <v>0.14840880000000001</v>
      </c>
      <c r="H2747">
        <v>0.14840880000000001</v>
      </c>
      <c r="I2747">
        <v>69.439099999999996</v>
      </c>
      <c r="J2747">
        <v>0</v>
      </c>
      <c r="K2747">
        <v>0</v>
      </c>
      <c r="L2747">
        <v>0</v>
      </c>
      <c r="M2747">
        <v>0</v>
      </c>
      <c r="N2747">
        <v>0</v>
      </c>
      <c r="O2747">
        <v>23026</v>
      </c>
      <c r="P2747" t="s">
        <v>59</v>
      </c>
      <c r="Q2747" t="s">
        <v>61</v>
      </c>
    </row>
    <row r="2748" spans="1:17" x14ac:dyDescent="0.25">
      <c r="A2748" t="s">
        <v>28</v>
      </c>
      <c r="B2748" t="s">
        <v>36</v>
      </c>
      <c r="C2748" t="s">
        <v>51</v>
      </c>
      <c r="D2748" t="s">
        <v>26</v>
      </c>
      <c r="E2748">
        <v>9</v>
      </c>
      <c r="F2748" t="str">
        <f t="shared" si="42"/>
        <v>Average Per Premise1-in-2May Monthly System Peak DayAll9</v>
      </c>
      <c r="G2748">
        <v>0.63516550000000005</v>
      </c>
      <c r="H2748">
        <v>0.63516550000000005</v>
      </c>
      <c r="I2748">
        <v>69.439099999999996</v>
      </c>
      <c r="J2748">
        <v>0</v>
      </c>
      <c r="K2748">
        <v>0</v>
      </c>
      <c r="L2748">
        <v>0</v>
      </c>
      <c r="M2748">
        <v>0</v>
      </c>
      <c r="N2748">
        <v>0</v>
      </c>
      <c r="O2748">
        <v>23026</v>
      </c>
      <c r="P2748" t="s">
        <v>59</v>
      </c>
      <c r="Q2748" t="s">
        <v>61</v>
      </c>
    </row>
    <row r="2749" spans="1:17" x14ac:dyDescent="0.25">
      <c r="A2749" t="s">
        <v>29</v>
      </c>
      <c r="B2749" t="s">
        <v>36</v>
      </c>
      <c r="C2749" t="s">
        <v>51</v>
      </c>
      <c r="D2749" t="s">
        <v>26</v>
      </c>
      <c r="E2749">
        <v>9</v>
      </c>
      <c r="F2749" t="str">
        <f t="shared" si="42"/>
        <v>Average Per Device1-in-2May Monthly System Peak DayAll9</v>
      </c>
      <c r="G2749">
        <v>0.52936589999999994</v>
      </c>
      <c r="H2749">
        <v>0.52936589999999994</v>
      </c>
      <c r="I2749">
        <v>69.439099999999996</v>
      </c>
      <c r="J2749">
        <v>0</v>
      </c>
      <c r="K2749">
        <v>0</v>
      </c>
      <c r="L2749">
        <v>0</v>
      </c>
      <c r="M2749">
        <v>0</v>
      </c>
      <c r="N2749">
        <v>0</v>
      </c>
      <c r="O2749">
        <v>23026</v>
      </c>
      <c r="P2749" t="s">
        <v>59</v>
      </c>
      <c r="Q2749" t="s">
        <v>61</v>
      </c>
    </row>
    <row r="2750" spans="1:17" x14ac:dyDescent="0.25">
      <c r="A2750" t="s">
        <v>43</v>
      </c>
      <c r="B2750" t="s">
        <v>36</v>
      </c>
      <c r="C2750" t="s">
        <v>51</v>
      </c>
      <c r="D2750" t="s">
        <v>26</v>
      </c>
      <c r="E2750">
        <v>9</v>
      </c>
      <c r="F2750" t="str">
        <f t="shared" si="42"/>
        <v>Aggregate1-in-2May Monthly System Peak DayAll9</v>
      </c>
      <c r="G2750">
        <v>14.62532</v>
      </c>
      <c r="H2750">
        <v>14.62532</v>
      </c>
      <c r="I2750">
        <v>69.439099999999996</v>
      </c>
      <c r="J2750">
        <v>0</v>
      </c>
      <c r="K2750">
        <v>0</v>
      </c>
      <c r="L2750">
        <v>0</v>
      </c>
      <c r="M2750">
        <v>0</v>
      </c>
      <c r="N2750">
        <v>0</v>
      </c>
      <c r="O2750">
        <v>23026</v>
      </c>
      <c r="P2750" t="s">
        <v>59</v>
      </c>
      <c r="Q2750" t="s">
        <v>61</v>
      </c>
    </row>
    <row r="2751" spans="1:17" x14ac:dyDescent="0.25">
      <c r="A2751" t="s">
        <v>30</v>
      </c>
      <c r="B2751" t="s">
        <v>36</v>
      </c>
      <c r="C2751" t="s">
        <v>52</v>
      </c>
      <c r="D2751" t="s">
        <v>58</v>
      </c>
      <c r="E2751">
        <v>9</v>
      </c>
      <c r="F2751" t="str">
        <f t="shared" si="42"/>
        <v>Average Per Ton1-in-2October Monthly System Peak Day100% Cycling9</v>
      </c>
      <c r="G2751">
        <v>0.1473467</v>
      </c>
      <c r="H2751">
        <v>0.1473467</v>
      </c>
      <c r="I2751">
        <v>68.960999999999999</v>
      </c>
      <c r="J2751">
        <v>0</v>
      </c>
      <c r="K2751">
        <v>0</v>
      </c>
      <c r="L2751">
        <v>0</v>
      </c>
      <c r="M2751">
        <v>0</v>
      </c>
      <c r="N2751">
        <v>0</v>
      </c>
      <c r="O2751">
        <v>10695</v>
      </c>
      <c r="P2751" t="s">
        <v>59</v>
      </c>
      <c r="Q2751" t="s">
        <v>61</v>
      </c>
    </row>
    <row r="2752" spans="1:17" x14ac:dyDescent="0.25">
      <c r="A2752" t="s">
        <v>28</v>
      </c>
      <c r="B2752" t="s">
        <v>36</v>
      </c>
      <c r="C2752" t="s">
        <v>52</v>
      </c>
      <c r="D2752" t="s">
        <v>58</v>
      </c>
      <c r="E2752">
        <v>9</v>
      </c>
      <c r="F2752" t="str">
        <f t="shared" si="42"/>
        <v>Average Per Premise1-in-2October Monthly System Peak Day100% Cycling9</v>
      </c>
      <c r="G2752">
        <v>0.6603542</v>
      </c>
      <c r="H2752">
        <v>0.6603542</v>
      </c>
      <c r="I2752">
        <v>68.960999999999999</v>
      </c>
      <c r="J2752">
        <v>0</v>
      </c>
      <c r="K2752">
        <v>0</v>
      </c>
      <c r="L2752">
        <v>0</v>
      </c>
      <c r="M2752">
        <v>0</v>
      </c>
      <c r="N2752">
        <v>0</v>
      </c>
      <c r="O2752">
        <v>10695</v>
      </c>
      <c r="P2752" t="s">
        <v>59</v>
      </c>
      <c r="Q2752" t="s">
        <v>61</v>
      </c>
    </row>
    <row r="2753" spans="1:17" x14ac:dyDescent="0.25">
      <c r="A2753" t="s">
        <v>29</v>
      </c>
      <c r="B2753" t="s">
        <v>36</v>
      </c>
      <c r="C2753" t="s">
        <v>52</v>
      </c>
      <c r="D2753" t="s">
        <v>58</v>
      </c>
      <c r="E2753">
        <v>9</v>
      </c>
      <c r="F2753" t="str">
        <f t="shared" si="42"/>
        <v>Average Per Device1-in-2October Monthly System Peak Day100% Cycling9</v>
      </c>
      <c r="G2753">
        <v>0.53483440000000004</v>
      </c>
      <c r="H2753">
        <v>0.53483440000000004</v>
      </c>
      <c r="I2753">
        <v>68.960999999999999</v>
      </c>
      <c r="J2753">
        <v>0</v>
      </c>
      <c r="K2753">
        <v>0</v>
      </c>
      <c r="L2753">
        <v>0</v>
      </c>
      <c r="M2753">
        <v>0</v>
      </c>
      <c r="N2753">
        <v>0</v>
      </c>
      <c r="O2753">
        <v>10695</v>
      </c>
      <c r="P2753" t="s">
        <v>59</v>
      </c>
      <c r="Q2753" t="s">
        <v>61</v>
      </c>
    </row>
    <row r="2754" spans="1:17" x14ac:dyDescent="0.25">
      <c r="A2754" t="s">
        <v>43</v>
      </c>
      <c r="B2754" t="s">
        <v>36</v>
      </c>
      <c r="C2754" t="s">
        <v>52</v>
      </c>
      <c r="D2754" t="s">
        <v>58</v>
      </c>
      <c r="E2754">
        <v>9</v>
      </c>
      <c r="F2754" t="str">
        <f t="shared" si="42"/>
        <v>Aggregate1-in-2October Monthly System Peak Day100% Cycling9</v>
      </c>
      <c r="G2754">
        <v>7.0624880000000001</v>
      </c>
      <c r="H2754">
        <v>7.0624880000000001</v>
      </c>
      <c r="I2754">
        <v>68.960999999999999</v>
      </c>
      <c r="J2754">
        <v>0</v>
      </c>
      <c r="K2754">
        <v>0</v>
      </c>
      <c r="L2754">
        <v>0</v>
      </c>
      <c r="M2754">
        <v>0</v>
      </c>
      <c r="N2754">
        <v>0</v>
      </c>
      <c r="O2754">
        <v>10695</v>
      </c>
      <c r="P2754" t="s">
        <v>59</v>
      </c>
      <c r="Q2754" t="s">
        <v>61</v>
      </c>
    </row>
    <row r="2755" spans="1:17" x14ac:dyDescent="0.25">
      <c r="A2755" t="s">
        <v>30</v>
      </c>
      <c r="B2755" t="s">
        <v>36</v>
      </c>
      <c r="C2755" t="s">
        <v>52</v>
      </c>
      <c r="D2755" t="s">
        <v>31</v>
      </c>
      <c r="E2755">
        <v>9</v>
      </c>
      <c r="F2755" t="str">
        <f t="shared" ref="F2755:F2818" si="43">CONCATENATE(A2755,B2755,C2755,D2755,E2755)</f>
        <v>Average Per Ton1-in-2October Monthly System Peak Day50% Cycling9</v>
      </c>
      <c r="G2755">
        <v>0.19814499999999999</v>
      </c>
      <c r="H2755">
        <v>0.19814499999999999</v>
      </c>
      <c r="I2755">
        <v>69.377499999999998</v>
      </c>
      <c r="J2755">
        <v>0</v>
      </c>
      <c r="K2755">
        <v>0</v>
      </c>
      <c r="L2755">
        <v>0</v>
      </c>
      <c r="M2755">
        <v>0</v>
      </c>
      <c r="N2755">
        <v>0</v>
      </c>
      <c r="O2755">
        <v>12331</v>
      </c>
      <c r="P2755" t="s">
        <v>59</v>
      </c>
      <c r="Q2755" t="s">
        <v>61</v>
      </c>
    </row>
    <row r="2756" spans="1:17" x14ac:dyDescent="0.25">
      <c r="A2756" t="s">
        <v>28</v>
      </c>
      <c r="B2756" t="s">
        <v>36</v>
      </c>
      <c r="C2756" t="s">
        <v>52</v>
      </c>
      <c r="D2756" t="s">
        <v>31</v>
      </c>
      <c r="E2756">
        <v>9</v>
      </c>
      <c r="F2756" t="str">
        <f t="shared" si="43"/>
        <v>Average Per Premise1-in-2October Monthly System Peak Day50% Cycling9</v>
      </c>
      <c r="G2756">
        <v>0.81334759999999995</v>
      </c>
      <c r="H2756">
        <v>0.81334759999999995</v>
      </c>
      <c r="I2756">
        <v>69.377499999999998</v>
      </c>
      <c r="J2756">
        <v>0</v>
      </c>
      <c r="K2756">
        <v>0</v>
      </c>
      <c r="L2756">
        <v>0</v>
      </c>
      <c r="M2756">
        <v>0</v>
      </c>
      <c r="N2756">
        <v>0</v>
      </c>
      <c r="O2756">
        <v>12331</v>
      </c>
      <c r="P2756" t="s">
        <v>59</v>
      </c>
      <c r="Q2756" t="s">
        <v>61</v>
      </c>
    </row>
    <row r="2757" spans="1:17" x14ac:dyDescent="0.25">
      <c r="A2757" t="s">
        <v>29</v>
      </c>
      <c r="B2757" t="s">
        <v>36</v>
      </c>
      <c r="C2757" t="s">
        <v>52</v>
      </c>
      <c r="D2757" t="s">
        <v>31</v>
      </c>
      <c r="E2757">
        <v>9</v>
      </c>
      <c r="F2757" t="str">
        <f t="shared" si="43"/>
        <v>Average Per Device1-in-2October Monthly System Peak Day50% Cycling9</v>
      </c>
      <c r="G2757">
        <v>0.69537459999999995</v>
      </c>
      <c r="H2757">
        <v>0.69537459999999995</v>
      </c>
      <c r="I2757">
        <v>69.377499999999998</v>
      </c>
      <c r="J2757">
        <v>0</v>
      </c>
      <c r="K2757">
        <v>0</v>
      </c>
      <c r="L2757">
        <v>0</v>
      </c>
      <c r="M2757">
        <v>0</v>
      </c>
      <c r="N2757">
        <v>0</v>
      </c>
      <c r="O2757">
        <v>12331</v>
      </c>
      <c r="P2757" t="s">
        <v>59</v>
      </c>
      <c r="Q2757" t="s">
        <v>61</v>
      </c>
    </row>
    <row r="2758" spans="1:17" x14ac:dyDescent="0.25">
      <c r="A2758" t="s">
        <v>43</v>
      </c>
      <c r="B2758" t="s">
        <v>36</v>
      </c>
      <c r="C2758" t="s">
        <v>52</v>
      </c>
      <c r="D2758" t="s">
        <v>31</v>
      </c>
      <c r="E2758">
        <v>9</v>
      </c>
      <c r="F2758" t="str">
        <f t="shared" si="43"/>
        <v>Aggregate1-in-2October Monthly System Peak Day50% Cycling9</v>
      </c>
      <c r="G2758">
        <v>10.029389999999999</v>
      </c>
      <c r="H2758">
        <v>10.029389999999999</v>
      </c>
      <c r="I2758">
        <v>69.377499999999998</v>
      </c>
      <c r="J2758">
        <v>0</v>
      </c>
      <c r="K2758">
        <v>0</v>
      </c>
      <c r="L2758">
        <v>0</v>
      </c>
      <c r="M2758">
        <v>0</v>
      </c>
      <c r="N2758">
        <v>0</v>
      </c>
      <c r="O2758">
        <v>12331</v>
      </c>
      <c r="P2758" t="s">
        <v>59</v>
      </c>
      <c r="Q2758" t="s">
        <v>61</v>
      </c>
    </row>
    <row r="2759" spans="1:17" x14ac:dyDescent="0.25">
      <c r="A2759" t="s">
        <v>30</v>
      </c>
      <c r="B2759" t="s">
        <v>36</v>
      </c>
      <c r="C2759" t="s">
        <v>52</v>
      </c>
      <c r="D2759" t="s">
        <v>26</v>
      </c>
      <c r="E2759">
        <v>9</v>
      </c>
      <c r="F2759" t="str">
        <f t="shared" si="43"/>
        <v>Average Per Ton1-in-2October Monthly System Peak DayAll9</v>
      </c>
      <c r="G2759">
        <v>0.17454919999999999</v>
      </c>
      <c r="H2759">
        <v>0.17454919999999999</v>
      </c>
      <c r="I2759">
        <v>69.183999999999997</v>
      </c>
      <c r="J2759">
        <v>0</v>
      </c>
      <c r="K2759">
        <v>0</v>
      </c>
      <c r="L2759">
        <v>0</v>
      </c>
      <c r="M2759">
        <v>0</v>
      </c>
      <c r="N2759">
        <v>0</v>
      </c>
      <c r="O2759">
        <v>23026</v>
      </c>
      <c r="P2759" t="s">
        <v>59</v>
      </c>
      <c r="Q2759" t="s">
        <v>61</v>
      </c>
    </row>
    <row r="2760" spans="1:17" x14ac:dyDescent="0.25">
      <c r="A2760" t="s">
        <v>28</v>
      </c>
      <c r="B2760" t="s">
        <v>36</v>
      </c>
      <c r="C2760" t="s">
        <v>52</v>
      </c>
      <c r="D2760" t="s">
        <v>26</v>
      </c>
      <c r="E2760">
        <v>9</v>
      </c>
      <c r="F2760" t="str">
        <f t="shared" si="43"/>
        <v>Average Per Premise1-in-2October Monthly System Peak DayAll9</v>
      </c>
      <c r="G2760">
        <v>0.74704190000000004</v>
      </c>
      <c r="H2760">
        <v>0.74704190000000004</v>
      </c>
      <c r="I2760">
        <v>69.183999999999997</v>
      </c>
      <c r="J2760">
        <v>0</v>
      </c>
      <c r="K2760">
        <v>0</v>
      </c>
      <c r="L2760">
        <v>0</v>
      </c>
      <c r="M2760">
        <v>0</v>
      </c>
      <c r="N2760">
        <v>0</v>
      </c>
      <c r="O2760">
        <v>23026</v>
      </c>
      <c r="P2760" t="s">
        <v>59</v>
      </c>
      <c r="Q2760" t="s">
        <v>61</v>
      </c>
    </row>
    <row r="2761" spans="1:17" x14ac:dyDescent="0.25">
      <c r="A2761" t="s">
        <v>29</v>
      </c>
      <c r="B2761" t="s">
        <v>36</v>
      </c>
      <c r="C2761" t="s">
        <v>52</v>
      </c>
      <c r="D2761" t="s">
        <v>26</v>
      </c>
      <c r="E2761">
        <v>9</v>
      </c>
      <c r="F2761" t="str">
        <f t="shared" si="43"/>
        <v>Average Per Device1-in-2October Monthly System Peak DayAll9</v>
      </c>
      <c r="G2761">
        <v>0.62260700000000002</v>
      </c>
      <c r="H2761">
        <v>0.62260700000000002</v>
      </c>
      <c r="I2761">
        <v>69.183999999999997</v>
      </c>
      <c r="J2761">
        <v>0</v>
      </c>
      <c r="K2761">
        <v>0</v>
      </c>
      <c r="L2761">
        <v>0</v>
      </c>
      <c r="M2761">
        <v>0</v>
      </c>
      <c r="N2761">
        <v>0</v>
      </c>
      <c r="O2761">
        <v>23026</v>
      </c>
      <c r="P2761" t="s">
        <v>59</v>
      </c>
      <c r="Q2761" t="s">
        <v>61</v>
      </c>
    </row>
    <row r="2762" spans="1:17" x14ac:dyDescent="0.25">
      <c r="A2762" t="s">
        <v>43</v>
      </c>
      <c r="B2762" t="s">
        <v>36</v>
      </c>
      <c r="C2762" t="s">
        <v>52</v>
      </c>
      <c r="D2762" t="s">
        <v>26</v>
      </c>
      <c r="E2762">
        <v>9</v>
      </c>
      <c r="F2762" t="str">
        <f t="shared" si="43"/>
        <v>Aggregate1-in-2October Monthly System Peak DayAll9</v>
      </c>
      <c r="G2762">
        <v>17.20139</v>
      </c>
      <c r="H2762">
        <v>17.20139</v>
      </c>
      <c r="I2762">
        <v>69.183999999999997</v>
      </c>
      <c r="J2762">
        <v>0</v>
      </c>
      <c r="K2762">
        <v>0</v>
      </c>
      <c r="L2762">
        <v>0</v>
      </c>
      <c r="M2762">
        <v>0</v>
      </c>
      <c r="N2762">
        <v>0</v>
      </c>
      <c r="O2762">
        <v>23026</v>
      </c>
      <c r="P2762" t="s">
        <v>59</v>
      </c>
      <c r="Q2762" t="s">
        <v>61</v>
      </c>
    </row>
    <row r="2763" spans="1:17" x14ac:dyDescent="0.25">
      <c r="A2763" t="s">
        <v>30</v>
      </c>
      <c r="B2763" t="s">
        <v>36</v>
      </c>
      <c r="C2763" t="s">
        <v>53</v>
      </c>
      <c r="D2763" t="s">
        <v>58</v>
      </c>
      <c r="E2763">
        <v>9</v>
      </c>
      <c r="F2763" t="str">
        <f t="shared" si="43"/>
        <v>Average Per Ton1-in-2September Monthly System Peak Day100% Cycling9</v>
      </c>
      <c r="G2763">
        <v>0.18295800000000001</v>
      </c>
      <c r="H2763">
        <v>0.18295800000000001</v>
      </c>
      <c r="I2763">
        <v>74.747799999999998</v>
      </c>
      <c r="J2763">
        <v>0</v>
      </c>
      <c r="K2763">
        <v>0</v>
      </c>
      <c r="L2763">
        <v>0</v>
      </c>
      <c r="M2763">
        <v>0</v>
      </c>
      <c r="N2763">
        <v>0</v>
      </c>
      <c r="O2763">
        <v>10695</v>
      </c>
      <c r="P2763" t="s">
        <v>59</v>
      </c>
      <c r="Q2763" t="s">
        <v>61</v>
      </c>
    </row>
    <row r="2764" spans="1:17" x14ac:dyDescent="0.25">
      <c r="A2764" t="s">
        <v>28</v>
      </c>
      <c r="B2764" t="s">
        <v>36</v>
      </c>
      <c r="C2764" t="s">
        <v>53</v>
      </c>
      <c r="D2764" t="s">
        <v>58</v>
      </c>
      <c r="E2764">
        <v>9</v>
      </c>
      <c r="F2764" t="str">
        <f t="shared" si="43"/>
        <v>Average Per Premise1-in-2September Monthly System Peak Day100% Cycling9</v>
      </c>
      <c r="G2764">
        <v>0.8199514</v>
      </c>
      <c r="H2764">
        <v>0.8199514</v>
      </c>
      <c r="I2764">
        <v>74.747799999999998</v>
      </c>
      <c r="J2764">
        <v>0</v>
      </c>
      <c r="K2764">
        <v>0</v>
      </c>
      <c r="L2764">
        <v>0</v>
      </c>
      <c r="M2764">
        <v>0</v>
      </c>
      <c r="N2764">
        <v>0</v>
      </c>
      <c r="O2764">
        <v>10695</v>
      </c>
      <c r="P2764" t="s">
        <v>59</v>
      </c>
      <c r="Q2764" t="s">
        <v>61</v>
      </c>
    </row>
    <row r="2765" spans="1:17" x14ac:dyDescent="0.25">
      <c r="A2765" t="s">
        <v>29</v>
      </c>
      <c r="B2765" t="s">
        <v>36</v>
      </c>
      <c r="C2765" t="s">
        <v>53</v>
      </c>
      <c r="D2765" t="s">
        <v>58</v>
      </c>
      <c r="E2765">
        <v>9</v>
      </c>
      <c r="F2765" t="str">
        <f t="shared" si="43"/>
        <v>Average Per Device1-in-2September Monthly System Peak Day100% Cycling9</v>
      </c>
      <c r="G2765">
        <v>0.6640954</v>
      </c>
      <c r="H2765">
        <v>0.6640954</v>
      </c>
      <c r="I2765">
        <v>74.747799999999998</v>
      </c>
      <c r="J2765">
        <v>0</v>
      </c>
      <c r="K2765">
        <v>0</v>
      </c>
      <c r="L2765">
        <v>0</v>
      </c>
      <c r="M2765">
        <v>0</v>
      </c>
      <c r="N2765">
        <v>0</v>
      </c>
      <c r="O2765">
        <v>10695</v>
      </c>
      <c r="P2765" t="s">
        <v>59</v>
      </c>
      <c r="Q2765" t="s">
        <v>61</v>
      </c>
    </row>
    <row r="2766" spans="1:17" x14ac:dyDescent="0.25">
      <c r="A2766" t="s">
        <v>43</v>
      </c>
      <c r="B2766" t="s">
        <v>36</v>
      </c>
      <c r="C2766" t="s">
        <v>53</v>
      </c>
      <c r="D2766" t="s">
        <v>58</v>
      </c>
      <c r="E2766">
        <v>9</v>
      </c>
      <c r="F2766" t="str">
        <f t="shared" si="43"/>
        <v>Aggregate1-in-2September Monthly System Peak Day100% Cycling9</v>
      </c>
      <c r="G2766">
        <v>8.76938</v>
      </c>
      <c r="H2766">
        <v>8.76938</v>
      </c>
      <c r="I2766">
        <v>74.747799999999998</v>
      </c>
      <c r="J2766">
        <v>0</v>
      </c>
      <c r="K2766">
        <v>0</v>
      </c>
      <c r="L2766">
        <v>0</v>
      </c>
      <c r="M2766">
        <v>0</v>
      </c>
      <c r="N2766">
        <v>0</v>
      </c>
      <c r="O2766">
        <v>10695</v>
      </c>
      <c r="P2766" t="s">
        <v>59</v>
      </c>
      <c r="Q2766" t="s">
        <v>61</v>
      </c>
    </row>
    <row r="2767" spans="1:17" x14ac:dyDescent="0.25">
      <c r="A2767" t="s">
        <v>30</v>
      </c>
      <c r="B2767" t="s">
        <v>36</v>
      </c>
      <c r="C2767" t="s">
        <v>53</v>
      </c>
      <c r="D2767" t="s">
        <v>31</v>
      </c>
      <c r="E2767">
        <v>9</v>
      </c>
      <c r="F2767" t="str">
        <f t="shared" si="43"/>
        <v>Average Per Ton1-in-2September Monthly System Peak Day50% Cycling9</v>
      </c>
      <c r="G2767">
        <v>0.24166360000000001</v>
      </c>
      <c r="H2767">
        <v>0.24166360000000001</v>
      </c>
      <c r="I2767">
        <v>75.672799999999995</v>
      </c>
      <c r="J2767">
        <v>0</v>
      </c>
      <c r="K2767">
        <v>0</v>
      </c>
      <c r="L2767">
        <v>0</v>
      </c>
      <c r="M2767">
        <v>0</v>
      </c>
      <c r="N2767">
        <v>0</v>
      </c>
      <c r="O2767">
        <v>12331</v>
      </c>
      <c r="P2767" t="s">
        <v>59</v>
      </c>
      <c r="Q2767" t="s">
        <v>61</v>
      </c>
    </row>
    <row r="2768" spans="1:17" x14ac:dyDescent="0.25">
      <c r="A2768" t="s">
        <v>28</v>
      </c>
      <c r="B2768" t="s">
        <v>36</v>
      </c>
      <c r="C2768" t="s">
        <v>53</v>
      </c>
      <c r="D2768" t="s">
        <v>31</v>
      </c>
      <c r="E2768">
        <v>9</v>
      </c>
      <c r="F2768" t="str">
        <f t="shared" si="43"/>
        <v>Average Per Premise1-in-2September Monthly System Peak Day50% Cycling9</v>
      </c>
      <c r="G2768">
        <v>0.99198299999999995</v>
      </c>
      <c r="H2768">
        <v>0.9919829</v>
      </c>
      <c r="I2768">
        <v>75.672799999999995</v>
      </c>
      <c r="J2768">
        <v>0</v>
      </c>
      <c r="K2768">
        <v>0</v>
      </c>
      <c r="L2768">
        <v>0</v>
      </c>
      <c r="M2768">
        <v>0</v>
      </c>
      <c r="N2768">
        <v>0</v>
      </c>
      <c r="O2768">
        <v>12331</v>
      </c>
      <c r="P2768" t="s">
        <v>59</v>
      </c>
      <c r="Q2768" t="s">
        <v>61</v>
      </c>
    </row>
    <row r="2769" spans="1:17" x14ac:dyDescent="0.25">
      <c r="A2769" t="s">
        <v>29</v>
      </c>
      <c r="B2769" t="s">
        <v>36</v>
      </c>
      <c r="C2769" t="s">
        <v>53</v>
      </c>
      <c r="D2769" t="s">
        <v>31</v>
      </c>
      <c r="E2769">
        <v>9</v>
      </c>
      <c r="F2769" t="str">
        <f t="shared" si="43"/>
        <v>Average Per Device1-in-2September Monthly System Peak Day50% Cycling9</v>
      </c>
      <c r="G2769">
        <v>0.84809970000000001</v>
      </c>
      <c r="H2769">
        <v>0.84809959999999995</v>
      </c>
      <c r="I2769">
        <v>75.672799999999995</v>
      </c>
      <c r="J2769">
        <v>0</v>
      </c>
      <c r="K2769">
        <v>0</v>
      </c>
      <c r="L2769">
        <v>0</v>
      </c>
      <c r="M2769">
        <v>0</v>
      </c>
      <c r="N2769">
        <v>0</v>
      </c>
      <c r="O2769">
        <v>12331</v>
      </c>
      <c r="P2769" t="s">
        <v>59</v>
      </c>
      <c r="Q2769" t="s">
        <v>61</v>
      </c>
    </row>
    <row r="2770" spans="1:17" x14ac:dyDescent="0.25">
      <c r="A2770" t="s">
        <v>43</v>
      </c>
      <c r="B2770" t="s">
        <v>36</v>
      </c>
      <c r="C2770" t="s">
        <v>53</v>
      </c>
      <c r="D2770" t="s">
        <v>31</v>
      </c>
      <c r="E2770">
        <v>9</v>
      </c>
      <c r="F2770" t="str">
        <f t="shared" si="43"/>
        <v>Aggregate1-in-2September Monthly System Peak Day50% Cycling9</v>
      </c>
      <c r="G2770">
        <v>12.232139999999999</v>
      </c>
      <c r="H2770">
        <v>12.232139999999999</v>
      </c>
      <c r="I2770">
        <v>75.672799999999995</v>
      </c>
      <c r="J2770">
        <v>0</v>
      </c>
      <c r="K2770">
        <v>0</v>
      </c>
      <c r="L2770">
        <v>0</v>
      </c>
      <c r="M2770">
        <v>0</v>
      </c>
      <c r="N2770">
        <v>0</v>
      </c>
      <c r="O2770">
        <v>12331</v>
      </c>
      <c r="P2770" t="s">
        <v>59</v>
      </c>
      <c r="Q2770" t="s">
        <v>61</v>
      </c>
    </row>
    <row r="2771" spans="1:17" x14ac:dyDescent="0.25">
      <c r="A2771" t="s">
        <v>30</v>
      </c>
      <c r="B2771" t="s">
        <v>36</v>
      </c>
      <c r="C2771" t="s">
        <v>53</v>
      </c>
      <c r="D2771" t="s">
        <v>26</v>
      </c>
      <c r="E2771">
        <v>9</v>
      </c>
      <c r="F2771" t="str">
        <f t="shared" si="43"/>
        <v>Average Per Ton1-in-2September Monthly System Peak DayAll9</v>
      </c>
      <c r="G2771">
        <v>0.2143949</v>
      </c>
      <c r="H2771">
        <v>0.2143949</v>
      </c>
      <c r="I2771">
        <v>75.243200000000002</v>
      </c>
      <c r="J2771">
        <v>0</v>
      </c>
      <c r="K2771">
        <v>0</v>
      </c>
      <c r="L2771">
        <v>0</v>
      </c>
      <c r="M2771">
        <v>0</v>
      </c>
      <c r="N2771">
        <v>0</v>
      </c>
      <c r="O2771">
        <v>23026</v>
      </c>
      <c r="P2771" t="s">
        <v>59</v>
      </c>
      <c r="Q2771" t="s">
        <v>61</v>
      </c>
    </row>
    <row r="2772" spans="1:17" x14ac:dyDescent="0.25">
      <c r="A2772" t="s">
        <v>28</v>
      </c>
      <c r="B2772" t="s">
        <v>36</v>
      </c>
      <c r="C2772" t="s">
        <v>53</v>
      </c>
      <c r="D2772" t="s">
        <v>26</v>
      </c>
      <c r="E2772">
        <v>9</v>
      </c>
      <c r="F2772" t="str">
        <f t="shared" si="43"/>
        <v>Average Per Premise1-in-2September Monthly System Peak DayAll9</v>
      </c>
      <c r="G2772">
        <v>0.91757480000000002</v>
      </c>
      <c r="H2772">
        <v>0.91757480000000002</v>
      </c>
      <c r="I2772">
        <v>75.243200000000002</v>
      </c>
      <c r="J2772">
        <v>0</v>
      </c>
      <c r="K2772">
        <v>0</v>
      </c>
      <c r="L2772">
        <v>0</v>
      </c>
      <c r="M2772">
        <v>0</v>
      </c>
      <c r="N2772">
        <v>0</v>
      </c>
      <c r="O2772">
        <v>23026</v>
      </c>
      <c r="P2772" t="s">
        <v>59</v>
      </c>
      <c r="Q2772" t="s">
        <v>61</v>
      </c>
    </row>
    <row r="2773" spans="1:17" x14ac:dyDescent="0.25">
      <c r="A2773" t="s">
        <v>29</v>
      </c>
      <c r="B2773" t="s">
        <v>36</v>
      </c>
      <c r="C2773" t="s">
        <v>53</v>
      </c>
      <c r="D2773" t="s">
        <v>26</v>
      </c>
      <c r="E2773">
        <v>9</v>
      </c>
      <c r="F2773" t="str">
        <f t="shared" si="43"/>
        <v>Average Per Device1-in-2September Monthly System Peak DayAll9</v>
      </c>
      <c r="G2773">
        <v>0.76473420000000003</v>
      </c>
      <c r="H2773">
        <v>0.76473420000000003</v>
      </c>
      <c r="I2773">
        <v>75.243200000000002</v>
      </c>
      <c r="J2773">
        <v>0</v>
      </c>
      <c r="K2773">
        <v>0</v>
      </c>
      <c r="L2773">
        <v>0</v>
      </c>
      <c r="M2773">
        <v>0</v>
      </c>
      <c r="N2773">
        <v>0</v>
      </c>
      <c r="O2773">
        <v>23026</v>
      </c>
      <c r="P2773" t="s">
        <v>59</v>
      </c>
      <c r="Q2773" t="s">
        <v>61</v>
      </c>
    </row>
    <row r="2774" spans="1:17" x14ac:dyDescent="0.25">
      <c r="A2774" t="s">
        <v>43</v>
      </c>
      <c r="B2774" t="s">
        <v>36</v>
      </c>
      <c r="C2774" t="s">
        <v>53</v>
      </c>
      <c r="D2774" t="s">
        <v>26</v>
      </c>
      <c r="E2774">
        <v>9</v>
      </c>
      <c r="F2774" t="str">
        <f t="shared" si="43"/>
        <v>Aggregate1-in-2September Monthly System Peak DayAll9</v>
      </c>
      <c r="G2774">
        <v>21.128080000000001</v>
      </c>
      <c r="H2774">
        <v>21.128080000000001</v>
      </c>
      <c r="I2774">
        <v>75.243200000000002</v>
      </c>
      <c r="J2774">
        <v>0</v>
      </c>
      <c r="K2774">
        <v>0</v>
      </c>
      <c r="L2774">
        <v>0</v>
      </c>
      <c r="M2774">
        <v>0</v>
      </c>
      <c r="N2774">
        <v>0</v>
      </c>
      <c r="O2774">
        <v>23026</v>
      </c>
      <c r="P2774" t="s">
        <v>59</v>
      </c>
      <c r="Q2774" t="s">
        <v>61</v>
      </c>
    </row>
    <row r="2775" spans="1:17" x14ac:dyDescent="0.25">
      <c r="A2775" t="s">
        <v>30</v>
      </c>
      <c r="B2775" t="s">
        <v>36</v>
      </c>
      <c r="C2775" t="s">
        <v>48</v>
      </c>
      <c r="D2775" t="s">
        <v>58</v>
      </c>
      <c r="E2775">
        <v>10</v>
      </c>
      <c r="F2775" t="str">
        <f t="shared" si="43"/>
        <v>Average Per Ton1-in-2August Monthly System Peak Day100% Cycling10</v>
      </c>
      <c r="G2775">
        <v>0.19203729999999999</v>
      </c>
      <c r="H2775">
        <v>0.19203729999999999</v>
      </c>
      <c r="I2775">
        <v>74.487099999999998</v>
      </c>
      <c r="J2775">
        <v>0</v>
      </c>
      <c r="K2775">
        <v>0</v>
      </c>
      <c r="L2775">
        <v>0</v>
      </c>
      <c r="M2775">
        <v>0</v>
      </c>
      <c r="N2775">
        <v>0</v>
      </c>
      <c r="O2775">
        <v>10695</v>
      </c>
      <c r="P2775" t="s">
        <v>59</v>
      </c>
      <c r="Q2775" t="s">
        <v>61</v>
      </c>
    </row>
    <row r="2776" spans="1:17" x14ac:dyDescent="0.25">
      <c r="A2776" t="s">
        <v>28</v>
      </c>
      <c r="B2776" t="s">
        <v>36</v>
      </c>
      <c r="C2776" t="s">
        <v>48</v>
      </c>
      <c r="D2776" t="s">
        <v>58</v>
      </c>
      <c r="E2776">
        <v>10</v>
      </c>
      <c r="F2776" t="str">
        <f t="shared" si="43"/>
        <v>Average Per Premise1-in-2August Monthly System Peak Day100% Cycling10</v>
      </c>
      <c r="G2776">
        <v>0.86064130000000005</v>
      </c>
      <c r="H2776">
        <v>0.86064130000000005</v>
      </c>
      <c r="I2776">
        <v>74.487099999999998</v>
      </c>
      <c r="J2776">
        <v>0</v>
      </c>
      <c r="K2776">
        <v>0</v>
      </c>
      <c r="L2776">
        <v>0</v>
      </c>
      <c r="M2776">
        <v>0</v>
      </c>
      <c r="N2776">
        <v>0</v>
      </c>
      <c r="O2776">
        <v>10695</v>
      </c>
      <c r="P2776" t="s">
        <v>59</v>
      </c>
      <c r="Q2776" t="s">
        <v>61</v>
      </c>
    </row>
    <row r="2777" spans="1:17" x14ac:dyDescent="0.25">
      <c r="A2777" t="s">
        <v>29</v>
      </c>
      <c r="B2777" t="s">
        <v>36</v>
      </c>
      <c r="C2777" t="s">
        <v>48</v>
      </c>
      <c r="D2777" t="s">
        <v>58</v>
      </c>
      <c r="E2777">
        <v>10</v>
      </c>
      <c r="F2777" t="str">
        <f t="shared" si="43"/>
        <v>Average Per Device1-in-2August Monthly System Peak Day100% Cycling10</v>
      </c>
      <c r="G2777">
        <v>0.69705110000000003</v>
      </c>
      <c r="H2777">
        <v>0.69705099999999998</v>
      </c>
      <c r="I2777">
        <v>74.487099999999998</v>
      </c>
      <c r="J2777">
        <v>0</v>
      </c>
      <c r="K2777">
        <v>0</v>
      </c>
      <c r="L2777">
        <v>0</v>
      </c>
      <c r="M2777">
        <v>0</v>
      </c>
      <c r="N2777">
        <v>0</v>
      </c>
      <c r="O2777">
        <v>10695</v>
      </c>
      <c r="P2777" t="s">
        <v>59</v>
      </c>
      <c r="Q2777" t="s">
        <v>61</v>
      </c>
    </row>
    <row r="2778" spans="1:17" x14ac:dyDescent="0.25">
      <c r="A2778" t="s">
        <v>43</v>
      </c>
      <c r="B2778" t="s">
        <v>36</v>
      </c>
      <c r="C2778" t="s">
        <v>48</v>
      </c>
      <c r="D2778" t="s">
        <v>58</v>
      </c>
      <c r="E2778">
        <v>10</v>
      </c>
      <c r="F2778" t="str">
        <f t="shared" si="43"/>
        <v>Aggregate1-in-2August Monthly System Peak Day100% Cycling10</v>
      </c>
      <c r="G2778">
        <v>9.2045589999999997</v>
      </c>
      <c r="H2778">
        <v>9.2045589999999997</v>
      </c>
      <c r="I2778">
        <v>74.487099999999998</v>
      </c>
      <c r="J2778">
        <v>0</v>
      </c>
      <c r="K2778">
        <v>0</v>
      </c>
      <c r="L2778">
        <v>0</v>
      </c>
      <c r="M2778">
        <v>0</v>
      </c>
      <c r="N2778">
        <v>0</v>
      </c>
      <c r="O2778">
        <v>10695</v>
      </c>
      <c r="P2778" t="s">
        <v>59</v>
      </c>
      <c r="Q2778" t="s">
        <v>61</v>
      </c>
    </row>
    <row r="2779" spans="1:17" x14ac:dyDescent="0.25">
      <c r="A2779" t="s">
        <v>30</v>
      </c>
      <c r="B2779" t="s">
        <v>36</v>
      </c>
      <c r="C2779" t="s">
        <v>48</v>
      </c>
      <c r="D2779" t="s">
        <v>31</v>
      </c>
      <c r="E2779">
        <v>10</v>
      </c>
      <c r="F2779" t="str">
        <f t="shared" si="43"/>
        <v>Average Per Ton1-in-2August Monthly System Peak Day50% Cycling10</v>
      </c>
      <c r="G2779">
        <v>0.25850669999999998</v>
      </c>
      <c r="H2779">
        <v>0.25850669999999998</v>
      </c>
      <c r="I2779">
        <v>74.652299999999997</v>
      </c>
      <c r="J2779">
        <v>0</v>
      </c>
      <c r="K2779">
        <v>0</v>
      </c>
      <c r="L2779">
        <v>0</v>
      </c>
      <c r="M2779">
        <v>0</v>
      </c>
      <c r="N2779">
        <v>0</v>
      </c>
      <c r="O2779">
        <v>12331</v>
      </c>
      <c r="P2779" t="s">
        <v>59</v>
      </c>
      <c r="Q2779" t="s">
        <v>61</v>
      </c>
    </row>
    <row r="2780" spans="1:17" x14ac:dyDescent="0.25">
      <c r="A2780" t="s">
        <v>28</v>
      </c>
      <c r="B2780" t="s">
        <v>36</v>
      </c>
      <c r="C2780" t="s">
        <v>48</v>
      </c>
      <c r="D2780" t="s">
        <v>31</v>
      </c>
      <c r="E2780">
        <v>10</v>
      </c>
      <c r="F2780" t="str">
        <f t="shared" si="43"/>
        <v>Average Per Premise1-in-2August Monthly System Peak Day50% Cycling10</v>
      </c>
      <c r="G2780">
        <v>1.061121</v>
      </c>
      <c r="H2780">
        <v>1.061121</v>
      </c>
      <c r="I2780">
        <v>74.652299999999997</v>
      </c>
      <c r="J2780">
        <v>0</v>
      </c>
      <c r="K2780">
        <v>0</v>
      </c>
      <c r="L2780">
        <v>0</v>
      </c>
      <c r="M2780">
        <v>0</v>
      </c>
      <c r="N2780">
        <v>0</v>
      </c>
      <c r="O2780">
        <v>12331</v>
      </c>
      <c r="P2780" t="s">
        <v>59</v>
      </c>
      <c r="Q2780" t="s">
        <v>61</v>
      </c>
    </row>
    <row r="2781" spans="1:17" x14ac:dyDescent="0.25">
      <c r="A2781" t="s">
        <v>29</v>
      </c>
      <c r="B2781" t="s">
        <v>36</v>
      </c>
      <c r="C2781" t="s">
        <v>48</v>
      </c>
      <c r="D2781" t="s">
        <v>31</v>
      </c>
      <c r="E2781">
        <v>10</v>
      </c>
      <c r="F2781" t="str">
        <f t="shared" si="43"/>
        <v>Average Per Device1-in-2August Monthly System Peak Day50% Cycling10</v>
      </c>
      <c r="G2781">
        <v>0.90720940000000005</v>
      </c>
      <c r="H2781">
        <v>0.90720940000000005</v>
      </c>
      <c r="I2781">
        <v>74.652299999999997</v>
      </c>
      <c r="J2781">
        <v>0</v>
      </c>
      <c r="K2781">
        <v>0</v>
      </c>
      <c r="L2781">
        <v>0</v>
      </c>
      <c r="M2781">
        <v>0</v>
      </c>
      <c r="N2781">
        <v>0</v>
      </c>
      <c r="O2781">
        <v>12331</v>
      </c>
      <c r="P2781" t="s">
        <v>59</v>
      </c>
      <c r="Q2781" t="s">
        <v>61</v>
      </c>
    </row>
    <row r="2782" spans="1:17" x14ac:dyDescent="0.25">
      <c r="A2782" t="s">
        <v>43</v>
      </c>
      <c r="B2782" t="s">
        <v>36</v>
      </c>
      <c r="C2782" t="s">
        <v>48</v>
      </c>
      <c r="D2782" t="s">
        <v>31</v>
      </c>
      <c r="E2782">
        <v>10</v>
      </c>
      <c r="F2782" t="str">
        <f t="shared" si="43"/>
        <v>Aggregate1-in-2August Monthly System Peak Day50% Cycling10</v>
      </c>
      <c r="G2782">
        <v>13.084680000000001</v>
      </c>
      <c r="H2782">
        <v>13.084680000000001</v>
      </c>
      <c r="I2782">
        <v>74.652299999999997</v>
      </c>
      <c r="J2782">
        <v>0</v>
      </c>
      <c r="K2782">
        <v>0</v>
      </c>
      <c r="L2782">
        <v>0</v>
      </c>
      <c r="M2782">
        <v>0</v>
      </c>
      <c r="N2782">
        <v>0</v>
      </c>
      <c r="O2782">
        <v>12331</v>
      </c>
      <c r="P2782" t="s">
        <v>59</v>
      </c>
      <c r="Q2782" t="s">
        <v>61</v>
      </c>
    </row>
    <row r="2783" spans="1:17" x14ac:dyDescent="0.25">
      <c r="A2783" t="s">
        <v>30</v>
      </c>
      <c r="B2783" t="s">
        <v>36</v>
      </c>
      <c r="C2783" t="s">
        <v>48</v>
      </c>
      <c r="D2783" t="s">
        <v>26</v>
      </c>
      <c r="E2783">
        <v>10</v>
      </c>
      <c r="F2783" t="str">
        <f t="shared" si="43"/>
        <v>Average Per Ton1-in-2August Monthly System Peak DayAll10</v>
      </c>
      <c r="G2783">
        <v>0.22763169999999999</v>
      </c>
      <c r="H2783">
        <v>0.22763169999999999</v>
      </c>
      <c r="I2783">
        <v>74.575599999999994</v>
      </c>
      <c r="J2783">
        <v>0</v>
      </c>
      <c r="K2783">
        <v>0</v>
      </c>
      <c r="L2783">
        <v>0</v>
      </c>
      <c r="M2783">
        <v>0</v>
      </c>
      <c r="N2783">
        <v>0</v>
      </c>
      <c r="O2783">
        <v>23026</v>
      </c>
      <c r="P2783" t="s">
        <v>59</v>
      </c>
      <c r="Q2783" t="s">
        <v>61</v>
      </c>
    </row>
    <row r="2784" spans="1:17" x14ac:dyDescent="0.25">
      <c r="A2784" t="s">
        <v>28</v>
      </c>
      <c r="B2784" t="s">
        <v>36</v>
      </c>
      <c r="C2784" t="s">
        <v>48</v>
      </c>
      <c r="D2784" t="s">
        <v>26</v>
      </c>
      <c r="E2784">
        <v>10</v>
      </c>
      <c r="F2784" t="str">
        <f t="shared" si="43"/>
        <v>Average Per Premise1-in-2August Monthly System Peak DayAll10</v>
      </c>
      <c r="G2784">
        <v>0.97422620000000004</v>
      </c>
      <c r="H2784">
        <v>0.97422620000000004</v>
      </c>
      <c r="I2784">
        <v>74.575599999999994</v>
      </c>
      <c r="J2784">
        <v>0</v>
      </c>
      <c r="K2784">
        <v>0</v>
      </c>
      <c r="L2784">
        <v>0</v>
      </c>
      <c r="M2784">
        <v>0</v>
      </c>
      <c r="N2784">
        <v>0</v>
      </c>
      <c r="O2784">
        <v>23026</v>
      </c>
      <c r="P2784" t="s">
        <v>59</v>
      </c>
      <c r="Q2784" t="s">
        <v>61</v>
      </c>
    </row>
    <row r="2785" spans="1:17" x14ac:dyDescent="0.25">
      <c r="A2785" t="s">
        <v>29</v>
      </c>
      <c r="B2785" t="s">
        <v>36</v>
      </c>
      <c r="C2785" t="s">
        <v>48</v>
      </c>
      <c r="D2785" t="s">
        <v>26</v>
      </c>
      <c r="E2785">
        <v>10</v>
      </c>
      <c r="F2785" t="str">
        <f t="shared" si="43"/>
        <v>Average Per Device1-in-2August Monthly System Peak DayAll10</v>
      </c>
      <c r="G2785">
        <v>0.81194920000000004</v>
      </c>
      <c r="H2785">
        <v>0.81194920000000004</v>
      </c>
      <c r="I2785">
        <v>74.575599999999994</v>
      </c>
      <c r="J2785">
        <v>0</v>
      </c>
      <c r="K2785">
        <v>0</v>
      </c>
      <c r="L2785">
        <v>0</v>
      </c>
      <c r="M2785">
        <v>0</v>
      </c>
      <c r="N2785">
        <v>0</v>
      </c>
      <c r="O2785">
        <v>23026</v>
      </c>
      <c r="P2785" t="s">
        <v>59</v>
      </c>
      <c r="Q2785" t="s">
        <v>61</v>
      </c>
    </row>
    <row r="2786" spans="1:17" x14ac:dyDescent="0.25">
      <c r="A2786" t="s">
        <v>43</v>
      </c>
      <c r="B2786" t="s">
        <v>36</v>
      </c>
      <c r="C2786" t="s">
        <v>48</v>
      </c>
      <c r="D2786" t="s">
        <v>26</v>
      </c>
      <c r="E2786">
        <v>10</v>
      </c>
      <c r="F2786" t="str">
        <f t="shared" si="43"/>
        <v>Aggregate1-in-2August Monthly System Peak DayAll10</v>
      </c>
      <c r="G2786">
        <v>22.43253</v>
      </c>
      <c r="H2786">
        <v>22.43253</v>
      </c>
      <c r="I2786">
        <v>74.575599999999994</v>
      </c>
      <c r="J2786">
        <v>0</v>
      </c>
      <c r="K2786">
        <v>0</v>
      </c>
      <c r="L2786">
        <v>0</v>
      </c>
      <c r="M2786">
        <v>0</v>
      </c>
      <c r="N2786">
        <v>0</v>
      </c>
      <c r="O2786">
        <v>23026</v>
      </c>
      <c r="P2786" t="s">
        <v>59</v>
      </c>
      <c r="Q2786" t="s">
        <v>61</v>
      </c>
    </row>
    <row r="2787" spans="1:17" x14ac:dyDescent="0.25">
      <c r="A2787" t="s">
        <v>30</v>
      </c>
      <c r="B2787" t="s">
        <v>36</v>
      </c>
      <c r="C2787" t="s">
        <v>37</v>
      </c>
      <c r="D2787" t="s">
        <v>58</v>
      </c>
      <c r="E2787">
        <v>10</v>
      </c>
      <c r="F2787" t="str">
        <f t="shared" si="43"/>
        <v>Average Per Ton1-in-2August Typical Event Day100% Cycling10</v>
      </c>
      <c r="G2787">
        <v>0.1748207</v>
      </c>
      <c r="H2787">
        <v>0.1748207</v>
      </c>
      <c r="I2787">
        <v>75.201700000000002</v>
      </c>
      <c r="J2787">
        <v>0</v>
      </c>
      <c r="K2787">
        <v>0</v>
      </c>
      <c r="L2787">
        <v>0</v>
      </c>
      <c r="M2787">
        <v>0</v>
      </c>
      <c r="N2787">
        <v>0</v>
      </c>
      <c r="O2787">
        <v>10695</v>
      </c>
      <c r="P2787" t="s">
        <v>59</v>
      </c>
      <c r="Q2787" t="s">
        <v>61</v>
      </c>
    </row>
    <row r="2788" spans="1:17" x14ac:dyDescent="0.25">
      <c r="A2788" t="s">
        <v>28</v>
      </c>
      <c r="B2788" t="s">
        <v>36</v>
      </c>
      <c r="C2788" t="s">
        <v>37</v>
      </c>
      <c r="D2788" t="s">
        <v>58</v>
      </c>
      <c r="E2788">
        <v>10</v>
      </c>
      <c r="F2788" t="str">
        <f t="shared" si="43"/>
        <v>Average Per Premise1-in-2August Typical Event Day100% Cycling10</v>
      </c>
      <c r="G2788">
        <v>0.78348300000000004</v>
      </c>
      <c r="H2788">
        <v>0.78348289999999998</v>
      </c>
      <c r="I2788">
        <v>75.201700000000002</v>
      </c>
      <c r="J2788">
        <v>0</v>
      </c>
      <c r="K2788">
        <v>0</v>
      </c>
      <c r="L2788">
        <v>0</v>
      </c>
      <c r="M2788">
        <v>0</v>
      </c>
      <c r="N2788">
        <v>0</v>
      </c>
      <c r="O2788">
        <v>10695</v>
      </c>
      <c r="P2788" t="s">
        <v>59</v>
      </c>
      <c r="Q2788" t="s">
        <v>61</v>
      </c>
    </row>
    <row r="2789" spans="1:17" x14ac:dyDescent="0.25">
      <c r="A2789" t="s">
        <v>29</v>
      </c>
      <c r="B2789" t="s">
        <v>36</v>
      </c>
      <c r="C2789" t="s">
        <v>37</v>
      </c>
      <c r="D2789" t="s">
        <v>58</v>
      </c>
      <c r="E2789">
        <v>10</v>
      </c>
      <c r="F2789" t="str">
        <f t="shared" si="43"/>
        <v>Average Per Device1-in-2August Typical Event Day100% Cycling10</v>
      </c>
      <c r="G2789">
        <v>0.63455890000000004</v>
      </c>
      <c r="H2789">
        <v>0.63455890000000004</v>
      </c>
      <c r="I2789">
        <v>75.201700000000002</v>
      </c>
      <c r="J2789">
        <v>0</v>
      </c>
      <c r="K2789">
        <v>0</v>
      </c>
      <c r="L2789">
        <v>0</v>
      </c>
      <c r="M2789">
        <v>0</v>
      </c>
      <c r="N2789">
        <v>0</v>
      </c>
      <c r="O2789">
        <v>10695</v>
      </c>
      <c r="P2789" t="s">
        <v>59</v>
      </c>
      <c r="Q2789" t="s">
        <v>61</v>
      </c>
    </row>
    <row r="2790" spans="1:17" x14ac:dyDescent="0.25">
      <c r="A2790" t="s">
        <v>43</v>
      </c>
      <c r="B2790" t="s">
        <v>36</v>
      </c>
      <c r="C2790" t="s">
        <v>37</v>
      </c>
      <c r="D2790" t="s">
        <v>58</v>
      </c>
      <c r="E2790">
        <v>10</v>
      </c>
      <c r="F2790" t="str">
        <f t="shared" si="43"/>
        <v>Aggregate1-in-2August Typical Event Day100% Cycling10</v>
      </c>
      <c r="G2790">
        <v>8.3793500000000005</v>
      </c>
      <c r="H2790">
        <v>8.3793500000000005</v>
      </c>
      <c r="I2790">
        <v>75.201700000000002</v>
      </c>
      <c r="J2790">
        <v>0</v>
      </c>
      <c r="K2790">
        <v>0</v>
      </c>
      <c r="L2790">
        <v>0</v>
      </c>
      <c r="M2790">
        <v>0</v>
      </c>
      <c r="N2790">
        <v>0</v>
      </c>
      <c r="O2790">
        <v>10695</v>
      </c>
      <c r="P2790" t="s">
        <v>59</v>
      </c>
      <c r="Q2790" t="s">
        <v>61</v>
      </c>
    </row>
    <row r="2791" spans="1:17" x14ac:dyDescent="0.25">
      <c r="A2791" t="s">
        <v>30</v>
      </c>
      <c r="B2791" t="s">
        <v>36</v>
      </c>
      <c r="C2791" t="s">
        <v>37</v>
      </c>
      <c r="D2791" t="s">
        <v>31</v>
      </c>
      <c r="E2791">
        <v>10</v>
      </c>
      <c r="F2791" t="str">
        <f t="shared" si="43"/>
        <v>Average Per Ton1-in-2August Typical Event Day50% Cycling10</v>
      </c>
      <c r="G2791">
        <v>0.2387078</v>
      </c>
      <c r="H2791">
        <v>0.2387078</v>
      </c>
      <c r="I2791">
        <v>75.794700000000006</v>
      </c>
      <c r="J2791">
        <v>0</v>
      </c>
      <c r="K2791">
        <v>0</v>
      </c>
      <c r="L2791">
        <v>0</v>
      </c>
      <c r="M2791">
        <v>0</v>
      </c>
      <c r="N2791">
        <v>0</v>
      </c>
      <c r="O2791">
        <v>12331</v>
      </c>
      <c r="P2791" t="s">
        <v>59</v>
      </c>
      <c r="Q2791" t="s">
        <v>61</v>
      </c>
    </row>
    <row r="2792" spans="1:17" x14ac:dyDescent="0.25">
      <c r="A2792" t="s">
        <v>28</v>
      </c>
      <c r="B2792" t="s">
        <v>36</v>
      </c>
      <c r="C2792" t="s">
        <v>37</v>
      </c>
      <c r="D2792" t="s">
        <v>31</v>
      </c>
      <c r="E2792">
        <v>10</v>
      </c>
      <c r="F2792" t="str">
        <f t="shared" si="43"/>
        <v>Average Per Premise1-in-2August Typical Event Day50% Cycling10</v>
      </c>
      <c r="G2792">
        <v>0.97985</v>
      </c>
      <c r="H2792">
        <v>0.97985009999999995</v>
      </c>
      <c r="I2792">
        <v>75.794700000000006</v>
      </c>
      <c r="J2792">
        <v>0</v>
      </c>
      <c r="K2792">
        <v>0</v>
      </c>
      <c r="L2792">
        <v>0</v>
      </c>
      <c r="M2792">
        <v>0</v>
      </c>
      <c r="N2792">
        <v>0</v>
      </c>
      <c r="O2792">
        <v>12331</v>
      </c>
      <c r="P2792" t="s">
        <v>59</v>
      </c>
      <c r="Q2792" t="s">
        <v>61</v>
      </c>
    </row>
    <row r="2793" spans="1:17" x14ac:dyDescent="0.25">
      <c r="A2793" t="s">
        <v>29</v>
      </c>
      <c r="B2793" t="s">
        <v>36</v>
      </c>
      <c r="C2793" t="s">
        <v>37</v>
      </c>
      <c r="D2793" t="s">
        <v>31</v>
      </c>
      <c r="E2793">
        <v>10</v>
      </c>
      <c r="F2793" t="str">
        <f t="shared" si="43"/>
        <v>Average Per Device1-in-2August Typical Event Day50% Cycling10</v>
      </c>
      <c r="G2793">
        <v>0.83772659999999999</v>
      </c>
      <c r="H2793">
        <v>0.83772659999999999</v>
      </c>
      <c r="I2793">
        <v>75.794700000000006</v>
      </c>
      <c r="J2793">
        <v>0</v>
      </c>
      <c r="K2793">
        <v>0</v>
      </c>
      <c r="L2793">
        <v>0</v>
      </c>
      <c r="M2793">
        <v>0</v>
      </c>
      <c r="N2793">
        <v>0</v>
      </c>
      <c r="O2793">
        <v>12331</v>
      </c>
      <c r="P2793" t="s">
        <v>59</v>
      </c>
      <c r="Q2793" t="s">
        <v>61</v>
      </c>
    </row>
    <row r="2794" spans="1:17" x14ac:dyDescent="0.25">
      <c r="A2794" t="s">
        <v>43</v>
      </c>
      <c r="B2794" t="s">
        <v>36</v>
      </c>
      <c r="C2794" t="s">
        <v>37</v>
      </c>
      <c r="D2794" t="s">
        <v>31</v>
      </c>
      <c r="E2794">
        <v>10</v>
      </c>
      <c r="F2794" t="str">
        <f t="shared" si="43"/>
        <v>Aggregate1-in-2August Typical Event Day50% Cycling10</v>
      </c>
      <c r="G2794">
        <v>12.08253</v>
      </c>
      <c r="H2794">
        <v>12.08253</v>
      </c>
      <c r="I2794">
        <v>75.794700000000006</v>
      </c>
      <c r="J2794">
        <v>0</v>
      </c>
      <c r="K2794">
        <v>0</v>
      </c>
      <c r="L2794">
        <v>0</v>
      </c>
      <c r="M2794">
        <v>0</v>
      </c>
      <c r="N2794">
        <v>0</v>
      </c>
      <c r="O2794">
        <v>12331</v>
      </c>
      <c r="P2794" t="s">
        <v>59</v>
      </c>
      <c r="Q2794" t="s">
        <v>61</v>
      </c>
    </row>
    <row r="2795" spans="1:17" x14ac:dyDescent="0.25">
      <c r="A2795" t="s">
        <v>30</v>
      </c>
      <c r="B2795" t="s">
        <v>36</v>
      </c>
      <c r="C2795" t="s">
        <v>37</v>
      </c>
      <c r="D2795" t="s">
        <v>26</v>
      </c>
      <c r="E2795">
        <v>10</v>
      </c>
      <c r="F2795" t="str">
        <f t="shared" si="43"/>
        <v>Average Per Ton1-in-2August Typical Event DayAll10</v>
      </c>
      <c r="G2795">
        <v>0.2090323</v>
      </c>
      <c r="H2795">
        <v>0.2090323</v>
      </c>
      <c r="I2795">
        <v>75.519199999999998</v>
      </c>
      <c r="J2795">
        <v>0</v>
      </c>
      <c r="K2795">
        <v>0</v>
      </c>
      <c r="L2795">
        <v>0</v>
      </c>
      <c r="M2795">
        <v>0</v>
      </c>
      <c r="N2795">
        <v>0</v>
      </c>
      <c r="O2795">
        <v>23026</v>
      </c>
      <c r="P2795" t="s">
        <v>59</v>
      </c>
      <c r="Q2795" t="s">
        <v>61</v>
      </c>
    </row>
    <row r="2796" spans="1:17" x14ac:dyDescent="0.25">
      <c r="A2796" t="s">
        <v>28</v>
      </c>
      <c r="B2796" t="s">
        <v>36</v>
      </c>
      <c r="C2796" t="s">
        <v>37</v>
      </c>
      <c r="D2796" t="s">
        <v>26</v>
      </c>
      <c r="E2796">
        <v>10</v>
      </c>
      <c r="F2796" t="str">
        <f t="shared" si="43"/>
        <v>Average Per Premise1-in-2August Typical Event DayAll10</v>
      </c>
      <c r="G2796">
        <v>0.89462379999999997</v>
      </c>
      <c r="H2796">
        <v>0.89462379999999997</v>
      </c>
      <c r="I2796">
        <v>75.519199999999998</v>
      </c>
      <c r="J2796">
        <v>0</v>
      </c>
      <c r="K2796">
        <v>0</v>
      </c>
      <c r="L2796">
        <v>0</v>
      </c>
      <c r="M2796">
        <v>0</v>
      </c>
      <c r="N2796">
        <v>0</v>
      </c>
      <c r="O2796">
        <v>23026</v>
      </c>
      <c r="P2796" t="s">
        <v>59</v>
      </c>
      <c r="Q2796" t="s">
        <v>61</v>
      </c>
    </row>
    <row r="2797" spans="1:17" x14ac:dyDescent="0.25">
      <c r="A2797" t="s">
        <v>29</v>
      </c>
      <c r="B2797" t="s">
        <v>36</v>
      </c>
      <c r="C2797" t="s">
        <v>37</v>
      </c>
      <c r="D2797" t="s">
        <v>26</v>
      </c>
      <c r="E2797">
        <v>10</v>
      </c>
      <c r="F2797" t="str">
        <f t="shared" si="43"/>
        <v>Average Per Device1-in-2August Typical Event DayAll10</v>
      </c>
      <c r="G2797">
        <v>0.7456062</v>
      </c>
      <c r="H2797">
        <v>0.7456062</v>
      </c>
      <c r="I2797">
        <v>75.519199999999998</v>
      </c>
      <c r="J2797">
        <v>0</v>
      </c>
      <c r="K2797">
        <v>0</v>
      </c>
      <c r="L2797">
        <v>0</v>
      </c>
      <c r="M2797">
        <v>0</v>
      </c>
      <c r="N2797">
        <v>0</v>
      </c>
      <c r="O2797">
        <v>23026</v>
      </c>
      <c r="P2797" t="s">
        <v>59</v>
      </c>
      <c r="Q2797" t="s">
        <v>61</v>
      </c>
    </row>
    <row r="2798" spans="1:17" x14ac:dyDescent="0.25">
      <c r="A2798" t="s">
        <v>43</v>
      </c>
      <c r="B2798" t="s">
        <v>36</v>
      </c>
      <c r="C2798" t="s">
        <v>37</v>
      </c>
      <c r="D2798" t="s">
        <v>26</v>
      </c>
      <c r="E2798">
        <v>10</v>
      </c>
      <c r="F2798" t="str">
        <f t="shared" si="43"/>
        <v>Aggregate1-in-2August Typical Event DayAll10</v>
      </c>
      <c r="G2798">
        <v>20.599609999999998</v>
      </c>
      <c r="H2798">
        <v>20.599609999999998</v>
      </c>
      <c r="I2798">
        <v>75.519199999999998</v>
      </c>
      <c r="J2798">
        <v>0</v>
      </c>
      <c r="K2798">
        <v>0</v>
      </c>
      <c r="L2798">
        <v>0</v>
      </c>
      <c r="M2798">
        <v>0</v>
      </c>
      <c r="N2798">
        <v>0</v>
      </c>
      <c r="O2798">
        <v>23026</v>
      </c>
      <c r="P2798" t="s">
        <v>59</v>
      </c>
      <c r="Q2798" t="s">
        <v>61</v>
      </c>
    </row>
    <row r="2799" spans="1:17" x14ac:dyDescent="0.25">
      <c r="A2799" t="s">
        <v>30</v>
      </c>
      <c r="B2799" t="s">
        <v>36</v>
      </c>
      <c r="C2799" t="s">
        <v>49</v>
      </c>
      <c r="D2799" t="s">
        <v>58</v>
      </c>
      <c r="E2799">
        <v>10</v>
      </c>
      <c r="F2799" t="str">
        <f t="shared" si="43"/>
        <v>Average Per Ton1-in-2July Monthly System Peak Day100% Cycling10</v>
      </c>
      <c r="G2799">
        <v>0.17264180000000001</v>
      </c>
      <c r="H2799">
        <v>0.17264180000000001</v>
      </c>
      <c r="I2799">
        <v>76.222800000000007</v>
      </c>
      <c r="J2799">
        <v>0</v>
      </c>
      <c r="K2799">
        <v>0</v>
      </c>
      <c r="L2799">
        <v>0</v>
      </c>
      <c r="M2799">
        <v>0</v>
      </c>
      <c r="N2799">
        <v>0</v>
      </c>
      <c r="O2799">
        <v>10695</v>
      </c>
      <c r="P2799" t="s">
        <v>59</v>
      </c>
      <c r="Q2799" t="s">
        <v>61</v>
      </c>
    </row>
    <row r="2800" spans="1:17" x14ac:dyDescent="0.25">
      <c r="A2800" t="s">
        <v>28</v>
      </c>
      <c r="B2800" t="s">
        <v>36</v>
      </c>
      <c r="C2800" t="s">
        <v>49</v>
      </c>
      <c r="D2800" t="s">
        <v>58</v>
      </c>
      <c r="E2800">
        <v>10</v>
      </c>
      <c r="F2800" t="str">
        <f t="shared" si="43"/>
        <v>Average Per Premise1-in-2July Monthly System Peak Day100% Cycling10</v>
      </c>
      <c r="G2800">
        <v>0.77371760000000001</v>
      </c>
      <c r="H2800">
        <v>0.77371769999999995</v>
      </c>
      <c r="I2800">
        <v>76.222800000000007</v>
      </c>
      <c r="J2800">
        <v>0</v>
      </c>
      <c r="K2800">
        <v>0</v>
      </c>
      <c r="L2800">
        <v>0</v>
      </c>
      <c r="M2800">
        <v>0</v>
      </c>
      <c r="N2800">
        <v>0</v>
      </c>
      <c r="O2800">
        <v>10695</v>
      </c>
      <c r="P2800" t="s">
        <v>59</v>
      </c>
      <c r="Q2800" t="s">
        <v>61</v>
      </c>
    </row>
    <row r="2801" spans="1:17" x14ac:dyDescent="0.25">
      <c r="A2801" t="s">
        <v>29</v>
      </c>
      <c r="B2801" t="s">
        <v>36</v>
      </c>
      <c r="C2801" t="s">
        <v>49</v>
      </c>
      <c r="D2801" t="s">
        <v>58</v>
      </c>
      <c r="E2801">
        <v>10</v>
      </c>
      <c r="F2801" t="str">
        <f t="shared" si="43"/>
        <v>Average Per Device1-in-2July Monthly System Peak Day100% Cycling10</v>
      </c>
      <c r="G2801">
        <v>0.62664980000000003</v>
      </c>
      <c r="H2801">
        <v>0.62664980000000003</v>
      </c>
      <c r="I2801">
        <v>76.222800000000007</v>
      </c>
      <c r="J2801">
        <v>0</v>
      </c>
      <c r="K2801">
        <v>0</v>
      </c>
      <c r="L2801">
        <v>0</v>
      </c>
      <c r="M2801">
        <v>0</v>
      </c>
      <c r="N2801">
        <v>0</v>
      </c>
      <c r="O2801">
        <v>10695</v>
      </c>
      <c r="P2801" t="s">
        <v>59</v>
      </c>
      <c r="Q2801" t="s">
        <v>61</v>
      </c>
    </row>
    <row r="2802" spans="1:17" x14ac:dyDescent="0.25">
      <c r="A2802" t="s">
        <v>43</v>
      </c>
      <c r="B2802" t="s">
        <v>36</v>
      </c>
      <c r="C2802" t="s">
        <v>49</v>
      </c>
      <c r="D2802" t="s">
        <v>58</v>
      </c>
      <c r="E2802">
        <v>10</v>
      </c>
      <c r="F2802" t="str">
        <f t="shared" si="43"/>
        <v>Aggregate1-in-2July Monthly System Peak Day100% Cycling10</v>
      </c>
      <c r="G2802">
        <v>8.2749100000000002</v>
      </c>
      <c r="H2802">
        <v>8.2749100000000002</v>
      </c>
      <c r="I2802">
        <v>76.222800000000007</v>
      </c>
      <c r="J2802">
        <v>0</v>
      </c>
      <c r="K2802">
        <v>0</v>
      </c>
      <c r="L2802">
        <v>0</v>
      </c>
      <c r="M2802">
        <v>0</v>
      </c>
      <c r="N2802">
        <v>0</v>
      </c>
      <c r="O2802">
        <v>10695</v>
      </c>
      <c r="P2802" t="s">
        <v>59</v>
      </c>
      <c r="Q2802" t="s">
        <v>61</v>
      </c>
    </row>
    <row r="2803" spans="1:17" x14ac:dyDescent="0.25">
      <c r="A2803" t="s">
        <v>30</v>
      </c>
      <c r="B2803" t="s">
        <v>36</v>
      </c>
      <c r="C2803" t="s">
        <v>49</v>
      </c>
      <c r="D2803" t="s">
        <v>31</v>
      </c>
      <c r="E2803">
        <v>10</v>
      </c>
      <c r="F2803" t="str">
        <f t="shared" si="43"/>
        <v>Average Per Ton1-in-2July Monthly System Peak Day50% Cycling10</v>
      </c>
      <c r="G2803">
        <v>0.23717569999999999</v>
      </c>
      <c r="H2803">
        <v>0.23717569999999999</v>
      </c>
      <c r="I2803">
        <v>77.028999999999996</v>
      </c>
      <c r="J2803">
        <v>0</v>
      </c>
      <c r="K2803">
        <v>0</v>
      </c>
      <c r="L2803">
        <v>0</v>
      </c>
      <c r="M2803">
        <v>0</v>
      </c>
      <c r="N2803">
        <v>0</v>
      </c>
      <c r="O2803">
        <v>12331</v>
      </c>
      <c r="P2803" t="s">
        <v>59</v>
      </c>
      <c r="Q2803" t="s">
        <v>61</v>
      </c>
    </row>
    <row r="2804" spans="1:17" x14ac:dyDescent="0.25">
      <c r="A2804" t="s">
        <v>28</v>
      </c>
      <c r="B2804" t="s">
        <v>36</v>
      </c>
      <c r="C2804" t="s">
        <v>49</v>
      </c>
      <c r="D2804" t="s">
        <v>31</v>
      </c>
      <c r="E2804">
        <v>10</v>
      </c>
      <c r="F2804" t="str">
        <f t="shared" si="43"/>
        <v>Average Per Premise1-in-2July Monthly System Peak Day50% Cycling10</v>
      </c>
      <c r="G2804">
        <v>0.97356089999999995</v>
      </c>
      <c r="H2804">
        <v>0.97356089999999995</v>
      </c>
      <c r="I2804">
        <v>77.028999999999996</v>
      </c>
      <c r="J2804">
        <v>0</v>
      </c>
      <c r="K2804">
        <v>0</v>
      </c>
      <c r="L2804">
        <v>0</v>
      </c>
      <c r="M2804">
        <v>0</v>
      </c>
      <c r="N2804">
        <v>0</v>
      </c>
      <c r="O2804">
        <v>12331</v>
      </c>
      <c r="P2804" t="s">
        <v>59</v>
      </c>
      <c r="Q2804" t="s">
        <v>61</v>
      </c>
    </row>
    <row r="2805" spans="1:17" x14ac:dyDescent="0.25">
      <c r="A2805" t="s">
        <v>29</v>
      </c>
      <c r="B2805" t="s">
        <v>36</v>
      </c>
      <c r="C2805" t="s">
        <v>49</v>
      </c>
      <c r="D2805" t="s">
        <v>31</v>
      </c>
      <c r="E2805">
        <v>10</v>
      </c>
      <c r="F2805" t="str">
        <f t="shared" si="43"/>
        <v>Average Per Device1-in-2July Monthly System Peak Day50% Cycling10</v>
      </c>
      <c r="G2805">
        <v>0.83234969999999997</v>
      </c>
      <c r="H2805">
        <v>0.83234969999999997</v>
      </c>
      <c r="I2805">
        <v>77.028999999999996</v>
      </c>
      <c r="J2805">
        <v>0</v>
      </c>
      <c r="K2805">
        <v>0</v>
      </c>
      <c r="L2805">
        <v>0</v>
      </c>
      <c r="M2805">
        <v>0</v>
      </c>
      <c r="N2805">
        <v>0</v>
      </c>
      <c r="O2805">
        <v>12331</v>
      </c>
      <c r="P2805" t="s">
        <v>59</v>
      </c>
      <c r="Q2805" t="s">
        <v>61</v>
      </c>
    </row>
    <row r="2806" spans="1:17" x14ac:dyDescent="0.25">
      <c r="A2806" t="s">
        <v>43</v>
      </c>
      <c r="B2806" t="s">
        <v>36</v>
      </c>
      <c r="C2806" t="s">
        <v>49</v>
      </c>
      <c r="D2806" t="s">
        <v>31</v>
      </c>
      <c r="E2806">
        <v>10</v>
      </c>
      <c r="F2806" t="str">
        <f t="shared" si="43"/>
        <v>Aggregate1-in-2July Monthly System Peak Day50% Cycling10</v>
      </c>
      <c r="G2806">
        <v>12.00498</v>
      </c>
      <c r="H2806">
        <v>12.00498</v>
      </c>
      <c r="I2806">
        <v>77.028999999999996</v>
      </c>
      <c r="J2806">
        <v>0</v>
      </c>
      <c r="K2806">
        <v>0</v>
      </c>
      <c r="L2806">
        <v>0</v>
      </c>
      <c r="M2806">
        <v>0</v>
      </c>
      <c r="N2806">
        <v>0</v>
      </c>
      <c r="O2806">
        <v>12331</v>
      </c>
      <c r="P2806" t="s">
        <v>59</v>
      </c>
      <c r="Q2806" t="s">
        <v>61</v>
      </c>
    </row>
    <row r="2807" spans="1:17" x14ac:dyDescent="0.25">
      <c r="A2807" t="s">
        <v>30</v>
      </c>
      <c r="B2807" t="s">
        <v>36</v>
      </c>
      <c r="C2807" t="s">
        <v>49</v>
      </c>
      <c r="D2807" t="s">
        <v>26</v>
      </c>
      <c r="E2807">
        <v>10</v>
      </c>
      <c r="F2807" t="str">
        <f t="shared" si="43"/>
        <v>Average Per Ton1-in-2July Monthly System Peak DayAll10</v>
      </c>
      <c r="G2807">
        <v>0.20719969999999999</v>
      </c>
      <c r="H2807">
        <v>0.20719969999999999</v>
      </c>
      <c r="I2807">
        <v>76.654499999999999</v>
      </c>
      <c r="J2807">
        <v>0</v>
      </c>
      <c r="K2807">
        <v>0</v>
      </c>
      <c r="L2807">
        <v>0</v>
      </c>
      <c r="M2807">
        <v>0</v>
      </c>
      <c r="N2807">
        <v>0</v>
      </c>
      <c r="O2807">
        <v>23026</v>
      </c>
      <c r="P2807" t="s">
        <v>59</v>
      </c>
      <c r="Q2807" t="s">
        <v>61</v>
      </c>
    </row>
    <row r="2808" spans="1:17" x14ac:dyDescent="0.25">
      <c r="A2808" t="s">
        <v>28</v>
      </c>
      <c r="B2808" t="s">
        <v>36</v>
      </c>
      <c r="C2808" t="s">
        <v>49</v>
      </c>
      <c r="D2808" t="s">
        <v>26</v>
      </c>
      <c r="E2808">
        <v>10</v>
      </c>
      <c r="F2808" t="str">
        <f t="shared" si="43"/>
        <v>Average Per Premise1-in-2July Monthly System Peak DayAll10</v>
      </c>
      <c r="G2808">
        <v>0.88678060000000003</v>
      </c>
      <c r="H2808">
        <v>0.88678060000000003</v>
      </c>
      <c r="I2808">
        <v>76.654499999999999</v>
      </c>
      <c r="J2808">
        <v>0</v>
      </c>
      <c r="K2808">
        <v>0</v>
      </c>
      <c r="L2808">
        <v>0</v>
      </c>
      <c r="M2808">
        <v>0</v>
      </c>
      <c r="N2808">
        <v>0</v>
      </c>
      <c r="O2808">
        <v>23026</v>
      </c>
      <c r="P2808" t="s">
        <v>59</v>
      </c>
      <c r="Q2808" t="s">
        <v>61</v>
      </c>
    </row>
    <row r="2809" spans="1:17" x14ac:dyDescent="0.25">
      <c r="A2809" t="s">
        <v>29</v>
      </c>
      <c r="B2809" t="s">
        <v>36</v>
      </c>
      <c r="C2809" t="s">
        <v>49</v>
      </c>
      <c r="D2809" t="s">
        <v>26</v>
      </c>
      <c r="E2809">
        <v>10</v>
      </c>
      <c r="F2809" t="str">
        <f t="shared" si="43"/>
        <v>Average Per Device1-in-2July Monthly System Peak DayAll10</v>
      </c>
      <c r="G2809">
        <v>0.73906939999999999</v>
      </c>
      <c r="H2809">
        <v>0.73906939999999999</v>
      </c>
      <c r="I2809">
        <v>76.654499999999999</v>
      </c>
      <c r="J2809">
        <v>0</v>
      </c>
      <c r="K2809">
        <v>0</v>
      </c>
      <c r="L2809">
        <v>0</v>
      </c>
      <c r="M2809">
        <v>0</v>
      </c>
      <c r="N2809">
        <v>0</v>
      </c>
      <c r="O2809">
        <v>23026</v>
      </c>
      <c r="P2809" t="s">
        <v>59</v>
      </c>
      <c r="Q2809" t="s">
        <v>61</v>
      </c>
    </row>
    <row r="2810" spans="1:17" x14ac:dyDescent="0.25">
      <c r="A2810" t="s">
        <v>43</v>
      </c>
      <c r="B2810" t="s">
        <v>36</v>
      </c>
      <c r="C2810" t="s">
        <v>49</v>
      </c>
      <c r="D2810" t="s">
        <v>26</v>
      </c>
      <c r="E2810">
        <v>10</v>
      </c>
      <c r="F2810" t="str">
        <f t="shared" si="43"/>
        <v>Aggregate1-in-2July Monthly System Peak DayAll10</v>
      </c>
      <c r="G2810">
        <v>20.41901</v>
      </c>
      <c r="H2810">
        <v>20.41901</v>
      </c>
      <c r="I2810">
        <v>76.654499999999999</v>
      </c>
      <c r="J2810">
        <v>0</v>
      </c>
      <c r="K2810">
        <v>0</v>
      </c>
      <c r="L2810">
        <v>0</v>
      </c>
      <c r="M2810">
        <v>0</v>
      </c>
      <c r="N2810">
        <v>0</v>
      </c>
      <c r="O2810">
        <v>23026</v>
      </c>
      <c r="P2810" t="s">
        <v>59</v>
      </c>
      <c r="Q2810" t="s">
        <v>61</v>
      </c>
    </row>
    <row r="2811" spans="1:17" x14ac:dyDescent="0.25">
      <c r="A2811" t="s">
        <v>30</v>
      </c>
      <c r="B2811" t="s">
        <v>36</v>
      </c>
      <c r="C2811" t="s">
        <v>50</v>
      </c>
      <c r="D2811" t="s">
        <v>58</v>
      </c>
      <c r="E2811">
        <v>10</v>
      </c>
      <c r="F2811" t="str">
        <f t="shared" si="43"/>
        <v>Average Per Ton1-in-2June Monthly System Peak Day100% Cycling10</v>
      </c>
      <c r="G2811">
        <v>0.134545</v>
      </c>
      <c r="H2811">
        <v>0.134545</v>
      </c>
      <c r="I2811">
        <v>70.018600000000006</v>
      </c>
      <c r="J2811">
        <v>0</v>
      </c>
      <c r="K2811">
        <v>0</v>
      </c>
      <c r="L2811">
        <v>0</v>
      </c>
      <c r="M2811">
        <v>0</v>
      </c>
      <c r="N2811">
        <v>0</v>
      </c>
      <c r="O2811">
        <v>10695</v>
      </c>
      <c r="P2811" t="s">
        <v>59</v>
      </c>
      <c r="Q2811" t="s">
        <v>61</v>
      </c>
    </row>
    <row r="2812" spans="1:17" x14ac:dyDescent="0.25">
      <c r="A2812" t="s">
        <v>28</v>
      </c>
      <c r="B2812" t="s">
        <v>36</v>
      </c>
      <c r="C2812" t="s">
        <v>50</v>
      </c>
      <c r="D2812" t="s">
        <v>58</v>
      </c>
      <c r="E2812">
        <v>10</v>
      </c>
      <c r="F2812" t="str">
        <f t="shared" si="43"/>
        <v>Average Per Premise1-in-2June Monthly System Peak Day100% Cycling10</v>
      </c>
      <c r="G2812">
        <v>0.60298189999999996</v>
      </c>
      <c r="H2812">
        <v>0.60298189999999996</v>
      </c>
      <c r="I2812">
        <v>70.018600000000006</v>
      </c>
      <c r="J2812">
        <v>0</v>
      </c>
      <c r="K2812">
        <v>0</v>
      </c>
      <c r="L2812">
        <v>0</v>
      </c>
      <c r="M2812">
        <v>0</v>
      </c>
      <c r="N2812">
        <v>0</v>
      </c>
      <c r="O2812">
        <v>10695</v>
      </c>
      <c r="P2812" t="s">
        <v>59</v>
      </c>
      <c r="Q2812" t="s">
        <v>61</v>
      </c>
    </row>
    <row r="2813" spans="1:17" x14ac:dyDescent="0.25">
      <c r="A2813" t="s">
        <v>29</v>
      </c>
      <c r="B2813" t="s">
        <v>36</v>
      </c>
      <c r="C2813" t="s">
        <v>50</v>
      </c>
      <c r="D2813" t="s">
        <v>58</v>
      </c>
      <c r="E2813">
        <v>10</v>
      </c>
      <c r="F2813" t="str">
        <f t="shared" si="43"/>
        <v>Average Per Device1-in-2June Monthly System Peak Day100% Cycling10</v>
      </c>
      <c r="G2813">
        <v>0.48836740000000001</v>
      </c>
      <c r="H2813">
        <v>0.48836740000000001</v>
      </c>
      <c r="I2813">
        <v>70.018600000000006</v>
      </c>
      <c r="J2813">
        <v>0</v>
      </c>
      <c r="K2813">
        <v>0</v>
      </c>
      <c r="L2813">
        <v>0</v>
      </c>
      <c r="M2813">
        <v>0</v>
      </c>
      <c r="N2813">
        <v>0</v>
      </c>
      <c r="O2813">
        <v>10695</v>
      </c>
      <c r="P2813" t="s">
        <v>59</v>
      </c>
      <c r="Q2813" t="s">
        <v>61</v>
      </c>
    </row>
    <row r="2814" spans="1:17" x14ac:dyDescent="0.25">
      <c r="A2814" t="s">
        <v>43</v>
      </c>
      <c r="B2814" t="s">
        <v>36</v>
      </c>
      <c r="C2814" t="s">
        <v>50</v>
      </c>
      <c r="D2814" t="s">
        <v>58</v>
      </c>
      <c r="E2814">
        <v>10</v>
      </c>
      <c r="F2814" t="str">
        <f t="shared" si="43"/>
        <v>Aggregate1-in-2June Monthly System Peak Day100% Cycling10</v>
      </c>
      <c r="G2814">
        <v>6.4488909999999997</v>
      </c>
      <c r="H2814">
        <v>6.4488909999999997</v>
      </c>
      <c r="I2814">
        <v>70.018600000000006</v>
      </c>
      <c r="J2814">
        <v>0</v>
      </c>
      <c r="K2814">
        <v>0</v>
      </c>
      <c r="L2814">
        <v>0</v>
      </c>
      <c r="M2814">
        <v>0</v>
      </c>
      <c r="N2814">
        <v>0</v>
      </c>
      <c r="O2814">
        <v>10695</v>
      </c>
      <c r="P2814" t="s">
        <v>59</v>
      </c>
      <c r="Q2814" t="s">
        <v>61</v>
      </c>
    </row>
    <row r="2815" spans="1:17" x14ac:dyDescent="0.25">
      <c r="A2815" t="s">
        <v>30</v>
      </c>
      <c r="B2815" t="s">
        <v>36</v>
      </c>
      <c r="C2815" t="s">
        <v>50</v>
      </c>
      <c r="D2815" t="s">
        <v>31</v>
      </c>
      <c r="E2815">
        <v>10</v>
      </c>
      <c r="F2815" t="str">
        <f t="shared" si="43"/>
        <v>Average Per Ton1-in-2June Monthly System Peak Day50% Cycling10</v>
      </c>
      <c r="G2815">
        <v>0.18824050000000001</v>
      </c>
      <c r="H2815">
        <v>0.18824050000000001</v>
      </c>
      <c r="I2815">
        <v>70.404700000000005</v>
      </c>
      <c r="J2815">
        <v>0</v>
      </c>
      <c r="K2815">
        <v>0</v>
      </c>
      <c r="L2815">
        <v>0</v>
      </c>
      <c r="M2815">
        <v>0</v>
      </c>
      <c r="N2815">
        <v>0</v>
      </c>
      <c r="O2815">
        <v>12331</v>
      </c>
      <c r="P2815" t="s">
        <v>59</v>
      </c>
      <c r="Q2815" t="s">
        <v>61</v>
      </c>
    </row>
    <row r="2816" spans="1:17" x14ac:dyDescent="0.25">
      <c r="A2816" t="s">
        <v>28</v>
      </c>
      <c r="B2816" t="s">
        <v>36</v>
      </c>
      <c r="C2816" t="s">
        <v>50</v>
      </c>
      <c r="D2816" t="s">
        <v>31</v>
      </c>
      <c r="E2816">
        <v>10</v>
      </c>
      <c r="F2816" t="str">
        <f t="shared" si="43"/>
        <v>Average Per Premise1-in-2June Monthly System Peak Day50% Cycling10</v>
      </c>
      <c r="G2816">
        <v>0.77269120000000002</v>
      </c>
      <c r="H2816">
        <v>0.77269120000000002</v>
      </c>
      <c r="I2816">
        <v>70.404700000000005</v>
      </c>
      <c r="J2816">
        <v>0</v>
      </c>
      <c r="K2816">
        <v>0</v>
      </c>
      <c r="L2816">
        <v>0</v>
      </c>
      <c r="M2816">
        <v>0</v>
      </c>
      <c r="N2816">
        <v>0</v>
      </c>
      <c r="O2816">
        <v>12331</v>
      </c>
      <c r="P2816" t="s">
        <v>59</v>
      </c>
      <c r="Q2816" t="s">
        <v>61</v>
      </c>
    </row>
    <row r="2817" spans="1:17" x14ac:dyDescent="0.25">
      <c r="A2817" t="s">
        <v>29</v>
      </c>
      <c r="B2817" t="s">
        <v>36</v>
      </c>
      <c r="C2817" t="s">
        <v>50</v>
      </c>
      <c r="D2817" t="s">
        <v>31</v>
      </c>
      <c r="E2817">
        <v>10</v>
      </c>
      <c r="F2817" t="str">
        <f t="shared" si="43"/>
        <v>Average Per Device1-in-2June Monthly System Peak Day50% Cycling10</v>
      </c>
      <c r="G2817">
        <v>0.66061530000000002</v>
      </c>
      <c r="H2817">
        <v>0.66061539999999996</v>
      </c>
      <c r="I2817">
        <v>70.404700000000005</v>
      </c>
      <c r="J2817">
        <v>0</v>
      </c>
      <c r="K2817">
        <v>0</v>
      </c>
      <c r="L2817">
        <v>0</v>
      </c>
      <c r="M2817">
        <v>0</v>
      </c>
      <c r="N2817">
        <v>0</v>
      </c>
      <c r="O2817">
        <v>12331</v>
      </c>
      <c r="P2817" t="s">
        <v>59</v>
      </c>
      <c r="Q2817" t="s">
        <v>61</v>
      </c>
    </row>
    <row r="2818" spans="1:17" x14ac:dyDescent="0.25">
      <c r="A2818" t="s">
        <v>43</v>
      </c>
      <c r="B2818" t="s">
        <v>36</v>
      </c>
      <c r="C2818" t="s">
        <v>50</v>
      </c>
      <c r="D2818" t="s">
        <v>31</v>
      </c>
      <c r="E2818">
        <v>10</v>
      </c>
      <c r="F2818" t="str">
        <f t="shared" si="43"/>
        <v>Aggregate1-in-2June Monthly System Peak Day50% Cycling10</v>
      </c>
      <c r="G2818">
        <v>9.5280559999999994</v>
      </c>
      <c r="H2818">
        <v>9.5280559999999994</v>
      </c>
      <c r="I2818">
        <v>70.404700000000005</v>
      </c>
      <c r="J2818">
        <v>0</v>
      </c>
      <c r="K2818">
        <v>0</v>
      </c>
      <c r="L2818">
        <v>0</v>
      </c>
      <c r="M2818">
        <v>0</v>
      </c>
      <c r="N2818">
        <v>0</v>
      </c>
      <c r="O2818">
        <v>12331</v>
      </c>
      <c r="P2818" t="s">
        <v>59</v>
      </c>
      <c r="Q2818" t="s">
        <v>61</v>
      </c>
    </row>
    <row r="2819" spans="1:17" x14ac:dyDescent="0.25">
      <c r="A2819" t="s">
        <v>30</v>
      </c>
      <c r="B2819" t="s">
        <v>36</v>
      </c>
      <c r="C2819" t="s">
        <v>50</v>
      </c>
      <c r="D2819" t="s">
        <v>26</v>
      </c>
      <c r="E2819">
        <v>10</v>
      </c>
      <c r="F2819" t="str">
        <f t="shared" ref="F2819:F2882" si="44">CONCATENATE(A2819,B2819,C2819,D2819,E2819)</f>
        <v>Average Per Ton1-in-2June Monthly System Peak DayAll10</v>
      </c>
      <c r="G2819">
        <v>0.1632989</v>
      </c>
      <c r="H2819">
        <v>0.1632989</v>
      </c>
      <c r="I2819">
        <v>70.225399999999993</v>
      </c>
      <c r="J2819">
        <v>0</v>
      </c>
      <c r="K2819">
        <v>0</v>
      </c>
      <c r="L2819">
        <v>0</v>
      </c>
      <c r="M2819">
        <v>0</v>
      </c>
      <c r="N2819">
        <v>0</v>
      </c>
      <c r="O2819">
        <v>23026</v>
      </c>
      <c r="P2819" t="s">
        <v>59</v>
      </c>
      <c r="Q2819" t="s">
        <v>61</v>
      </c>
    </row>
    <row r="2820" spans="1:17" x14ac:dyDescent="0.25">
      <c r="A2820" t="s">
        <v>28</v>
      </c>
      <c r="B2820" t="s">
        <v>36</v>
      </c>
      <c r="C2820" t="s">
        <v>50</v>
      </c>
      <c r="D2820" t="s">
        <v>26</v>
      </c>
      <c r="E2820">
        <v>10</v>
      </c>
      <c r="F2820" t="str">
        <f t="shared" si="44"/>
        <v>Average Per Premise1-in-2June Monthly System Peak DayAll10</v>
      </c>
      <c r="G2820">
        <v>0.69889270000000003</v>
      </c>
      <c r="H2820">
        <v>0.69889270000000003</v>
      </c>
      <c r="I2820">
        <v>70.225399999999993</v>
      </c>
      <c r="J2820">
        <v>0</v>
      </c>
      <c r="K2820">
        <v>0</v>
      </c>
      <c r="L2820">
        <v>0</v>
      </c>
      <c r="M2820">
        <v>0</v>
      </c>
      <c r="N2820">
        <v>0</v>
      </c>
      <c r="O2820">
        <v>23026</v>
      </c>
      <c r="P2820" t="s">
        <v>59</v>
      </c>
      <c r="Q2820" t="s">
        <v>61</v>
      </c>
    </row>
    <row r="2821" spans="1:17" x14ac:dyDescent="0.25">
      <c r="A2821" t="s">
        <v>29</v>
      </c>
      <c r="B2821" t="s">
        <v>36</v>
      </c>
      <c r="C2821" t="s">
        <v>50</v>
      </c>
      <c r="D2821" t="s">
        <v>26</v>
      </c>
      <c r="E2821">
        <v>10</v>
      </c>
      <c r="F2821" t="str">
        <f t="shared" si="44"/>
        <v>Average Per Device1-in-2June Monthly System Peak DayAll10</v>
      </c>
      <c r="G2821">
        <v>0.58247800000000005</v>
      </c>
      <c r="H2821">
        <v>0.58247800000000005</v>
      </c>
      <c r="I2821">
        <v>70.225399999999993</v>
      </c>
      <c r="J2821">
        <v>0</v>
      </c>
      <c r="K2821">
        <v>0</v>
      </c>
      <c r="L2821">
        <v>0</v>
      </c>
      <c r="M2821">
        <v>0</v>
      </c>
      <c r="N2821">
        <v>0</v>
      </c>
      <c r="O2821">
        <v>23026</v>
      </c>
      <c r="P2821" t="s">
        <v>59</v>
      </c>
      <c r="Q2821" t="s">
        <v>61</v>
      </c>
    </row>
    <row r="2822" spans="1:17" x14ac:dyDescent="0.25">
      <c r="A2822" t="s">
        <v>43</v>
      </c>
      <c r="B2822" t="s">
        <v>36</v>
      </c>
      <c r="C2822" t="s">
        <v>50</v>
      </c>
      <c r="D2822" t="s">
        <v>26</v>
      </c>
      <c r="E2822">
        <v>10</v>
      </c>
      <c r="F2822" t="str">
        <f t="shared" si="44"/>
        <v>Aggregate1-in-2June Monthly System Peak DayAll10</v>
      </c>
      <c r="G2822">
        <v>16.092700000000001</v>
      </c>
      <c r="H2822">
        <v>16.092700000000001</v>
      </c>
      <c r="I2822">
        <v>70.225399999999993</v>
      </c>
      <c r="J2822">
        <v>0</v>
      </c>
      <c r="K2822">
        <v>0</v>
      </c>
      <c r="L2822">
        <v>0</v>
      </c>
      <c r="M2822">
        <v>0</v>
      </c>
      <c r="N2822">
        <v>0</v>
      </c>
      <c r="O2822">
        <v>23026</v>
      </c>
      <c r="P2822" t="s">
        <v>59</v>
      </c>
      <c r="Q2822" t="s">
        <v>61</v>
      </c>
    </row>
    <row r="2823" spans="1:17" x14ac:dyDescent="0.25">
      <c r="A2823" t="s">
        <v>30</v>
      </c>
      <c r="B2823" t="s">
        <v>36</v>
      </c>
      <c r="C2823" t="s">
        <v>51</v>
      </c>
      <c r="D2823" t="s">
        <v>58</v>
      </c>
      <c r="E2823">
        <v>10</v>
      </c>
      <c r="F2823" t="str">
        <f t="shared" si="44"/>
        <v>Average Per Ton1-in-2May Monthly System Peak Day100% Cycling10</v>
      </c>
      <c r="G2823">
        <v>0.1350953</v>
      </c>
      <c r="H2823">
        <v>0.1350953</v>
      </c>
      <c r="I2823">
        <v>73.419600000000003</v>
      </c>
      <c r="J2823">
        <v>0</v>
      </c>
      <c r="K2823">
        <v>0</v>
      </c>
      <c r="L2823">
        <v>0</v>
      </c>
      <c r="M2823">
        <v>0</v>
      </c>
      <c r="N2823">
        <v>0</v>
      </c>
      <c r="O2823">
        <v>10695</v>
      </c>
      <c r="P2823" t="s">
        <v>59</v>
      </c>
      <c r="Q2823" t="s">
        <v>61</v>
      </c>
    </row>
    <row r="2824" spans="1:17" x14ac:dyDescent="0.25">
      <c r="A2824" t="s">
        <v>28</v>
      </c>
      <c r="B2824" t="s">
        <v>36</v>
      </c>
      <c r="C2824" t="s">
        <v>51</v>
      </c>
      <c r="D2824" t="s">
        <v>58</v>
      </c>
      <c r="E2824">
        <v>10</v>
      </c>
      <c r="F2824" t="str">
        <f t="shared" si="44"/>
        <v>Average Per Premise1-in-2May Monthly System Peak Day100% Cycling10</v>
      </c>
      <c r="G2824">
        <v>0.60544790000000004</v>
      </c>
      <c r="H2824">
        <v>0.60544790000000004</v>
      </c>
      <c r="I2824">
        <v>73.419600000000003</v>
      </c>
      <c r="J2824">
        <v>0</v>
      </c>
      <c r="K2824">
        <v>0</v>
      </c>
      <c r="L2824">
        <v>0</v>
      </c>
      <c r="M2824">
        <v>0</v>
      </c>
      <c r="N2824">
        <v>0</v>
      </c>
      <c r="O2824">
        <v>10695</v>
      </c>
      <c r="P2824" t="s">
        <v>59</v>
      </c>
      <c r="Q2824" t="s">
        <v>61</v>
      </c>
    </row>
    <row r="2825" spans="1:17" x14ac:dyDescent="0.25">
      <c r="A2825" t="s">
        <v>29</v>
      </c>
      <c r="B2825" t="s">
        <v>36</v>
      </c>
      <c r="C2825" t="s">
        <v>51</v>
      </c>
      <c r="D2825" t="s">
        <v>58</v>
      </c>
      <c r="E2825">
        <v>10</v>
      </c>
      <c r="F2825" t="str">
        <f t="shared" si="44"/>
        <v>Average Per Device1-in-2May Monthly System Peak Day100% Cycling10</v>
      </c>
      <c r="G2825">
        <v>0.49036459999999998</v>
      </c>
      <c r="H2825">
        <v>0.49036459999999998</v>
      </c>
      <c r="I2825">
        <v>73.419600000000003</v>
      </c>
      <c r="J2825">
        <v>0</v>
      </c>
      <c r="K2825">
        <v>0</v>
      </c>
      <c r="L2825">
        <v>0</v>
      </c>
      <c r="M2825">
        <v>0</v>
      </c>
      <c r="N2825">
        <v>0</v>
      </c>
      <c r="O2825">
        <v>10695</v>
      </c>
      <c r="P2825" t="s">
        <v>59</v>
      </c>
      <c r="Q2825" t="s">
        <v>61</v>
      </c>
    </row>
    <row r="2826" spans="1:17" x14ac:dyDescent="0.25">
      <c r="A2826" t="s">
        <v>43</v>
      </c>
      <c r="B2826" t="s">
        <v>36</v>
      </c>
      <c r="C2826" t="s">
        <v>51</v>
      </c>
      <c r="D2826" t="s">
        <v>58</v>
      </c>
      <c r="E2826">
        <v>10</v>
      </c>
      <c r="F2826" t="str">
        <f t="shared" si="44"/>
        <v>Aggregate1-in-2May Monthly System Peak Day100% Cycling10</v>
      </c>
      <c r="G2826">
        <v>6.4752650000000003</v>
      </c>
      <c r="H2826">
        <v>6.4752650000000003</v>
      </c>
      <c r="I2826">
        <v>73.419600000000003</v>
      </c>
      <c r="J2826">
        <v>0</v>
      </c>
      <c r="K2826">
        <v>0</v>
      </c>
      <c r="L2826">
        <v>0</v>
      </c>
      <c r="M2826">
        <v>0</v>
      </c>
      <c r="N2826">
        <v>0</v>
      </c>
      <c r="O2826">
        <v>10695</v>
      </c>
      <c r="P2826" t="s">
        <v>59</v>
      </c>
      <c r="Q2826" t="s">
        <v>61</v>
      </c>
    </row>
    <row r="2827" spans="1:17" x14ac:dyDescent="0.25">
      <c r="A2827" t="s">
        <v>30</v>
      </c>
      <c r="B2827" t="s">
        <v>36</v>
      </c>
      <c r="C2827" t="s">
        <v>51</v>
      </c>
      <c r="D2827" t="s">
        <v>31</v>
      </c>
      <c r="E2827">
        <v>10</v>
      </c>
      <c r="F2827" t="str">
        <f t="shared" si="44"/>
        <v>Average Per Ton1-in-2May Monthly System Peak Day50% Cycling10</v>
      </c>
      <c r="G2827">
        <v>0.19054309999999999</v>
      </c>
      <c r="H2827">
        <v>0.19054309999999999</v>
      </c>
      <c r="I2827">
        <v>74.253900000000002</v>
      </c>
      <c r="J2827">
        <v>0</v>
      </c>
      <c r="K2827">
        <v>0</v>
      </c>
      <c r="L2827">
        <v>0</v>
      </c>
      <c r="M2827">
        <v>0</v>
      </c>
      <c r="N2827">
        <v>0</v>
      </c>
      <c r="O2827">
        <v>12331</v>
      </c>
      <c r="P2827" t="s">
        <v>59</v>
      </c>
      <c r="Q2827" t="s">
        <v>61</v>
      </c>
    </row>
    <row r="2828" spans="1:17" x14ac:dyDescent="0.25">
      <c r="A2828" t="s">
        <v>28</v>
      </c>
      <c r="B2828" t="s">
        <v>36</v>
      </c>
      <c r="C2828" t="s">
        <v>51</v>
      </c>
      <c r="D2828" t="s">
        <v>31</v>
      </c>
      <c r="E2828">
        <v>10</v>
      </c>
      <c r="F2828" t="str">
        <f t="shared" si="44"/>
        <v>Average Per Premise1-in-2May Monthly System Peak Day50% Cycling10</v>
      </c>
      <c r="G2828">
        <v>0.78214329999999999</v>
      </c>
      <c r="H2828">
        <v>0.78214320000000004</v>
      </c>
      <c r="I2828">
        <v>74.253900000000002</v>
      </c>
      <c r="J2828">
        <v>0</v>
      </c>
      <c r="K2828">
        <v>0</v>
      </c>
      <c r="L2828">
        <v>0</v>
      </c>
      <c r="M2828">
        <v>0</v>
      </c>
      <c r="N2828">
        <v>0</v>
      </c>
      <c r="O2828">
        <v>12331</v>
      </c>
      <c r="P2828" t="s">
        <v>59</v>
      </c>
      <c r="Q2828" t="s">
        <v>61</v>
      </c>
    </row>
    <row r="2829" spans="1:17" x14ac:dyDescent="0.25">
      <c r="A2829" t="s">
        <v>29</v>
      </c>
      <c r="B2829" t="s">
        <v>36</v>
      </c>
      <c r="C2829" t="s">
        <v>51</v>
      </c>
      <c r="D2829" t="s">
        <v>31</v>
      </c>
      <c r="E2829">
        <v>10</v>
      </c>
      <c r="F2829" t="str">
        <f t="shared" si="44"/>
        <v>Average Per Device1-in-2May Monthly System Peak Day50% Cycling10</v>
      </c>
      <c r="G2829">
        <v>0.66869639999999997</v>
      </c>
      <c r="H2829">
        <v>0.66869639999999997</v>
      </c>
      <c r="I2829">
        <v>74.253900000000002</v>
      </c>
      <c r="J2829">
        <v>0</v>
      </c>
      <c r="K2829">
        <v>0</v>
      </c>
      <c r="L2829">
        <v>0</v>
      </c>
      <c r="M2829">
        <v>0</v>
      </c>
      <c r="N2829">
        <v>0</v>
      </c>
      <c r="O2829">
        <v>12331</v>
      </c>
      <c r="P2829" t="s">
        <v>59</v>
      </c>
      <c r="Q2829" t="s">
        <v>61</v>
      </c>
    </row>
    <row r="2830" spans="1:17" x14ac:dyDescent="0.25">
      <c r="A2830" t="s">
        <v>43</v>
      </c>
      <c r="B2830" t="s">
        <v>36</v>
      </c>
      <c r="C2830" t="s">
        <v>51</v>
      </c>
      <c r="D2830" t="s">
        <v>31</v>
      </c>
      <c r="E2830">
        <v>10</v>
      </c>
      <c r="F2830" t="str">
        <f t="shared" si="44"/>
        <v>Aggregate1-in-2May Monthly System Peak Day50% Cycling10</v>
      </c>
      <c r="G2830">
        <v>9.6446090000000009</v>
      </c>
      <c r="H2830">
        <v>9.6446079999999998</v>
      </c>
      <c r="I2830">
        <v>74.253900000000002</v>
      </c>
      <c r="J2830">
        <v>0</v>
      </c>
      <c r="K2830">
        <v>0</v>
      </c>
      <c r="L2830">
        <v>0</v>
      </c>
      <c r="M2830">
        <v>0</v>
      </c>
      <c r="N2830">
        <v>0</v>
      </c>
      <c r="O2830">
        <v>12331</v>
      </c>
      <c r="P2830" t="s">
        <v>59</v>
      </c>
      <c r="Q2830" t="s">
        <v>61</v>
      </c>
    </row>
    <row r="2831" spans="1:17" x14ac:dyDescent="0.25">
      <c r="A2831" t="s">
        <v>30</v>
      </c>
      <c r="B2831" t="s">
        <v>36</v>
      </c>
      <c r="C2831" t="s">
        <v>51</v>
      </c>
      <c r="D2831" t="s">
        <v>26</v>
      </c>
      <c r="E2831">
        <v>10</v>
      </c>
      <c r="F2831" t="str">
        <f t="shared" si="44"/>
        <v>Average Per Ton1-in-2May Monthly System Peak DayAll10</v>
      </c>
      <c r="G2831">
        <v>0.16478760000000001</v>
      </c>
      <c r="H2831">
        <v>0.16478760000000001</v>
      </c>
      <c r="I2831">
        <v>73.866399999999999</v>
      </c>
      <c r="J2831">
        <v>0</v>
      </c>
      <c r="K2831">
        <v>0</v>
      </c>
      <c r="L2831">
        <v>0</v>
      </c>
      <c r="M2831">
        <v>0</v>
      </c>
      <c r="N2831">
        <v>0</v>
      </c>
      <c r="O2831">
        <v>23026</v>
      </c>
      <c r="P2831" t="s">
        <v>59</v>
      </c>
      <c r="Q2831" t="s">
        <v>61</v>
      </c>
    </row>
    <row r="2832" spans="1:17" x14ac:dyDescent="0.25">
      <c r="A2832" t="s">
        <v>28</v>
      </c>
      <c r="B2832" t="s">
        <v>36</v>
      </c>
      <c r="C2832" t="s">
        <v>51</v>
      </c>
      <c r="D2832" t="s">
        <v>26</v>
      </c>
      <c r="E2832">
        <v>10</v>
      </c>
      <c r="F2832" t="str">
        <f t="shared" si="44"/>
        <v>Average Per Premise1-in-2May Monthly System Peak DayAll10</v>
      </c>
      <c r="G2832">
        <v>0.70526390000000005</v>
      </c>
      <c r="H2832">
        <v>0.70526390000000005</v>
      </c>
      <c r="I2832">
        <v>73.866399999999999</v>
      </c>
      <c r="J2832">
        <v>0</v>
      </c>
      <c r="K2832">
        <v>0</v>
      </c>
      <c r="L2832">
        <v>0</v>
      </c>
      <c r="M2832">
        <v>0</v>
      </c>
      <c r="N2832">
        <v>0</v>
      </c>
      <c r="O2832">
        <v>23026</v>
      </c>
      <c r="P2832" t="s">
        <v>59</v>
      </c>
      <c r="Q2832" t="s">
        <v>61</v>
      </c>
    </row>
    <row r="2833" spans="1:17" x14ac:dyDescent="0.25">
      <c r="A2833" t="s">
        <v>29</v>
      </c>
      <c r="B2833" t="s">
        <v>36</v>
      </c>
      <c r="C2833" t="s">
        <v>51</v>
      </c>
      <c r="D2833" t="s">
        <v>26</v>
      </c>
      <c r="E2833">
        <v>10</v>
      </c>
      <c r="F2833" t="str">
        <f t="shared" si="44"/>
        <v>Average Per Device1-in-2May Monthly System Peak DayAll10</v>
      </c>
      <c r="G2833">
        <v>0.58778799999999998</v>
      </c>
      <c r="H2833">
        <v>0.58778799999999998</v>
      </c>
      <c r="I2833">
        <v>73.866399999999999</v>
      </c>
      <c r="J2833">
        <v>0</v>
      </c>
      <c r="K2833">
        <v>0</v>
      </c>
      <c r="L2833">
        <v>0</v>
      </c>
      <c r="M2833">
        <v>0</v>
      </c>
      <c r="N2833">
        <v>0</v>
      </c>
      <c r="O2833">
        <v>23026</v>
      </c>
      <c r="P2833" t="s">
        <v>59</v>
      </c>
      <c r="Q2833" t="s">
        <v>61</v>
      </c>
    </row>
    <row r="2834" spans="1:17" x14ac:dyDescent="0.25">
      <c r="A2834" t="s">
        <v>43</v>
      </c>
      <c r="B2834" t="s">
        <v>36</v>
      </c>
      <c r="C2834" t="s">
        <v>51</v>
      </c>
      <c r="D2834" t="s">
        <v>26</v>
      </c>
      <c r="E2834">
        <v>10</v>
      </c>
      <c r="F2834" t="str">
        <f t="shared" si="44"/>
        <v>Aggregate1-in-2May Monthly System Peak DayAll10</v>
      </c>
      <c r="G2834">
        <v>16.239409999999999</v>
      </c>
      <c r="H2834">
        <v>16.239409999999999</v>
      </c>
      <c r="I2834">
        <v>73.866399999999999</v>
      </c>
      <c r="J2834">
        <v>0</v>
      </c>
      <c r="K2834">
        <v>0</v>
      </c>
      <c r="L2834">
        <v>0</v>
      </c>
      <c r="M2834">
        <v>0</v>
      </c>
      <c r="N2834">
        <v>0</v>
      </c>
      <c r="O2834">
        <v>23026</v>
      </c>
      <c r="P2834" t="s">
        <v>59</v>
      </c>
      <c r="Q2834" t="s">
        <v>61</v>
      </c>
    </row>
    <row r="2835" spans="1:17" x14ac:dyDescent="0.25">
      <c r="A2835" t="s">
        <v>30</v>
      </c>
      <c r="B2835" t="s">
        <v>36</v>
      </c>
      <c r="C2835" t="s">
        <v>52</v>
      </c>
      <c r="D2835" t="s">
        <v>58</v>
      </c>
      <c r="E2835">
        <v>10</v>
      </c>
      <c r="F2835" t="str">
        <f t="shared" si="44"/>
        <v>Average Per Ton1-in-2October Monthly System Peak Day100% Cycling10</v>
      </c>
      <c r="G2835">
        <v>0.16111890000000001</v>
      </c>
      <c r="H2835">
        <v>0.16111890000000001</v>
      </c>
      <c r="I2835">
        <v>74.004300000000001</v>
      </c>
      <c r="J2835">
        <v>0</v>
      </c>
      <c r="K2835">
        <v>0</v>
      </c>
      <c r="L2835">
        <v>0</v>
      </c>
      <c r="M2835">
        <v>0</v>
      </c>
      <c r="N2835">
        <v>0</v>
      </c>
      <c r="O2835">
        <v>10695</v>
      </c>
      <c r="P2835" t="s">
        <v>59</v>
      </c>
      <c r="Q2835" t="s">
        <v>61</v>
      </c>
    </row>
    <row r="2836" spans="1:17" x14ac:dyDescent="0.25">
      <c r="A2836" t="s">
        <v>28</v>
      </c>
      <c r="B2836" t="s">
        <v>36</v>
      </c>
      <c r="C2836" t="s">
        <v>52</v>
      </c>
      <c r="D2836" t="s">
        <v>58</v>
      </c>
      <c r="E2836">
        <v>10</v>
      </c>
      <c r="F2836" t="str">
        <f t="shared" si="44"/>
        <v>Average Per Premise1-in-2October Monthly System Peak Day100% Cycling10</v>
      </c>
      <c r="G2836">
        <v>0.72207619999999995</v>
      </c>
      <c r="H2836">
        <v>0.72207619999999995</v>
      </c>
      <c r="I2836">
        <v>74.004300000000001</v>
      </c>
      <c r="J2836">
        <v>0</v>
      </c>
      <c r="K2836">
        <v>0</v>
      </c>
      <c r="L2836">
        <v>0</v>
      </c>
      <c r="M2836">
        <v>0</v>
      </c>
      <c r="N2836">
        <v>0</v>
      </c>
      <c r="O2836">
        <v>10695</v>
      </c>
      <c r="P2836" t="s">
        <v>59</v>
      </c>
      <c r="Q2836" t="s">
        <v>61</v>
      </c>
    </row>
    <row r="2837" spans="1:17" x14ac:dyDescent="0.25">
      <c r="A2837" t="s">
        <v>29</v>
      </c>
      <c r="B2837" t="s">
        <v>36</v>
      </c>
      <c r="C2837" t="s">
        <v>52</v>
      </c>
      <c r="D2837" t="s">
        <v>58</v>
      </c>
      <c r="E2837">
        <v>10</v>
      </c>
      <c r="F2837" t="str">
        <f t="shared" si="44"/>
        <v>Average Per Device1-in-2October Monthly System Peak Day100% Cycling10</v>
      </c>
      <c r="G2837">
        <v>0.58482429999999996</v>
      </c>
      <c r="H2837">
        <v>0.58482429999999996</v>
      </c>
      <c r="I2837">
        <v>74.004300000000001</v>
      </c>
      <c r="J2837">
        <v>0</v>
      </c>
      <c r="K2837">
        <v>0</v>
      </c>
      <c r="L2837">
        <v>0</v>
      </c>
      <c r="M2837">
        <v>0</v>
      </c>
      <c r="N2837">
        <v>0</v>
      </c>
      <c r="O2837">
        <v>10695</v>
      </c>
      <c r="P2837" t="s">
        <v>59</v>
      </c>
      <c r="Q2837" t="s">
        <v>61</v>
      </c>
    </row>
    <row r="2838" spans="1:17" x14ac:dyDescent="0.25">
      <c r="A2838" t="s">
        <v>43</v>
      </c>
      <c r="B2838" t="s">
        <v>36</v>
      </c>
      <c r="C2838" t="s">
        <v>52</v>
      </c>
      <c r="D2838" t="s">
        <v>58</v>
      </c>
      <c r="E2838">
        <v>10</v>
      </c>
      <c r="F2838" t="str">
        <f t="shared" si="44"/>
        <v>Aggregate1-in-2October Monthly System Peak Day100% Cycling10</v>
      </c>
      <c r="G2838">
        <v>7.7226049999999997</v>
      </c>
      <c r="H2838">
        <v>7.7226049999999997</v>
      </c>
      <c r="I2838">
        <v>74.004300000000001</v>
      </c>
      <c r="J2838">
        <v>0</v>
      </c>
      <c r="K2838">
        <v>0</v>
      </c>
      <c r="L2838">
        <v>0</v>
      </c>
      <c r="M2838">
        <v>0</v>
      </c>
      <c r="N2838">
        <v>0</v>
      </c>
      <c r="O2838">
        <v>10695</v>
      </c>
      <c r="P2838" t="s">
        <v>59</v>
      </c>
      <c r="Q2838" t="s">
        <v>61</v>
      </c>
    </row>
    <row r="2839" spans="1:17" x14ac:dyDescent="0.25">
      <c r="A2839" t="s">
        <v>30</v>
      </c>
      <c r="B2839" t="s">
        <v>36</v>
      </c>
      <c r="C2839" t="s">
        <v>52</v>
      </c>
      <c r="D2839" t="s">
        <v>31</v>
      </c>
      <c r="E2839">
        <v>10</v>
      </c>
      <c r="F2839" t="str">
        <f t="shared" si="44"/>
        <v>Average Per Ton1-in-2October Monthly System Peak Day50% Cycling10</v>
      </c>
      <c r="G2839">
        <v>0.2221234</v>
      </c>
      <c r="H2839">
        <v>0.2221234</v>
      </c>
      <c r="I2839">
        <v>74.661900000000003</v>
      </c>
      <c r="J2839">
        <v>0</v>
      </c>
      <c r="K2839">
        <v>0</v>
      </c>
      <c r="L2839">
        <v>0</v>
      </c>
      <c r="M2839">
        <v>0</v>
      </c>
      <c r="N2839">
        <v>0</v>
      </c>
      <c r="O2839">
        <v>12331</v>
      </c>
      <c r="P2839" t="s">
        <v>59</v>
      </c>
      <c r="Q2839" t="s">
        <v>61</v>
      </c>
    </row>
    <row r="2840" spans="1:17" x14ac:dyDescent="0.25">
      <c r="A2840" t="s">
        <v>28</v>
      </c>
      <c r="B2840" t="s">
        <v>36</v>
      </c>
      <c r="C2840" t="s">
        <v>52</v>
      </c>
      <c r="D2840" t="s">
        <v>31</v>
      </c>
      <c r="E2840">
        <v>10</v>
      </c>
      <c r="F2840" t="str">
        <f t="shared" si="44"/>
        <v>Average Per Premise1-in-2October Monthly System Peak Day50% Cycling10</v>
      </c>
      <c r="G2840">
        <v>0.91177419999999998</v>
      </c>
      <c r="H2840">
        <v>0.91177419999999998</v>
      </c>
      <c r="I2840">
        <v>74.661900000000003</v>
      </c>
      <c r="J2840">
        <v>0</v>
      </c>
      <c r="K2840">
        <v>0</v>
      </c>
      <c r="L2840">
        <v>0</v>
      </c>
      <c r="M2840">
        <v>0</v>
      </c>
      <c r="N2840">
        <v>0</v>
      </c>
      <c r="O2840">
        <v>12331</v>
      </c>
      <c r="P2840" t="s">
        <v>59</v>
      </c>
      <c r="Q2840" t="s">
        <v>61</v>
      </c>
    </row>
    <row r="2841" spans="1:17" x14ac:dyDescent="0.25">
      <c r="A2841" t="s">
        <v>29</v>
      </c>
      <c r="B2841" t="s">
        <v>36</v>
      </c>
      <c r="C2841" t="s">
        <v>52</v>
      </c>
      <c r="D2841" t="s">
        <v>31</v>
      </c>
      <c r="E2841">
        <v>10</v>
      </c>
      <c r="F2841" t="str">
        <f t="shared" si="44"/>
        <v>Average Per Device1-in-2October Monthly System Peak Day50% Cycling10</v>
      </c>
      <c r="G2841">
        <v>0.77952489999999997</v>
      </c>
      <c r="H2841">
        <v>0.77952489999999997</v>
      </c>
      <c r="I2841">
        <v>74.661900000000003</v>
      </c>
      <c r="J2841">
        <v>0</v>
      </c>
      <c r="K2841">
        <v>0</v>
      </c>
      <c r="L2841">
        <v>0</v>
      </c>
      <c r="M2841">
        <v>0</v>
      </c>
      <c r="N2841">
        <v>0</v>
      </c>
      <c r="O2841">
        <v>12331</v>
      </c>
      <c r="P2841" t="s">
        <v>59</v>
      </c>
      <c r="Q2841" t="s">
        <v>61</v>
      </c>
    </row>
    <row r="2842" spans="1:17" x14ac:dyDescent="0.25">
      <c r="A2842" t="s">
        <v>43</v>
      </c>
      <c r="B2842" t="s">
        <v>36</v>
      </c>
      <c r="C2842" t="s">
        <v>52</v>
      </c>
      <c r="D2842" t="s">
        <v>31</v>
      </c>
      <c r="E2842">
        <v>10</v>
      </c>
      <c r="F2842" t="str">
        <f t="shared" si="44"/>
        <v>Aggregate1-in-2October Monthly System Peak Day50% Cycling10</v>
      </c>
      <c r="G2842">
        <v>11.24309</v>
      </c>
      <c r="H2842">
        <v>11.24309</v>
      </c>
      <c r="I2842">
        <v>74.661900000000003</v>
      </c>
      <c r="J2842">
        <v>0</v>
      </c>
      <c r="K2842">
        <v>0</v>
      </c>
      <c r="L2842">
        <v>0</v>
      </c>
      <c r="M2842">
        <v>0</v>
      </c>
      <c r="N2842">
        <v>0</v>
      </c>
      <c r="O2842">
        <v>12331</v>
      </c>
      <c r="P2842" t="s">
        <v>59</v>
      </c>
      <c r="Q2842" t="s">
        <v>61</v>
      </c>
    </row>
    <row r="2843" spans="1:17" x14ac:dyDescent="0.25">
      <c r="A2843" t="s">
        <v>30</v>
      </c>
      <c r="B2843" t="s">
        <v>36</v>
      </c>
      <c r="C2843" t="s">
        <v>52</v>
      </c>
      <c r="D2843" t="s">
        <v>26</v>
      </c>
      <c r="E2843">
        <v>10</v>
      </c>
      <c r="F2843" t="str">
        <f t="shared" si="44"/>
        <v>Average Per Ton1-in-2October Monthly System Peak DayAll10</v>
      </c>
      <c r="G2843">
        <v>0.19378680000000001</v>
      </c>
      <c r="H2843">
        <v>0.19378680000000001</v>
      </c>
      <c r="I2843">
        <v>74.356399999999994</v>
      </c>
      <c r="J2843">
        <v>0</v>
      </c>
      <c r="K2843">
        <v>0</v>
      </c>
      <c r="L2843">
        <v>0</v>
      </c>
      <c r="M2843">
        <v>0</v>
      </c>
      <c r="N2843">
        <v>0</v>
      </c>
      <c r="O2843">
        <v>23026</v>
      </c>
      <c r="P2843" t="s">
        <v>59</v>
      </c>
      <c r="Q2843" t="s">
        <v>61</v>
      </c>
    </row>
    <row r="2844" spans="1:17" x14ac:dyDescent="0.25">
      <c r="A2844" t="s">
        <v>28</v>
      </c>
      <c r="B2844" t="s">
        <v>36</v>
      </c>
      <c r="C2844" t="s">
        <v>52</v>
      </c>
      <c r="D2844" t="s">
        <v>26</v>
      </c>
      <c r="E2844">
        <v>10</v>
      </c>
      <c r="F2844" t="str">
        <f t="shared" si="44"/>
        <v>Average Per Premise1-in-2October Monthly System Peak DayAll10</v>
      </c>
      <c r="G2844">
        <v>0.82937570000000005</v>
      </c>
      <c r="H2844">
        <v>0.82937570000000005</v>
      </c>
      <c r="I2844">
        <v>74.356399999999994</v>
      </c>
      <c r="J2844">
        <v>0</v>
      </c>
      <c r="K2844">
        <v>0</v>
      </c>
      <c r="L2844">
        <v>0</v>
      </c>
      <c r="M2844">
        <v>0</v>
      </c>
      <c r="N2844">
        <v>0</v>
      </c>
      <c r="O2844">
        <v>23026</v>
      </c>
      <c r="P2844" t="s">
        <v>59</v>
      </c>
      <c r="Q2844" t="s">
        <v>61</v>
      </c>
    </row>
    <row r="2845" spans="1:17" x14ac:dyDescent="0.25">
      <c r="A2845" t="s">
        <v>29</v>
      </c>
      <c r="B2845" t="s">
        <v>36</v>
      </c>
      <c r="C2845" t="s">
        <v>52</v>
      </c>
      <c r="D2845" t="s">
        <v>26</v>
      </c>
      <c r="E2845">
        <v>10</v>
      </c>
      <c r="F2845" t="str">
        <f t="shared" si="44"/>
        <v>Average Per Device1-in-2October Monthly System Peak DayAll10</v>
      </c>
      <c r="G2845">
        <v>0.69122640000000002</v>
      </c>
      <c r="H2845">
        <v>0.69122640000000002</v>
      </c>
      <c r="I2845">
        <v>74.356399999999994</v>
      </c>
      <c r="J2845">
        <v>0</v>
      </c>
      <c r="K2845">
        <v>0</v>
      </c>
      <c r="L2845">
        <v>0</v>
      </c>
      <c r="M2845">
        <v>0</v>
      </c>
      <c r="N2845">
        <v>0</v>
      </c>
      <c r="O2845">
        <v>23026</v>
      </c>
      <c r="P2845" t="s">
        <v>59</v>
      </c>
      <c r="Q2845" t="s">
        <v>61</v>
      </c>
    </row>
    <row r="2846" spans="1:17" x14ac:dyDescent="0.25">
      <c r="A2846" t="s">
        <v>43</v>
      </c>
      <c r="B2846" t="s">
        <v>36</v>
      </c>
      <c r="C2846" t="s">
        <v>52</v>
      </c>
      <c r="D2846" t="s">
        <v>26</v>
      </c>
      <c r="E2846">
        <v>10</v>
      </c>
      <c r="F2846" t="str">
        <f t="shared" si="44"/>
        <v>Aggregate1-in-2October Monthly System Peak DayAll10</v>
      </c>
      <c r="G2846">
        <v>19.097200000000001</v>
      </c>
      <c r="H2846">
        <v>19.097200000000001</v>
      </c>
      <c r="I2846">
        <v>74.356399999999994</v>
      </c>
      <c r="J2846">
        <v>0</v>
      </c>
      <c r="K2846">
        <v>0</v>
      </c>
      <c r="L2846">
        <v>0</v>
      </c>
      <c r="M2846">
        <v>0</v>
      </c>
      <c r="N2846">
        <v>0</v>
      </c>
      <c r="O2846">
        <v>23026</v>
      </c>
      <c r="P2846" t="s">
        <v>59</v>
      </c>
      <c r="Q2846" t="s">
        <v>61</v>
      </c>
    </row>
    <row r="2847" spans="1:17" x14ac:dyDescent="0.25">
      <c r="A2847" t="s">
        <v>30</v>
      </c>
      <c r="B2847" t="s">
        <v>36</v>
      </c>
      <c r="C2847" t="s">
        <v>53</v>
      </c>
      <c r="D2847" t="s">
        <v>58</v>
      </c>
      <c r="E2847">
        <v>10</v>
      </c>
      <c r="F2847" t="str">
        <f t="shared" si="44"/>
        <v>Average Per Ton1-in-2September Monthly System Peak Day100% Cycling10</v>
      </c>
      <c r="G2847">
        <v>0.20005870000000001</v>
      </c>
      <c r="H2847">
        <v>0.20005870000000001</v>
      </c>
      <c r="I2847">
        <v>80.078299999999999</v>
      </c>
      <c r="J2847">
        <v>0</v>
      </c>
      <c r="K2847">
        <v>0</v>
      </c>
      <c r="L2847">
        <v>0</v>
      </c>
      <c r="M2847">
        <v>0</v>
      </c>
      <c r="N2847">
        <v>0</v>
      </c>
      <c r="O2847">
        <v>10695</v>
      </c>
      <c r="P2847" t="s">
        <v>59</v>
      </c>
      <c r="Q2847" t="s">
        <v>61</v>
      </c>
    </row>
    <row r="2848" spans="1:17" x14ac:dyDescent="0.25">
      <c r="A2848" t="s">
        <v>28</v>
      </c>
      <c r="B2848" t="s">
        <v>36</v>
      </c>
      <c r="C2848" t="s">
        <v>53</v>
      </c>
      <c r="D2848" t="s">
        <v>58</v>
      </c>
      <c r="E2848">
        <v>10</v>
      </c>
      <c r="F2848" t="str">
        <f t="shared" si="44"/>
        <v>Average Per Premise1-in-2September Monthly System Peak Day100% Cycling10</v>
      </c>
      <c r="G2848">
        <v>0.89659049999999996</v>
      </c>
      <c r="H2848">
        <v>0.89659060000000002</v>
      </c>
      <c r="I2848">
        <v>80.078299999999999</v>
      </c>
      <c r="J2848">
        <v>0</v>
      </c>
      <c r="K2848">
        <v>0</v>
      </c>
      <c r="L2848">
        <v>0</v>
      </c>
      <c r="M2848">
        <v>0</v>
      </c>
      <c r="N2848">
        <v>0</v>
      </c>
      <c r="O2848">
        <v>10695</v>
      </c>
      <c r="P2848" t="s">
        <v>59</v>
      </c>
      <c r="Q2848" t="s">
        <v>61</v>
      </c>
    </row>
    <row r="2849" spans="1:17" x14ac:dyDescent="0.25">
      <c r="A2849" t="s">
        <v>29</v>
      </c>
      <c r="B2849" t="s">
        <v>36</v>
      </c>
      <c r="C2849" t="s">
        <v>53</v>
      </c>
      <c r="D2849" t="s">
        <v>58</v>
      </c>
      <c r="E2849">
        <v>10</v>
      </c>
      <c r="F2849" t="str">
        <f t="shared" si="44"/>
        <v>Average Per Device1-in-2September Monthly System Peak Day100% Cycling10</v>
      </c>
      <c r="G2849">
        <v>0.72616700000000001</v>
      </c>
      <c r="H2849">
        <v>0.72616709999999995</v>
      </c>
      <c r="I2849">
        <v>80.078299999999999</v>
      </c>
      <c r="J2849">
        <v>0</v>
      </c>
      <c r="K2849">
        <v>0</v>
      </c>
      <c r="L2849">
        <v>0</v>
      </c>
      <c r="M2849">
        <v>0</v>
      </c>
      <c r="N2849">
        <v>0</v>
      </c>
      <c r="O2849">
        <v>10695</v>
      </c>
      <c r="P2849" t="s">
        <v>59</v>
      </c>
      <c r="Q2849" t="s">
        <v>61</v>
      </c>
    </row>
    <row r="2850" spans="1:17" x14ac:dyDescent="0.25">
      <c r="A2850" t="s">
        <v>43</v>
      </c>
      <c r="B2850" t="s">
        <v>36</v>
      </c>
      <c r="C2850" t="s">
        <v>53</v>
      </c>
      <c r="D2850" t="s">
        <v>58</v>
      </c>
      <c r="E2850">
        <v>10</v>
      </c>
      <c r="F2850" t="str">
        <f t="shared" si="44"/>
        <v>Aggregate1-in-2September Monthly System Peak Day100% Cycling10</v>
      </c>
      <c r="G2850">
        <v>9.5890360000000001</v>
      </c>
      <c r="H2850">
        <v>9.5890360000000001</v>
      </c>
      <c r="I2850">
        <v>80.078299999999999</v>
      </c>
      <c r="J2850">
        <v>0</v>
      </c>
      <c r="K2850">
        <v>0</v>
      </c>
      <c r="L2850">
        <v>0</v>
      </c>
      <c r="M2850">
        <v>0</v>
      </c>
      <c r="N2850">
        <v>0</v>
      </c>
      <c r="O2850">
        <v>10695</v>
      </c>
      <c r="P2850" t="s">
        <v>59</v>
      </c>
      <c r="Q2850" t="s">
        <v>61</v>
      </c>
    </row>
    <row r="2851" spans="1:17" x14ac:dyDescent="0.25">
      <c r="A2851" t="s">
        <v>30</v>
      </c>
      <c r="B2851" t="s">
        <v>36</v>
      </c>
      <c r="C2851" t="s">
        <v>53</v>
      </c>
      <c r="D2851" t="s">
        <v>31</v>
      </c>
      <c r="E2851">
        <v>10</v>
      </c>
      <c r="F2851" t="str">
        <f t="shared" si="44"/>
        <v>Average Per Ton1-in-2September Monthly System Peak Day50% Cycling10</v>
      </c>
      <c r="G2851">
        <v>0.27090829999999999</v>
      </c>
      <c r="H2851">
        <v>0.27090829999999999</v>
      </c>
      <c r="I2851">
        <v>81.092799999999997</v>
      </c>
      <c r="J2851">
        <v>0</v>
      </c>
      <c r="K2851">
        <v>0</v>
      </c>
      <c r="L2851">
        <v>0</v>
      </c>
      <c r="M2851">
        <v>0</v>
      </c>
      <c r="N2851">
        <v>0</v>
      </c>
      <c r="O2851">
        <v>12331</v>
      </c>
      <c r="P2851" t="s">
        <v>59</v>
      </c>
      <c r="Q2851" t="s">
        <v>61</v>
      </c>
    </row>
    <row r="2852" spans="1:17" x14ac:dyDescent="0.25">
      <c r="A2852" t="s">
        <v>28</v>
      </c>
      <c r="B2852" t="s">
        <v>36</v>
      </c>
      <c r="C2852" t="s">
        <v>53</v>
      </c>
      <c r="D2852" t="s">
        <v>31</v>
      </c>
      <c r="E2852">
        <v>10</v>
      </c>
      <c r="F2852" t="str">
        <f t="shared" si="44"/>
        <v>Average Per Premise1-in-2September Monthly System Peak Day50% Cycling10</v>
      </c>
      <c r="G2852">
        <v>1.1120270000000001</v>
      </c>
      <c r="H2852">
        <v>1.1120270000000001</v>
      </c>
      <c r="I2852">
        <v>81.092799999999997</v>
      </c>
      <c r="J2852">
        <v>0</v>
      </c>
      <c r="K2852">
        <v>0</v>
      </c>
      <c r="L2852">
        <v>0</v>
      </c>
      <c r="M2852">
        <v>0</v>
      </c>
      <c r="N2852">
        <v>0</v>
      </c>
      <c r="O2852">
        <v>12331</v>
      </c>
      <c r="P2852" t="s">
        <v>59</v>
      </c>
      <c r="Q2852" t="s">
        <v>61</v>
      </c>
    </row>
    <row r="2853" spans="1:17" x14ac:dyDescent="0.25">
      <c r="A2853" t="s">
        <v>29</v>
      </c>
      <c r="B2853" t="s">
        <v>36</v>
      </c>
      <c r="C2853" t="s">
        <v>53</v>
      </c>
      <c r="D2853" t="s">
        <v>31</v>
      </c>
      <c r="E2853">
        <v>10</v>
      </c>
      <c r="F2853" t="str">
        <f t="shared" si="44"/>
        <v>Average Per Device1-in-2September Monthly System Peak Day50% Cycling10</v>
      </c>
      <c r="G2853">
        <v>0.95073180000000002</v>
      </c>
      <c r="H2853">
        <v>0.95073180000000002</v>
      </c>
      <c r="I2853">
        <v>81.092799999999997</v>
      </c>
      <c r="J2853">
        <v>0</v>
      </c>
      <c r="K2853">
        <v>0</v>
      </c>
      <c r="L2853">
        <v>0</v>
      </c>
      <c r="M2853">
        <v>0</v>
      </c>
      <c r="N2853">
        <v>0</v>
      </c>
      <c r="O2853">
        <v>12331</v>
      </c>
      <c r="P2853" t="s">
        <v>59</v>
      </c>
      <c r="Q2853" t="s">
        <v>61</v>
      </c>
    </row>
    <row r="2854" spans="1:17" x14ac:dyDescent="0.25">
      <c r="A2854" t="s">
        <v>43</v>
      </c>
      <c r="B2854" t="s">
        <v>36</v>
      </c>
      <c r="C2854" t="s">
        <v>53</v>
      </c>
      <c r="D2854" t="s">
        <v>31</v>
      </c>
      <c r="E2854">
        <v>10</v>
      </c>
      <c r="F2854" t="str">
        <f t="shared" si="44"/>
        <v>Aggregate1-in-2September Monthly System Peak Day50% Cycling10</v>
      </c>
      <c r="G2854">
        <v>13.71241</v>
      </c>
      <c r="H2854">
        <v>13.71241</v>
      </c>
      <c r="I2854">
        <v>81.092799999999997</v>
      </c>
      <c r="J2854">
        <v>0</v>
      </c>
      <c r="K2854">
        <v>0</v>
      </c>
      <c r="L2854">
        <v>0</v>
      </c>
      <c r="M2854">
        <v>0</v>
      </c>
      <c r="N2854">
        <v>0</v>
      </c>
      <c r="O2854">
        <v>12331</v>
      </c>
      <c r="P2854" t="s">
        <v>59</v>
      </c>
      <c r="Q2854" t="s">
        <v>61</v>
      </c>
    </row>
    <row r="2855" spans="1:17" x14ac:dyDescent="0.25">
      <c r="A2855" t="s">
        <v>30</v>
      </c>
      <c r="B2855" t="s">
        <v>36</v>
      </c>
      <c r="C2855" t="s">
        <v>53</v>
      </c>
      <c r="D2855" t="s">
        <v>26</v>
      </c>
      <c r="E2855">
        <v>10</v>
      </c>
      <c r="F2855" t="str">
        <f t="shared" si="44"/>
        <v>Average Per Ton1-in-2September Monthly System Peak DayAll10</v>
      </c>
      <c r="G2855">
        <v>0.23799870000000001</v>
      </c>
      <c r="H2855">
        <v>0.23799870000000001</v>
      </c>
      <c r="I2855">
        <v>80.621499999999997</v>
      </c>
      <c r="J2855">
        <v>0</v>
      </c>
      <c r="K2855">
        <v>0</v>
      </c>
      <c r="L2855">
        <v>0</v>
      </c>
      <c r="M2855">
        <v>0</v>
      </c>
      <c r="N2855">
        <v>0</v>
      </c>
      <c r="O2855">
        <v>23026</v>
      </c>
      <c r="P2855" t="s">
        <v>59</v>
      </c>
      <c r="Q2855" t="s">
        <v>61</v>
      </c>
    </row>
    <row r="2856" spans="1:17" x14ac:dyDescent="0.25">
      <c r="A2856" t="s">
        <v>28</v>
      </c>
      <c r="B2856" t="s">
        <v>36</v>
      </c>
      <c r="C2856" t="s">
        <v>53</v>
      </c>
      <c r="D2856" t="s">
        <v>26</v>
      </c>
      <c r="E2856">
        <v>10</v>
      </c>
      <c r="F2856" t="str">
        <f t="shared" si="44"/>
        <v>Average Per Premise1-in-2September Monthly System Peak DayAll10</v>
      </c>
      <c r="G2856">
        <v>1.0185949999999999</v>
      </c>
      <c r="H2856">
        <v>1.0185949999999999</v>
      </c>
      <c r="I2856">
        <v>80.621499999999997</v>
      </c>
      <c r="J2856">
        <v>0</v>
      </c>
      <c r="K2856">
        <v>0</v>
      </c>
      <c r="L2856">
        <v>0</v>
      </c>
      <c r="M2856">
        <v>0</v>
      </c>
      <c r="N2856">
        <v>0</v>
      </c>
      <c r="O2856">
        <v>23026</v>
      </c>
      <c r="P2856" t="s">
        <v>59</v>
      </c>
      <c r="Q2856" t="s">
        <v>61</v>
      </c>
    </row>
    <row r="2857" spans="1:17" x14ac:dyDescent="0.25">
      <c r="A2857" t="s">
        <v>29</v>
      </c>
      <c r="B2857" t="s">
        <v>36</v>
      </c>
      <c r="C2857" t="s">
        <v>53</v>
      </c>
      <c r="D2857" t="s">
        <v>26</v>
      </c>
      <c r="E2857">
        <v>10</v>
      </c>
      <c r="F2857" t="str">
        <f t="shared" si="44"/>
        <v>Average Per Device1-in-2September Monthly System Peak DayAll10</v>
      </c>
      <c r="G2857">
        <v>0.84892769999999995</v>
      </c>
      <c r="H2857">
        <v>0.84892780000000001</v>
      </c>
      <c r="I2857">
        <v>80.621499999999997</v>
      </c>
      <c r="J2857">
        <v>0</v>
      </c>
      <c r="K2857">
        <v>0</v>
      </c>
      <c r="L2857">
        <v>0</v>
      </c>
      <c r="M2857">
        <v>0</v>
      </c>
      <c r="N2857">
        <v>0</v>
      </c>
      <c r="O2857">
        <v>23026</v>
      </c>
      <c r="P2857" t="s">
        <v>59</v>
      </c>
      <c r="Q2857" t="s">
        <v>61</v>
      </c>
    </row>
    <row r="2858" spans="1:17" x14ac:dyDescent="0.25">
      <c r="A2858" t="s">
        <v>43</v>
      </c>
      <c r="B2858" t="s">
        <v>36</v>
      </c>
      <c r="C2858" t="s">
        <v>53</v>
      </c>
      <c r="D2858" t="s">
        <v>26</v>
      </c>
      <c r="E2858">
        <v>10</v>
      </c>
      <c r="F2858" t="str">
        <f t="shared" si="44"/>
        <v>Aggregate1-in-2September Monthly System Peak DayAll10</v>
      </c>
      <c r="G2858">
        <v>23.454180000000001</v>
      </c>
      <c r="H2858">
        <v>23.454180000000001</v>
      </c>
      <c r="I2858">
        <v>80.621499999999997</v>
      </c>
      <c r="J2858">
        <v>0</v>
      </c>
      <c r="K2858">
        <v>0</v>
      </c>
      <c r="L2858">
        <v>0</v>
      </c>
      <c r="M2858">
        <v>0</v>
      </c>
      <c r="N2858">
        <v>0</v>
      </c>
      <c r="O2858">
        <v>23026</v>
      </c>
      <c r="P2858" t="s">
        <v>59</v>
      </c>
      <c r="Q2858" t="s">
        <v>61</v>
      </c>
    </row>
    <row r="2859" spans="1:17" x14ac:dyDescent="0.25">
      <c r="A2859" t="s">
        <v>30</v>
      </c>
      <c r="B2859" t="s">
        <v>36</v>
      </c>
      <c r="C2859" t="s">
        <v>48</v>
      </c>
      <c r="D2859" t="s">
        <v>58</v>
      </c>
      <c r="E2859">
        <v>11</v>
      </c>
      <c r="F2859" t="str">
        <f t="shared" si="44"/>
        <v>Average Per Ton1-in-2August Monthly System Peak Day100% Cycling11</v>
      </c>
      <c r="G2859">
        <v>0.21958130000000001</v>
      </c>
      <c r="H2859">
        <v>0.21958130000000001</v>
      </c>
      <c r="I2859">
        <v>79.052199999999999</v>
      </c>
      <c r="J2859">
        <v>0</v>
      </c>
      <c r="K2859">
        <v>0</v>
      </c>
      <c r="L2859">
        <v>0</v>
      </c>
      <c r="M2859">
        <v>0</v>
      </c>
      <c r="N2859">
        <v>0</v>
      </c>
      <c r="O2859">
        <v>10695</v>
      </c>
      <c r="P2859" t="s">
        <v>59</v>
      </c>
      <c r="Q2859" t="s">
        <v>61</v>
      </c>
    </row>
    <row r="2860" spans="1:17" x14ac:dyDescent="0.25">
      <c r="A2860" t="s">
        <v>28</v>
      </c>
      <c r="B2860" t="s">
        <v>36</v>
      </c>
      <c r="C2860" t="s">
        <v>48</v>
      </c>
      <c r="D2860" t="s">
        <v>58</v>
      </c>
      <c r="E2860">
        <v>11</v>
      </c>
      <c r="F2860" t="str">
        <f t="shared" si="44"/>
        <v>Average Per Premise1-in-2August Monthly System Peak Day100% Cycling11</v>
      </c>
      <c r="G2860">
        <v>0.9840835</v>
      </c>
      <c r="H2860">
        <v>0.9840835</v>
      </c>
      <c r="I2860">
        <v>79.052199999999999</v>
      </c>
      <c r="J2860">
        <v>0</v>
      </c>
      <c r="K2860">
        <v>0</v>
      </c>
      <c r="L2860">
        <v>0</v>
      </c>
      <c r="M2860">
        <v>0</v>
      </c>
      <c r="N2860">
        <v>0</v>
      </c>
      <c r="O2860">
        <v>10695</v>
      </c>
      <c r="P2860" t="s">
        <v>59</v>
      </c>
      <c r="Q2860" t="s">
        <v>61</v>
      </c>
    </row>
    <row r="2861" spans="1:17" x14ac:dyDescent="0.25">
      <c r="A2861" t="s">
        <v>29</v>
      </c>
      <c r="B2861" t="s">
        <v>36</v>
      </c>
      <c r="C2861" t="s">
        <v>48</v>
      </c>
      <c r="D2861" t="s">
        <v>58</v>
      </c>
      <c r="E2861">
        <v>11</v>
      </c>
      <c r="F2861" t="str">
        <f t="shared" si="44"/>
        <v>Average Per Device1-in-2August Monthly System Peak Day100% Cycling11</v>
      </c>
      <c r="G2861">
        <v>0.7970294</v>
      </c>
      <c r="H2861">
        <v>0.7970294</v>
      </c>
      <c r="I2861">
        <v>79.052199999999999</v>
      </c>
      <c r="J2861">
        <v>0</v>
      </c>
      <c r="K2861">
        <v>0</v>
      </c>
      <c r="L2861">
        <v>0</v>
      </c>
      <c r="M2861">
        <v>0</v>
      </c>
      <c r="N2861">
        <v>0</v>
      </c>
      <c r="O2861">
        <v>10695</v>
      </c>
      <c r="P2861" t="s">
        <v>59</v>
      </c>
      <c r="Q2861" t="s">
        <v>61</v>
      </c>
    </row>
    <row r="2862" spans="1:17" x14ac:dyDescent="0.25">
      <c r="A2862" t="s">
        <v>43</v>
      </c>
      <c r="B2862" t="s">
        <v>36</v>
      </c>
      <c r="C2862" t="s">
        <v>48</v>
      </c>
      <c r="D2862" t="s">
        <v>58</v>
      </c>
      <c r="E2862">
        <v>11</v>
      </c>
      <c r="F2862" t="str">
        <f t="shared" si="44"/>
        <v>Aggregate1-in-2August Monthly System Peak Day100% Cycling11</v>
      </c>
      <c r="G2862">
        <v>10.52477</v>
      </c>
      <c r="H2862">
        <v>10.52477</v>
      </c>
      <c r="I2862">
        <v>79.052199999999999</v>
      </c>
      <c r="J2862">
        <v>0</v>
      </c>
      <c r="K2862">
        <v>0</v>
      </c>
      <c r="L2862">
        <v>0</v>
      </c>
      <c r="M2862">
        <v>0</v>
      </c>
      <c r="N2862">
        <v>0</v>
      </c>
      <c r="O2862">
        <v>10695</v>
      </c>
      <c r="P2862" t="s">
        <v>59</v>
      </c>
      <c r="Q2862" t="s">
        <v>61</v>
      </c>
    </row>
    <row r="2863" spans="1:17" x14ac:dyDescent="0.25">
      <c r="A2863" t="s">
        <v>30</v>
      </c>
      <c r="B2863" t="s">
        <v>36</v>
      </c>
      <c r="C2863" t="s">
        <v>48</v>
      </c>
      <c r="D2863" t="s">
        <v>31</v>
      </c>
      <c r="E2863">
        <v>11</v>
      </c>
      <c r="F2863" t="str">
        <f t="shared" si="44"/>
        <v>Average Per Ton1-in-2August Monthly System Peak Day50% Cycling11</v>
      </c>
      <c r="G2863">
        <v>0.30638080000000001</v>
      </c>
      <c r="H2863">
        <v>0.30638080000000001</v>
      </c>
      <c r="I2863">
        <v>79.552599999999998</v>
      </c>
      <c r="J2863">
        <v>0</v>
      </c>
      <c r="K2863">
        <v>0</v>
      </c>
      <c r="L2863">
        <v>0</v>
      </c>
      <c r="M2863">
        <v>0</v>
      </c>
      <c r="N2863">
        <v>0</v>
      </c>
      <c r="O2863">
        <v>12331</v>
      </c>
      <c r="P2863" t="s">
        <v>59</v>
      </c>
      <c r="Q2863" t="s">
        <v>61</v>
      </c>
    </row>
    <row r="2864" spans="1:17" x14ac:dyDescent="0.25">
      <c r="A2864" t="s">
        <v>28</v>
      </c>
      <c r="B2864" t="s">
        <v>36</v>
      </c>
      <c r="C2864" t="s">
        <v>48</v>
      </c>
      <c r="D2864" t="s">
        <v>31</v>
      </c>
      <c r="E2864">
        <v>11</v>
      </c>
      <c r="F2864" t="str">
        <f t="shared" si="44"/>
        <v>Average Per Premise1-in-2August Monthly System Peak Day50% Cycling11</v>
      </c>
      <c r="G2864">
        <v>1.2576350000000001</v>
      </c>
      <c r="H2864">
        <v>1.2576350000000001</v>
      </c>
      <c r="I2864">
        <v>79.552599999999998</v>
      </c>
      <c r="J2864">
        <v>0</v>
      </c>
      <c r="K2864">
        <v>0</v>
      </c>
      <c r="L2864">
        <v>0</v>
      </c>
      <c r="M2864">
        <v>0</v>
      </c>
      <c r="N2864">
        <v>0</v>
      </c>
      <c r="O2864">
        <v>12331</v>
      </c>
      <c r="P2864" t="s">
        <v>59</v>
      </c>
      <c r="Q2864" t="s">
        <v>61</v>
      </c>
    </row>
    <row r="2865" spans="1:17" x14ac:dyDescent="0.25">
      <c r="A2865" t="s">
        <v>29</v>
      </c>
      <c r="B2865" t="s">
        <v>36</v>
      </c>
      <c r="C2865" t="s">
        <v>48</v>
      </c>
      <c r="D2865" t="s">
        <v>31</v>
      </c>
      <c r="E2865">
        <v>11</v>
      </c>
      <c r="F2865" t="str">
        <f t="shared" si="44"/>
        <v>Average Per Device1-in-2August Monthly System Peak Day50% Cycling11</v>
      </c>
      <c r="G2865">
        <v>1.0752200000000001</v>
      </c>
      <c r="H2865">
        <v>1.0752200000000001</v>
      </c>
      <c r="I2865">
        <v>79.552599999999998</v>
      </c>
      <c r="J2865">
        <v>0</v>
      </c>
      <c r="K2865">
        <v>0</v>
      </c>
      <c r="L2865">
        <v>0</v>
      </c>
      <c r="M2865">
        <v>0</v>
      </c>
      <c r="N2865">
        <v>0</v>
      </c>
      <c r="O2865">
        <v>12331</v>
      </c>
      <c r="P2865" t="s">
        <v>59</v>
      </c>
      <c r="Q2865" t="s">
        <v>61</v>
      </c>
    </row>
    <row r="2866" spans="1:17" x14ac:dyDescent="0.25">
      <c r="A2866" t="s">
        <v>43</v>
      </c>
      <c r="B2866" t="s">
        <v>36</v>
      </c>
      <c r="C2866" t="s">
        <v>48</v>
      </c>
      <c r="D2866" t="s">
        <v>31</v>
      </c>
      <c r="E2866">
        <v>11</v>
      </c>
      <c r="F2866" t="str">
        <f t="shared" si="44"/>
        <v>Aggregate1-in-2August Monthly System Peak Day50% Cycling11</v>
      </c>
      <c r="G2866">
        <v>15.50789</v>
      </c>
      <c r="H2866">
        <v>15.50789</v>
      </c>
      <c r="I2866">
        <v>79.552599999999998</v>
      </c>
      <c r="J2866">
        <v>0</v>
      </c>
      <c r="K2866">
        <v>0</v>
      </c>
      <c r="L2866">
        <v>0</v>
      </c>
      <c r="M2866">
        <v>0</v>
      </c>
      <c r="N2866">
        <v>0</v>
      </c>
      <c r="O2866">
        <v>12331</v>
      </c>
      <c r="P2866" t="s">
        <v>59</v>
      </c>
      <c r="Q2866" t="s">
        <v>61</v>
      </c>
    </row>
    <row r="2867" spans="1:17" x14ac:dyDescent="0.25">
      <c r="A2867" t="s">
        <v>30</v>
      </c>
      <c r="B2867" t="s">
        <v>36</v>
      </c>
      <c r="C2867" t="s">
        <v>48</v>
      </c>
      <c r="D2867" t="s">
        <v>26</v>
      </c>
      <c r="E2867">
        <v>11</v>
      </c>
      <c r="F2867" t="str">
        <f t="shared" si="44"/>
        <v>Average Per Ton1-in-2August Monthly System Peak DayAll11</v>
      </c>
      <c r="G2867">
        <v>0.26606239999999998</v>
      </c>
      <c r="H2867">
        <v>0.26606239999999998</v>
      </c>
      <c r="I2867">
        <v>79.3202</v>
      </c>
      <c r="J2867">
        <v>0</v>
      </c>
      <c r="K2867">
        <v>0</v>
      </c>
      <c r="L2867">
        <v>0</v>
      </c>
      <c r="M2867">
        <v>0</v>
      </c>
      <c r="N2867">
        <v>0</v>
      </c>
      <c r="O2867">
        <v>23026</v>
      </c>
      <c r="P2867" t="s">
        <v>59</v>
      </c>
      <c r="Q2867" t="s">
        <v>61</v>
      </c>
    </row>
    <row r="2868" spans="1:17" x14ac:dyDescent="0.25">
      <c r="A2868" t="s">
        <v>28</v>
      </c>
      <c r="B2868" t="s">
        <v>36</v>
      </c>
      <c r="C2868" t="s">
        <v>48</v>
      </c>
      <c r="D2868" t="s">
        <v>26</v>
      </c>
      <c r="E2868">
        <v>11</v>
      </c>
      <c r="F2868" t="str">
        <f t="shared" si="44"/>
        <v>Average Per Premise1-in-2August Monthly System Peak DayAll11</v>
      </c>
      <c r="G2868">
        <v>1.1387039999999999</v>
      </c>
      <c r="H2868">
        <v>1.1387039999999999</v>
      </c>
      <c r="I2868">
        <v>79.3202</v>
      </c>
      <c r="J2868">
        <v>0</v>
      </c>
      <c r="K2868">
        <v>0</v>
      </c>
      <c r="L2868">
        <v>0</v>
      </c>
      <c r="M2868">
        <v>0</v>
      </c>
      <c r="N2868">
        <v>0</v>
      </c>
      <c r="O2868">
        <v>23026</v>
      </c>
      <c r="P2868" t="s">
        <v>59</v>
      </c>
      <c r="Q2868" t="s">
        <v>61</v>
      </c>
    </row>
    <row r="2869" spans="1:17" x14ac:dyDescent="0.25">
      <c r="A2869" t="s">
        <v>29</v>
      </c>
      <c r="B2869" t="s">
        <v>36</v>
      </c>
      <c r="C2869" t="s">
        <v>48</v>
      </c>
      <c r="D2869" t="s">
        <v>26</v>
      </c>
      <c r="E2869">
        <v>11</v>
      </c>
      <c r="F2869" t="str">
        <f t="shared" si="44"/>
        <v>Average Per Device1-in-2August Monthly System Peak DayAll11</v>
      </c>
      <c r="G2869">
        <v>0.94902949999999997</v>
      </c>
      <c r="H2869">
        <v>0.94902949999999997</v>
      </c>
      <c r="I2869">
        <v>79.3202</v>
      </c>
      <c r="J2869">
        <v>0</v>
      </c>
      <c r="K2869">
        <v>0</v>
      </c>
      <c r="L2869">
        <v>0</v>
      </c>
      <c r="M2869">
        <v>0</v>
      </c>
      <c r="N2869">
        <v>0</v>
      </c>
      <c r="O2869">
        <v>23026</v>
      </c>
      <c r="P2869" t="s">
        <v>59</v>
      </c>
      <c r="Q2869" t="s">
        <v>61</v>
      </c>
    </row>
    <row r="2870" spans="1:17" x14ac:dyDescent="0.25">
      <c r="A2870" t="s">
        <v>43</v>
      </c>
      <c r="B2870" t="s">
        <v>36</v>
      </c>
      <c r="C2870" t="s">
        <v>48</v>
      </c>
      <c r="D2870" t="s">
        <v>26</v>
      </c>
      <c r="E2870">
        <v>11</v>
      </c>
      <c r="F2870" t="str">
        <f t="shared" si="44"/>
        <v>Aggregate1-in-2August Monthly System Peak DayAll11</v>
      </c>
      <c r="G2870">
        <v>26.21979</v>
      </c>
      <c r="H2870">
        <v>26.21979</v>
      </c>
      <c r="I2870">
        <v>79.3202</v>
      </c>
      <c r="J2870">
        <v>0</v>
      </c>
      <c r="K2870">
        <v>0</v>
      </c>
      <c r="L2870">
        <v>0</v>
      </c>
      <c r="M2870">
        <v>0</v>
      </c>
      <c r="N2870">
        <v>0</v>
      </c>
      <c r="O2870">
        <v>23026</v>
      </c>
      <c r="P2870" t="s">
        <v>59</v>
      </c>
      <c r="Q2870" t="s">
        <v>61</v>
      </c>
    </row>
    <row r="2871" spans="1:17" x14ac:dyDescent="0.25">
      <c r="A2871" t="s">
        <v>30</v>
      </c>
      <c r="B2871" t="s">
        <v>36</v>
      </c>
      <c r="C2871" t="s">
        <v>37</v>
      </c>
      <c r="D2871" t="s">
        <v>58</v>
      </c>
      <c r="E2871">
        <v>11</v>
      </c>
      <c r="F2871" t="str">
        <f t="shared" si="44"/>
        <v>Average Per Ton1-in-2August Typical Event Day100% Cycling11</v>
      </c>
      <c r="G2871">
        <v>0.1998953</v>
      </c>
      <c r="H2871">
        <v>0.1998953</v>
      </c>
      <c r="I2871">
        <v>78.849000000000004</v>
      </c>
      <c r="J2871">
        <v>0</v>
      </c>
      <c r="K2871">
        <v>0</v>
      </c>
      <c r="L2871">
        <v>0</v>
      </c>
      <c r="M2871">
        <v>0</v>
      </c>
      <c r="N2871">
        <v>0</v>
      </c>
      <c r="O2871">
        <v>10695</v>
      </c>
      <c r="P2871" t="s">
        <v>59</v>
      </c>
      <c r="Q2871" t="s">
        <v>61</v>
      </c>
    </row>
    <row r="2872" spans="1:17" x14ac:dyDescent="0.25">
      <c r="A2872" t="s">
        <v>28</v>
      </c>
      <c r="B2872" t="s">
        <v>36</v>
      </c>
      <c r="C2872" t="s">
        <v>37</v>
      </c>
      <c r="D2872" t="s">
        <v>58</v>
      </c>
      <c r="E2872">
        <v>11</v>
      </c>
      <c r="F2872" t="str">
        <f t="shared" si="44"/>
        <v>Average Per Premise1-in-2August Typical Event Day100% Cycling11</v>
      </c>
      <c r="G2872">
        <v>0.89585820000000005</v>
      </c>
      <c r="H2872">
        <v>0.89585820000000005</v>
      </c>
      <c r="I2872">
        <v>78.849000000000004</v>
      </c>
      <c r="J2872">
        <v>0</v>
      </c>
      <c r="K2872">
        <v>0</v>
      </c>
      <c r="L2872">
        <v>0</v>
      </c>
      <c r="M2872">
        <v>0</v>
      </c>
      <c r="N2872">
        <v>0</v>
      </c>
      <c r="O2872">
        <v>10695</v>
      </c>
      <c r="P2872" t="s">
        <v>59</v>
      </c>
      <c r="Q2872" t="s">
        <v>61</v>
      </c>
    </row>
    <row r="2873" spans="1:17" x14ac:dyDescent="0.25">
      <c r="A2873" t="s">
        <v>29</v>
      </c>
      <c r="B2873" t="s">
        <v>36</v>
      </c>
      <c r="C2873" t="s">
        <v>37</v>
      </c>
      <c r="D2873" t="s">
        <v>58</v>
      </c>
      <c r="E2873">
        <v>11</v>
      </c>
      <c r="F2873" t="str">
        <f t="shared" si="44"/>
        <v>Average Per Device1-in-2August Typical Event Day100% Cycling11</v>
      </c>
      <c r="G2873">
        <v>0.72557389999999999</v>
      </c>
      <c r="H2873">
        <v>0.72557389999999999</v>
      </c>
      <c r="I2873">
        <v>78.849000000000004</v>
      </c>
      <c r="J2873">
        <v>0</v>
      </c>
      <c r="K2873">
        <v>0</v>
      </c>
      <c r="L2873">
        <v>0</v>
      </c>
      <c r="M2873">
        <v>0</v>
      </c>
      <c r="N2873">
        <v>0</v>
      </c>
      <c r="O2873">
        <v>10695</v>
      </c>
      <c r="P2873" t="s">
        <v>59</v>
      </c>
      <c r="Q2873" t="s">
        <v>61</v>
      </c>
    </row>
    <row r="2874" spans="1:17" x14ac:dyDescent="0.25">
      <c r="A2874" t="s">
        <v>43</v>
      </c>
      <c r="B2874" t="s">
        <v>36</v>
      </c>
      <c r="C2874" t="s">
        <v>37</v>
      </c>
      <c r="D2874" t="s">
        <v>58</v>
      </c>
      <c r="E2874">
        <v>11</v>
      </c>
      <c r="F2874" t="str">
        <f t="shared" si="44"/>
        <v>Aggregate1-in-2August Typical Event Day100% Cycling11</v>
      </c>
      <c r="G2874">
        <v>9.5812039999999996</v>
      </c>
      <c r="H2874">
        <v>9.5812039999999996</v>
      </c>
      <c r="I2874">
        <v>78.849000000000004</v>
      </c>
      <c r="J2874">
        <v>0</v>
      </c>
      <c r="K2874">
        <v>0</v>
      </c>
      <c r="L2874">
        <v>0</v>
      </c>
      <c r="M2874">
        <v>0</v>
      </c>
      <c r="N2874">
        <v>0</v>
      </c>
      <c r="O2874">
        <v>10695</v>
      </c>
      <c r="P2874" t="s">
        <v>59</v>
      </c>
      <c r="Q2874" t="s">
        <v>61</v>
      </c>
    </row>
    <row r="2875" spans="1:17" x14ac:dyDescent="0.25">
      <c r="A2875" t="s">
        <v>30</v>
      </c>
      <c r="B2875" t="s">
        <v>36</v>
      </c>
      <c r="C2875" t="s">
        <v>37</v>
      </c>
      <c r="D2875" t="s">
        <v>31</v>
      </c>
      <c r="E2875">
        <v>11</v>
      </c>
      <c r="F2875" t="str">
        <f t="shared" si="44"/>
        <v>Average Per Ton1-in-2August Typical Event Day50% Cycling11</v>
      </c>
      <c r="G2875">
        <v>0.28291519999999998</v>
      </c>
      <c r="H2875">
        <v>0.28291519999999998</v>
      </c>
      <c r="I2875">
        <v>79.555599999999998</v>
      </c>
      <c r="J2875">
        <v>0</v>
      </c>
      <c r="K2875">
        <v>0</v>
      </c>
      <c r="L2875">
        <v>0</v>
      </c>
      <c r="M2875">
        <v>0</v>
      </c>
      <c r="N2875">
        <v>0</v>
      </c>
      <c r="O2875">
        <v>12331</v>
      </c>
      <c r="P2875" t="s">
        <v>59</v>
      </c>
      <c r="Q2875" t="s">
        <v>61</v>
      </c>
    </row>
    <row r="2876" spans="1:17" x14ac:dyDescent="0.25">
      <c r="A2876" t="s">
        <v>28</v>
      </c>
      <c r="B2876" t="s">
        <v>36</v>
      </c>
      <c r="C2876" t="s">
        <v>37</v>
      </c>
      <c r="D2876" t="s">
        <v>31</v>
      </c>
      <c r="E2876">
        <v>11</v>
      </c>
      <c r="F2876" t="str">
        <f t="shared" si="44"/>
        <v>Average Per Premise1-in-2August Typical Event Day50% Cycling11</v>
      </c>
      <c r="G2876">
        <v>1.161313</v>
      </c>
      <c r="H2876">
        <v>1.161313</v>
      </c>
      <c r="I2876">
        <v>79.555599999999998</v>
      </c>
      <c r="J2876">
        <v>0</v>
      </c>
      <c r="K2876">
        <v>0</v>
      </c>
      <c r="L2876">
        <v>0</v>
      </c>
      <c r="M2876">
        <v>0</v>
      </c>
      <c r="N2876">
        <v>0</v>
      </c>
      <c r="O2876">
        <v>12331</v>
      </c>
      <c r="P2876" t="s">
        <v>59</v>
      </c>
      <c r="Q2876" t="s">
        <v>61</v>
      </c>
    </row>
    <row r="2877" spans="1:17" x14ac:dyDescent="0.25">
      <c r="A2877" t="s">
        <v>29</v>
      </c>
      <c r="B2877" t="s">
        <v>36</v>
      </c>
      <c r="C2877" t="s">
        <v>37</v>
      </c>
      <c r="D2877" t="s">
        <v>31</v>
      </c>
      <c r="E2877">
        <v>11</v>
      </c>
      <c r="F2877" t="str">
        <f t="shared" si="44"/>
        <v>Average Per Device1-in-2August Typical Event Day50% Cycling11</v>
      </c>
      <c r="G2877">
        <v>0.99286909999999995</v>
      </c>
      <c r="H2877">
        <v>0.99286909999999995</v>
      </c>
      <c r="I2877">
        <v>79.555599999999998</v>
      </c>
      <c r="J2877">
        <v>0</v>
      </c>
      <c r="K2877">
        <v>0</v>
      </c>
      <c r="L2877">
        <v>0</v>
      </c>
      <c r="M2877">
        <v>0</v>
      </c>
      <c r="N2877">
        <v>0</v>
      </c>
      <c r="O2877">
        <v>12331</v>
      </c>
      <c r="P2877" t="s">
        <v>59</v>
      </c>
      <c r="Q2877" t="s">
        <v>61</v>
      </c>
    </row>
    <row r="2878" spans="1:17" x14ac:dyDescent="0.25">
      <c r="A2878" t="s">
        <v>43</v>
      </c>
      <c r="B2878" t="s">
        <v>36</v>
      </c>
      <c r="C2878" t="s">
        <v>37</v>
      </c>
      <c r="D2878" t="s">
        <v>31</v>
      </c>
      <c r="E2878">
        <v>11</v>
      </c>
      <c r="F2878" t="str">
        <f t="shared" si="44"/>
        <v>Aggregate1-in-2August Typical Event Day50% Cycling11</v>
      </c>
      <c r="G2878">
        <v>14.32015</v>
      </c>
      <c r="H2878">
        <v>14.32015</v>
      </c>
      <c r="I2878">
        <v>79.555599999999998</v>
      </c>
      <c r="J2878">
        <v>0</v>
      </c>
      <c r="K2878">
        <v>0</v>
      </c>
      <c r="L2878">
        <v>0</v>
      </c>
      <c r="M2878">
        <v>0</v>
      </c>
      <c r="N2878">
        <v>0</v>
      </c>
      <c r="O2878">
        <v>12331</v>
      </c>
      <c r="P2878" t="s">
        <v>59</v>
      </c>
      <c r="Q2878" t="s">
        <v>61</v>
      </c>
    </row>
    <row r="2879" spans="1:17" x14ac:dyDescent="0.25">
      <c r="A2879" t="s">
        <v>30</v>
      </c>
      <c r="B2879" t="s">
        <v>36</v>
      </c>
      <c r="C2879" t="s">
        <v>37</v>
      </c>
      <c r="D2879" t="s">
        <v>26</v>
      </c>
      <c r="E2879">
        <v>11</v>
      </c>
      <c r="F2879" t="str">
        <f t="shared" si="44"/>
        <v>Average Per Ton1-in-2August Typical Event DayAll11</v>
      </c>
      <c r="G2879">
        <v>0.2443525</v>
      </c>
      <c r="H2879">
        <v>0.2443525</v>
      </c>
      <c r="I2879">
        <v>79.227400000000003</v>
      </c>
      <c r="J2879">
        <v>0</v>
      </c>
      <c r="K2879">
        <v>0</v>
      </c>
      <c r="L2879">
        <v>0</v>
      </c>
      <c r="M2879">
        <v>0</v>
      </c>
      <c r="N2879">
        <v>0</v>
      </c>
      <c r="O2879">
        <v>23026</v>
      </c>
      <c r="P2879" t="s">
        <v>59</v>
      </c>
      <c r="Q2879" t="s">
        <v>61</v>
      </c>
    </row>
    <row r="2880" spans="1:17" x14ac:dyDescent="0.25">
      <c r="A2880" t="s">
        <v>28</v>
      </c>
      <c r="B2880" t="s">
        <v>36</v>
      </c>
      <c r="C2880" t="s">
        <v>37</v>
      </c>
      <c r="D2880" t="s">
        <v>26</v>
      </c>
      <c r="E2880">
        <v>11</v>
      </c>
      <c r="F2880" t="str">
        <f t="shared" si="44"/>
        <v>Average Per Premise1-in-2August Typical Event DayAll11</v>
      </c>
      <c r="G2880">
        <v>1.0457890000000001</v>
      </c>
      <c r="H2880">
        <v>1.0457890000000001</v>
      </c>
      <c r="I2880">
        <v>79.227400000000003</v>
      </c>
      <c r="J2880">
        <v>0</v>
      </c>
      <c r="K2880">
        <v>0</v>
      </c>
      <c r="L2880">
        <v>0</v>
      </c>
      <c r="M2880">
        <v>0</v>
      </c>
      <c r="N2880">
        <v>0</v>
      </c>
      <c r="O2880">
        <v>23026</v>
      </c>
      <c r="P2880" t="s">
        <v>59</v>
      </c>
      <c r="Q2880" t="s">
        <v>61</v>
      </c>
    </row>
    <row r="2881" spans="1:17" x14ac:dyDescent="0.25">
      <c r="A2881" t="s">
        <v>29</v>
      </c>
      <c r="B2881" t="s">
        <v>36</v>
      </c>
      <c r="C2881" t="s">
        <v>37</v>
      </c>
      <c r="D2881" t="s">
        <v>26</v>
      </c>
      <c r="E2881">
        <v>11</v>
      </c>
      <c r="F2881" t="str">
        <f t="shared" si="44"/>
        <v>Average Per Device1-in-2August Typical Event DayAll11</v>
      </c>
      <c r="G2881">
        <v>0.87159140000000002</v>
      </c>
      <c r="H2881">
        <v>0.87159140000000002</v>
      </c>
      <c r="I2881">
        <v>79.227400000000003</v>
      </c>
      <c r="J2881">
        <v>0</v>
      </c>
      <c r="K2881">
        <v>0</v>
      </c>
      <c r="L2881">
        <v>0</v>
      </c>
      <c r="M2881">
        <v>0</v>
      </c>
      <c r="N2881">
        <v>0</v>
      </c>
      <c r="O2881">
        <v>23026</v>
      </c>
      <c r="P2881" t="s">
        <v>59</v>
      </c>
      <c r="Q2881" t="s">
        <v>61</v>
      </c>
    </row>
    <row r="2882" spans="1:17" x14ac:dyDescent="0.25">
      <c r="A2882" t="s">
        <v>43</v>
      </c>
      <c r="B2882" t="s">
        <v>36</v>
      </c>
      <c r="C2882" t="s">
        <v>37</v>
      </c>
      <c r="D2882" t="s">
        <v>26</v>
      </c>
      <c r="E2882">
        <v>11</v>
      </c>
      <c r="F2882" t="str">
        <f t="shared" si="44"/>
        <v>Aggregate1-in-2August Typical Event DayAll11</v>
      </c>
      <c r="G2882">
        <v>24.08033</v>
      </c>
      <c r="H2882">
        <v>24.08033</v>
      </c>
      <c r="I2882">
        <v>79.227400000000003</v>
      </c>
      <c r="J2882">
        <v>0</v>
      </c>
      <c r="K2882">
        <v>0</v>
      </c>
      <c r="L2882">
        <v>0</v>
      </c>
      <c r="M2882">
        <v>0</v>
      </c>
      <c r="N2882">
        <v>0</v>
      </c>
      <c r="O2882">
        <v>23026</v>
      </c>
      <c r="P2882" t="s">
        <v>59</v>
      </c>
      <c r="Q2882" t="s">
        <v>61</v>
      </c>
    </row>
    <row r="2883" spans="1:17" x14ac:dyDescent="0.25">
      <c r="A2883" t="s">
        <v>30</v>
      </c>
      <c r="B2883" t="s">
        <v>36</v>
      </c>
      <c r="C2883" t="s">
        <v>49</v>
      </c>
      <c r="D2883" t="s">
        <v>58</v>
      </c>
      <c r="E2883">
        <v>11</v>
      </c>
      <c r="F2883" t="str">
        <f t="shared" ref="F2883:F2946" si="45">CONCATENATE(A2883,B2883,C2883,D2883,E2883)</f>
        <v>Average Per Ton1-in-2July Monthly System Peak Day100% Cycling11</v>
      </c>
      <c r="G2883">
        <v>0.19740389999999999</v>
      </c>
      <c r="H2883">
        <v>0.19740389999999999</v>
      </c>
      <c r="I2883">
        <v>77.45</v>
      </c>
      <c r="J2883">
        <v>0</v>
      </c>
      <c r="K2883">
        <v>0</v>
      </c>
      <c r="L2883">
        <v>0</v>
      </c>
      <c r="M2883">
        <v>0</v>
      </c>
      <c r="N2883">
        <v>0</v>
      </c>
      <c r="O2883">
        <v>10695</v>
      </c>
      <c r="P2883" t="s">
        <v>59</v>
      </c>
      <c r="Q2883" t="s">
        <v>61</v>
      </c>
    </row>
    <row r="2884" spans="1:17" x14ac:dyDescent="0.25">
      <c r="A2884" t="s">
        <v>28</v>
      </c>
      <c r="B2884" t="s">
        <v>36</v>
      </c>
      <c r="C2884" t="s">
        <v>49</v>
      </c>
      <c r="D2884" t="s">
        <v>58</v>
      </c>
      <c r="E2884">
        <v>11</v>
      </c>
      <c r="F2884" t="str">
        <f t="shared" si="45"/>
        <v>Average Per Premise1-in-2July Monthly System Peak Day100% Cycling11</v>
      </c>
      <c r="G2884">
        <v>0.88469229999999999</v>
      </c>
      <c r="H2884">
        <v>0.88469229999999999</v>
      </c>
      <c r="I2884">
        <v>77.45</v>
      </c>
      <c r="J2884">
        <v>0</v>
      </c>
      <c r="K2884">
        <v>0</v>
      </c>
      <c r="L2884">
        <v>0</v>
      </c>
      <c r="M2884">
        <v>0</v>
      </c>
      <c r="N2884">
        <v>0</v>
      </c>
      <c r="O2884">
        <v>10695</v>
      </c>
      <c r="P2884" t="s">
        <v>59</v>
      </c>
      <c r="Q2884" t="s">
        <v>61</v>
      </c>
    </row>
    <row r="2885" spans="1:17" x14ac:dyDescent="0.25">
      <c r="A2885" t="s">
        <v>29</v>
      </c>
      <c r="B2885" t="s">
        <v>36</v>
      </c>
      <c r="C2885" t="s">
        <v>49</v>
      </c>
      <c r="D2885" t="s">
        <v>58</v>
      </c>
      <c r="E2885">
        <v>11</v>
      </c>
      <c r="F2885" t="str">
        <f t="shared" si="45"/>
        <v>Average Per Device1-in-2July Monthly System Peak Day100% Cycling11</v>
      </c>
      <c r="G2885">
        <v>0.71653040000000001</v>
      </c>
      <c r="H2885">
        <v>0.71653040000000001</v>
      </c>
      <c r="I2885">
        <v>77.45</v>
      </c>
      <c r="J2885">
        <v>0</v>
      </c>
      <c r="K2885">
        <v>0</v>
      </c>
      <c r="L2885">
        <v>0</v>
      </c>
      <c r="M2885">
        <v>0</v>
      </c>
      <c r="N2885">
        <v>0</v>
      </c>
      <c r="O2885">
        <v>10695</v>
      </c>
      <c r="P2885" t="s">
        <v>59</v>
      </c>
      <c r="Q2885" t="s">
        <v>61</v>
      </c>
    </row>
    <row r="2886" spans="1:17" x14ac:dyDescent="0.25">
      <c r="A2886" t="s">
        <v>43</v>
      </c>
      <c r="B2886" t="s">
        <v>36</v>
      </c>
      <c r="C2886" t="s">
        <v>49</v>
      </c>
      <c r="D2886" t="s">
        <v>58</v>
      </c>
      <c r="E2886">
        <v>11</v>
      </c>
      <c r="F2886" t="str">
        <f t="shared" si="45"/>
        <v>Aggregate1-in-2July Monthly System Peak Day100% Cycling11</v>
      </c>
      <c r="G2886">
        <v>9.4617850000000008</v>
      </c>
      <c r="H2886">
        <v>9.4617839999999998</v>
      </c>
      <c r="I2886">
        <v>77.45</v>
      </c>
      <c r="J2886">
        <v>0</v>
      </c>
      <c r="K2886">
        <v>0</v>
      </c>
      <c r="L2886">
        <v>0</v>
      </c>
      <c r="M2886">
        <v>0</v>
      </c>
      <c r="N2886">
        <v>0</v>
      </c>
      <c r="O2886">
        <v>10695</v>
      </c>
      <c r="P2886" t="s">
        <v>59</v>
      </c>
      <c r="Q2886" t="s">
        <v>61</v>
      </c>
    </row>
    <row r="2887" spans="1:17" x14ac:dyDescent="0.25">
      <c r="A2887" t="s">
        <v>30</v>
      </c>
      <c r="B2887" t="s">
        <v>36</v>
      </c>
      <c r="C2887" t="s">
        <v>49</v>
      </c>
      <c r="D2887" t="s">
        <v>31</v>
      </c>
      <c r="E2887">
        <v>11</v>
      </c>
      <c r="F2887" t="str">
        <f t="shared" si="45"/>
        <v>Average Per Ton1-in-2July Monthly System Peak Day50% Cycling11</v>
      </c>
      <c r="G2887">
        <v>0.2810993</v>
      </c>
      <c r="H2887">
        <v>0.2810993</v>
      </c>
      <c r="I2887">
        <v>78.136300000000006</v>
      </c>
      <c r="J2887">
        <v>0</v>
      </c>
      <c r="K2887">
        <v>0</v>
      </c>
      <c r="L2887">
        <v>0</v>
      </c>
      <c r="M2887">
        <v>0</v>
      </c>
      <c r="N2887">
        <v>0</v>
      </c>
      <c r="O2887">
        <v>12331</v>
      </c>
      <c r="P2887" t="s">
        <v>59</v>
      </c>
      <c r="Q2887" t="s">
        <v>61</v>
      </c>
    </row>
    <row r="2888" spans="1:17" x14ac:dyDescent="0.25">
      <c r="A2888" t="s">
        <v>28</v>
      </c>
      <c r="B2888" t="s">
        <v>36</v>
      </c>
      <c r="C2888" t="s">
        <v>49</v>
      </c>
      <c r="D2888" t="s">
        <v>31</v>
      </c>
      <c r="E2888">
        <v>11</v>
      </c>
      <c r="F2888" t="str">
        <f t="shared" si="45"/>
        <v>Average Per Premise1-in-2July Monthly System Peak Day50% Cycling11</v>
      </c>
      <c r="G2888">
        <v>1.153859</v>
      </c>
      <c r="H2888">
        <v>1.153859</v>
      </c>
      <c r="I2888">
        <v>78.136300000000006</v>
      </c>
      <c r="J2888">
        <v>0</v>
      </c>
      <c r="K2888">
        <v>0</v>
      </c>
      <c r="L2888">
        <v>0</v>
      </c>
      <c r="M2888">
        <v>0</v>
      </c>
      <c r="N2888">
        <v>0</v>
      </c>
      <c r="O2888">
        <v>12331</v>
      </c>
      <c r="P2888" t="s">
        <v>59</v>
      </c>
      <c r="Q2888" t="s">
        <v>61</v>
      </c>
    </row>
    <row r="2889" spans="1:17" x14ac:dyDescent="0.25">
      <c r="A2889" t="s">
        <v>29</v>
      </c>
      <c r="B2889" t="s">
        <v>36</v>
      </c>
      <c r="C2889" t="s">
        <v>49</v>
      </c>
      <c r="D2889" t="s">
        <v>31</v>
      </c>
      <c r="E2889">
        <v>11</v>
      </c>
      <c r="F2889" t="str">
        <f t="shared" si="45"/>
        <v>Average Per Device1-in-2July Monthly System Peak Day50% Cycling11</v>
      </c>
      <c r="G2889">
        <v>0.98649640000000005</v>
      </c>
      <c r="H2889">
        <v>0.98649640000000005</v>
      </c>
      <c r="I2889">
        <v>78.136300000000006</v>
      </c>
      <c r="J2889">
        <v>0</v>
      </c>
      <c r="K2889">
        <v>0</v>
      </c>
      <c r="L2889">
        <v>0</v>
      </c>
      <c r="M2889">
        <v>0</v>
      </c>
      <c r="N2889">
        <v>0</v>
      </c>
      <c r="O2889">
        <v>12331</v>
      </c>
      <c r="P2889" t="s">
        <v>59</v>
      </c>
      <c r="Q2889" t="s">
        <v>61</v>
      </c>
    </row>
    <row r="2890" spans="1:17" x14ac:dyDescent="0.25">
      <c r="A2890" t="s">
        <v>43</v>
      </c>
      <c r="B2890" t="s">
        <v>36</v>
      </c>
      <c r="C2890" t="s">
        <v>49</v>
      </c>
      <c r="D2890" t="s">
        <v>31</v>
      </c>
      <c r="E2890">
        <v>11</v>
      </c>
      <c r="F2890" t="str">
        <f t="shared" si="45"/>
        <v>Aggregate1-in-2July Monthly System Peak Day50% Cycling11</v>
      </c>
      <c r="G2890">
        <v>14.22824</v>
      </c>
      <c r="H2890">
        <v>14.22824</v>
      </c>
      <c r="I2890">
        <v>78.136300000000006</v>
      </c>
      <c r="J2890">
        <v>0</v>
      </c>
      <c r="K2890">
        <v>0</v>
      </c>
      <c r="L2890">
        <v>0</v>
      </c>
      <c r="M2890">
        <v>0</v>
      </c>
      <c r="N2890">
        <v>0</v>
      </c>
      <c r="O2890">
        <v>12331</v>
      </c>
      <c r="P2890" t="s">
        <v>59</v>
      </c>
      <c r="Q2890" t="s">
        <v>61</v>
      </c>
    </row>
    <row r="2891" spans="1:17" x14ac:dyDescent="0.25">
      <c r="A2891" t="s">
        <v>30</v>
      </c>
      <c r="B2891" t="s">
        <v>36</v>
      </c>
      <c r="C2891" t="s">
        <v>49</v>
      </c>
      <c r="D2891" t="s">
        <v>26</v>
      </c>
      <c r="E2891">
        <v>11</v>
      </c>
      <c r="F2891" t="str">
        <f t="shared" si="45"/>
        <v>Average Per Ton1-in-2July Monthly System Peak DayAll11</v>
      </c>
      <c r="G2891">
        <v>0.24222279999999999</v>
      </c>
      <c r="H2891">
        <v>0.24222279999999999</v>
      </c>
      <c r="I2891">
        <v>77.817499999999995</v>
      </c>
      <c r="J2891">
        <v>0</v>
      </c>
      <c r="K2891">
        <v>0</v>
      </c>
      <c r="L2891">
        <v>0</v>
      </c>
      <c r="M2891">
        <v>0</v>
      </c>
      <c r="N2891">
        <v>0</v>
      </c>
      <c r="O2891">
        <v>23026</v>
      </c>
      <c r="P2891" t="s">
        <v>59</v>
      </c>
      <c r="Q2891" t="s">
        <v>61</v>
      </c>
    </row>
    <row r="2892" spans="1:17" x14ac:dyDescent="0.25">
      <c r="A2892" t="s">
        <v>28</v>
      </c>
      <c r="B2892" t="s">
        <v>36</v>
      </c>
      <c r="C2892" t="s">
        <v>49</v>
      </c>
      <c r="D2892" t="s">
        <v>26</v>
      </c>
      <c r="E2892">
        <v>11</v>
      </c>
      <c r="F2892" t="str">
        <f t="shared" si="45"/>
        <v>Average Per Premise1-in-2July Monthly System Peak DayAll11</v>
      </c>
      <c r="G2892">
        <v>1.0366740000000001</v>
      </c>
      <c r="H2892">
        <v>1.0366740000000001</v>
      </c>
      <c r="I2892">
        <v>77.817499999999995</v>
      </c>
      <c r="J2892">
        <v>0</v>
      </c>
      <c r="K2892">
        <v>0</v>
      </c>
      <c r="L2892">
        <v>0</v>
      </c>
      <c r="M2892">
        <v>0</v>
      </c>
      <c r="N2892">
        <v>0</v>
      </c>
      <c r="O2892">
        <v>23026</v>
      </c>
      <c r="P2892" t="s">
        <v>59</v>
      </c>
      <c r="Q2892" t="s">
        <v>61</v>
      </c>
    </row>
    <row r="2893" spans="1:17" x14ac:dyDescent="0.25">
      <c r="A2893" t="s">
        <v>29</v>
      </c>
      <c r="B2893" t="s">
        <v>36</v>
      </c>
      <c r="C2893" t="s">
        <v>49</v>
      </c>
      <c r="D2893" t="s">
        <v>26</v>
      </c>
      <c r="E2893">
        <v>11</v>
      </c>
      <c r="F2893" t="str">
        <f t="shared" si="45"/>
        <v>Average Per Device1-in-2July Monthly System Peak DayAll11</v>
      </c>
      <c r="G2893">
        <v>0.86399490000000001</v>
      </c>
      <c r="H2893">
        <v>0.86399490000000001</v>
      </c>
      <c r="I2893">
        <v>77.817499999999995</v>
      </c>
      <c r="J2893">
        <v>0</v>
      </c>
      <c r="K2893">
        <v>0</v>
      </c>
      <c r="L2893">
        <v>0</v>
      </c>
      <c r="M2893">
        <v>0</v>
      </c>
      <c r="N2893">
        <v>0</v>
      </c>
      <c r="O2893">
        <v>23026</v>
      </c>
      <c r="P2893" t="s">
        <v>59</v>
      </c>
      <c r="Q2893" t="s">
        <v>61</v>
      </c>
    </row>
    <row r="2894" spans="1:17" x14ac:dyDescent="0.25">
      <c r="A2894" t="s">
        <v>43</v>
      </c>
      <c r="B2894" t="s">
        <v>36</v>
      </c>
      <c r="C2894" t="s">
        <v>49</v>
      </c>
      <c r="D2894" t="s">
        <v>26</v>
      </c>
      <c r="E2894">
        <v>11</v>
      </c>
      <c r="F2894" t="str">
        <f t="shared" si="45"/>
        <v>Aggregate1-in-2July Monthly System Peak DayAll11</v>
      </c>
      <c r="G2894">
        <v>23.870450000000002</v>
      </c>
      <c r="H2894">
        <v>23.870450000000002</v>
      </c>
      <c r="I2894">
        <v>77.817499999999995</v>
      </c>
      <c r="J2894">
        <v>0</v>
      </c>
      <c r="K2894">
        <v>0</v>
      </c>
      <c r="L2894">
        <v>0</v>
      </c>
      <c r="M2894">
        <v>0</v>
      </c>
      <c r="N2894">
        <v>0</v>
      </c>
      <c r="O2894">
        <v>23026</v>
      </c>
      <c r="P2894" t="s">
        <v>59</v>
      </c>
      <c r="Q2894" t="s">
        <v>61</v>
      </c>
    </row>
    <row r="2895" spans="1:17" x14ac:dyDescent="0.25">
      <c r="A2895" t="s">
        <v>30</v>
      </c>
      <c r="B2895" t="s">
        <v>36</v>
      </c>
      <c r="C2895" t="s">
        <v>50</v>
      </c>
      <c r="D2895" t="s">
        <v>58</v>
      </c>
      <c r="E2895">
        <v>11</v>
      </c>
      <c r="F2895" t="str">
        <f t="shared" si="45"/>
        <v>Average Per Ton1-in-2June Monthly System Peak Day100% Cycling11</v>
      </c>
      <c r="G2895">
        <v>0.1538429</v>
      </c>
      <c r="H2895">
        <v>0.1538429</v>
      </c>
      <c r="I2895">
        <v>73.315299999999993</v>
      </c>
      <c r="J2895">
        <v>0</v>
      </c>
      <c r="K2895">
        <v>0</v>
      </c>
      <c r="L2895">
        <v>0</v>
      </c>
      <c r="M2895">
        <v>0</v>
      </c>
      <c r="N2895">
        <v>0</v>
      </c>
      <c r="O2895">
        <v>10695</v>
      </c>
      <c r="P2895" t="s">
        <v>59</v>
      </c>
      <c r="Q2895" t="s">
        <v>61</v>
      </c>
    </row>
    <row r="2896" spans="1:17" x14ac:dyDescent="0.25">
      <c r="A2896" t="s">
        <v>28</v>
      </c>
      <c r="B2896" t="s">
        <v>36</v>
      </c>
      <c r="C2896" t="s">
        <v>50</v>
      </c>
      <c r="D2896" t="s">
        <v>58</v>
      </c>
      <c r="E2896">
        <v>11</v>
      </c>
      <c r="F2896" t="str">
        <f t="shared" si="45"/>
        <v>Average Per Premise1-in-2June Monthly System Peak Day100% Cycling11</v>
      </c>
      <c r="G2896">
        <v>0.68946790000000002</v>
      </c>
      <c r="H2896">
        <v>0.68946779999999996</v>
      </c>
      <c r="I2896">
        <v>73.315299999999993</v>
      </c>
      <c r="J2896">
        <v>0</v>
      </c>
      <c r="K2896">
        <v>0</v>
      </c>
      <c r="L2896">
        <v>0</v>
      </c>
      <c r="M2896">
        <v>0</v>
      </c>
      <c r="N2896">
        <v>0</v>
      </c>
      <c r="O2896">
        <v>10695</v>
      </c>
      <c r="P2896" t="s">
        <v>59</v>
      </c>
      <c r="Q2896" t="s">
        <v>61</v>
      </c>
    </row>
    <row r="2897" spans="1:17" x14ac:dyDescent="0.25">
      <c r="A2897" t="s">
        <v>29</v>
      </c>
      <c r="B2897" t="s">
        <v>36</v>
      </c>
      <c r="C2897" t="s">
        <v>50</v>
      </c>
      <c r="D2897" t="s">
        <v>58</v>
      </c>
      <c r="E2897">
        <v>11</v>
      </c>
      <c r="F2897" t="str">
        <f t="shared" si="45"/>
        <v>Average Per Device1-in-2June Monthly System Peak Day100% Cycling11</v>
      </c>
      <c r="G2897">
        <v>0.55841410000000002</v>
      </c>
      <c r="H2897">
        <v>0.55841410000000002</v>
      </c>
      <c r="I2897">
        <v>73.315299999999993</v>
      </c>
      <c r="J2897">
        <v>0</v>
      </c>
      <c r="K2897">
        <v>0</v>
      </c>
      <c r="L2897">
        <v>0</v>
      </c>
      <c r="M2897">
        <v>0</v>
      </c>
      <c r="N2897">
        <v>0</v>
      </c>
      <c r="O2897">
        <v>10695</v>
      </c>
      <c r="P2897" t="s">
        <v>59</v>
      </c>
      <c r="Q2897" t="s">
        <v>61</v>
      </c>
    </row>
    <row r="2898" spans="1:17" x14ac:dyDescent="0.25">
      <c r="A2898" t="s">
        <v>43</v>
      </c>
      <c r="B2898" t="s">
        <v>36</v>
      </c>
      <c r="C2898" t="s">
        <v>50</v>
      </c>
      <c r="D2898" t="s">
        <v>58</v>
      </c>
      <c r="E2898">
        <v>11</v>
      </c>
      <c r="F2898" t="str">
        <f t="shared" si="45"/>
        <v>Aggregate1-in-2June Monthly System Peak Day100% Cycling11</v>
      </c>
      <c r="G2898">
        <v>7.3738590000000004</v>
      </c>
      <c r="H2898">
        <v>7.3738590000000004</v>
      </c>
      <c r="I2898">
        <v>73.315299999999993</v>
      </c>
      <c r="J2898">
        <v>0</v>
      </c>
      <c r="K2898">
        <v>0</v>
      </c>
      <c r="L2898">
        <v>0</v>
      </c>
      <c r="M2898">
        <v>0</v>
      </c>
      <c r="N2898">
        <v>0</v>
      </c>
      <c r="O2898">
        <v>10695</v>
      </c>
      <c r="P2898" t="s">
        <v>59</v>
      </c>
      <c r="Q2898" t="s">
        <v>61</v>
      </c>
    </row>
    <row r="2899" spans="1:17" x14ac:dyDescent="0.25">
      <c r="A2899" t="s">
        <v>30</v>
      </c>
      <c r="B2899" t="s">
        <v>36</v>
      </c>
      <c r="C2899" t="s">
        <v>50</v>
      </c>
      <c r="D2899" t="s">
        <v>31</v>
      </c>
      <c r="E2899">
        <v>11</v>
      </c>
      <c r="F2899" t="str">
        <f t="shared" si="45"/>
        <v>Average Per Ton1-in-2June Monthly System Peak Day50% Cycling11</v>
      </c>
      <c r="G2899">
        <v>0.22310160000000001</v>
      </c>
      <c r="H2899">
        <v>0.22310160000000001</v>
      </c>
      <c r="I2899">
        <v>73.940700000000007</v>
      </c>
      <c r="J2899">
        <v>0</v>
      </c>
      <c r="K2899">
        <v>0</v>
      </c>
      <c r="L2899">
        <v>0</v>
      </c>
      <c r="M2899">
        <v>0</v>
      </c>
      <c r="N2899">
        <v>0</v>
      </c>
      <c r="O2899">
        <v>12331</v>
      </c>
      <c r="P2899" t="s">
        <v>59</v>
      </c>
      <c r="Q2899" t="s">
        <v>61</v>
      </c>
    </row>
    <row r="2900" spans="1:17" x14ac:dyDescent="0.25">
      <c r="A2900" t="s">
        <v>28</v>
      </c>
      <c r="B2900" t="s">
        <v>36</v>
      </c>
      <c r="C2900" t="s">
        <v>50</v>
      </c>
      <c r="D2900" t="s">
        <v>31</v>
      </c>
      <c r="E2900">
        <v>11</v>
      </c>
      <c r="F2900" t="str">
        <f t="shared" si="45"/>
        <v>Average Per Premise1-in-2June Monthly System Peak Day50% Cycling11</v>
      </c>
      <c r="G2900">
        <v>0.91578950000000003</v>
      </c>
      <c r="H2900">
        <v>0.91578950000000003</v>
      </c>
      <c r="I2900">
        <v>73.940700000000007</v>
      </c>
      <c r="J2900">
        <v>0</v>
      </c>
      <c r="K2900">
        <v>0</v>
      </c>
      <c r="L2900">
        <v>0</v>
      </c>
      <c r="M2900">
        <v>0</v>
      </c>
      <c r="N2900">
        <v>0</v>
      </c>
      <c r="O2900">
        <v>12331</v>
      </c>
      <c r="P2900" t="s">
        <v>59</v>
      </c>
      <c r="Q2900" t="s">
        <v>61</v>
      </c>
    </row>
    <row r="2901" spans="1:17" x14ac:dyDescent="0.25">
      <c r="A2901" t="s">
        <v>29</v>
      </c>
      <c r="B2901" t="s">
        <v>36</v>
      </c>
      <c r="C2901" t="s">
        <v>50</v>
      </c>
      <c r="D2901" t="s">
        <v>31</v>
      </c>
      <c r="E2901">
        <v>11</v>
      </c>
      <c r="F2901" t="str">
        <f t="shared" si="45"/>
        <v>Average Per Device1-in-2June Monthly System Peak Day50% Cycling11</v>
      </c>
      <c r="G2901">
        <v>0.78295780000000004</v>
      </c>
      <c r="H2901">
        <v>0.78295780000000004</v>
      </c>
      <c r="I2901">
        <v>73.940700000000007</v>
      </c>
      <c r="J2901">
        <v>0</v>
      </c>
      <c r="K2901">
        <v>0</v>
      </c>
      <c r="L2901">
        <v>0</v>
      </c>
      <c r="M2901">
        <v>0</v>
      </c>
      <c r="N2901">
        <v>0</v>
      </c>
      <c r="O2901">
        <v>12331</v>
      </c>
      <c r="P2901" t="s">
        <v>59</v>
      </c>
      <c r="Q2901" t="s">
        <v>61</v>
      </c>
    </row>
    <row r="2902" spans="1:17" x14ac:dyDescent="0.25">
      <c r="A2902" t="s">
        <v>43</v>
      </c>
      <c r="B2902" t="s">
        <v>36</v>
      </c>
      <c r="C2902" t="s">
        <v>50</v>
      </c>
      <c r="D2902" t="s">
        <v>31</v>
      </c>
      <c r="E2902">
        <v>11</v>
      </c>
      <c r="F2902" t="str">
        <f t="shared" si="45"/>
        <v>Aggregate1-in-2June Monthly System Peak Day50% Cycling11</v>
      </c>
      <c r="G2902">
        <v>11.2926</v>
      </c>
      <c r="H2902">
        <v>11.2926</v>
      </c>
      <c r="I2902">
        <v>73.940700000000007</v>
      </c>
      <c r="J2902">
        <v>0</v>
      </c>
      <c r="K2902">
        <v>0</v>
      </c>
      <c r="L2902">
        <v>0</v>
      </c>
      <c r="M2902">
        <v>0</v>
      </c>
      <c r="N2902">
        <v>0</v>
      </c>
      <c r="O2902">
        <v>12331</v>
      </c>
      <c r="P2902" t="s">
        <v>59</v>
      </c>
      <c r="Q2902" t="s">
        <v>61</v>
      </c>
    </row>
    <row r="2903" spans="1:17" x14ac:dyDescent="0.25">
      <c r="A2903" t="s">
        <v>30</v>
      </c>
      <c r="B2903" t="s">
        <v>36</v>
      </c>
      <c r="C2903" t="s">
        <v>50</v>
      </c>
      <c r="D2903" t="s">
        <v>26</v>
      </c>
      <c r="E2903">
        <v>11</v>
      </c>
      <c r="F2903" t="str">
        <f t="shared" si="45"/>
        <v>Average Per Ton1-in-2June Monthly System Peak DayAll11</v>
      </c>
      <c r="G2903">
        <v>0.19093089999999999</v>
      </c>
      <c r="H2903">
        <v>0.19093089999999999</v>
      </c>
      <c r="I2903">
        <v>73.650199999999998</v>
      </c>
      <c r="J2903">
        <v>0</v>
      </c>
      <c r="K2903">
        <v>0</v>
      </c>
      <c r="L2903">
        <v>0</v>
      </c>
      <c r="M2903">
        <v>0</v>
      </c>
      <c r="N2903">
        <v>0</v>
      </c>
      <c r="O2903">
        <v>23026</v>
      </c>
      <c r="P2903" t="s">
        <v>59</v>
      </c>
      <c r="Q2903" t="s">
        <v>61</v>
      </c>
    </row>
    <row r="2904" spans="1:17" x14ac:dyDescent="0.25">
      <c r="A2904" t="s">
        <v>28</v>
      </c>
      <c r="B2904" t="s">
        <v>36</v>
      </c>
      <c r="C2904" t="s">
        <v>50</v>
      </c>
      <c r="D2904" t="s">
        <v>26</v>
      </c>
      <c r="E2904">
        <v>11</v>
      </c>
      <c r="F2904" t="str">
        <f t="shared" si="45"/>
        <v>Average Per Premise1-in-2June Monthly System Peak DayAll11</v>
      </c>
      <c r="G2904">
        <v>0.81715300000000002</v>
      </c>
      <c r="H2904">
        <v>0.81715300000000002</v>
      </c>
      <c r="I2904">
        <v>73.650199999999998</v>
      </c>
      <c r="J2904">
        <v>0</v>
      </c>
      <c r="K2904">
        <v>0</v>
      </c>
      <c r="L2904">
        <v>0</v>
      </c>
      <c r="M2904">
        <v>0</v>
      </c>
      <c r="N2904">
        <v>0</v>
      </c>
      <c r="O2904">
        <v>23026</v>
      </c>
      <c r="P2904" t="s">
        <v>59</v>
      </c>
      <c r="Q2904" t="s">
        <v>61</v>
      </c>
    </row>
    <row r="2905" spans="1:17" x14ac:dyDescent="0.25">
      <c r="A2905" t="s">
        <v>29</v>
      </c>
      <c r="B2905" t="s">
        <v>36</v>
      </c>
      <c r="C2905" t="s">
        <v>50</v>
      </c>
      <c r="D2905" t="s">
        <v>26</v>
      </c>
      <c r="E2905">
        <v>11</v>
      </c>
      <c r="F2905" t="str">
        <f t="shared" si="45"/>
        <v>Average Per Device1-in-2June Monthly System Peak DayAll11</v>
      </c>
      <c r="G2905">
        <v>0.68103970000000003</v>
      </c>
      <c r="H2905">
        <v>0.68103970000000003</v>
      </c>
      <c r="I2905">
        <v>73.650199999999998</v>
      </c>
      <c r="J2905">
        <v>0</v>
      </c>
      <c r="K2905">
        <v>0</v>
      </c>
      <c r="L2905">
        <v>0</v>
      </c>
      <c r="M2905">
        <v>0</v>
      </c>
      <c r="N2905">
        <v>0</v>
      </c>
      <c r="O2905">
        <v>23026</v>
      </c>
      <c r="P2905" t="s">
        <v>59</v>
      </c>
      <c r="Q2905" t="s">
        <v>61</v>
      </c>
    </row>
    <row r="2906" spans="1:17" x14ac:dyDescent="0.25">
      <c r="A2906" t="s">
        <v>43</v>
      </c>
      <c r="B2906" t="s">
        <v>36</v>
      </c>
      <c r="C2906" t="s">
        <v>50</v>
      </c>
      <c r="D2906" t="s">
        <v>26</v>
      </c>
      <c r="E2906">
        <v>11</v>
      </c>
      <c r="F2906" t="str">
        <f t="shared" si="45"/>
        <v>Aggregate1-in-2June Monthly System Peak DayAll11</v>
      </c>
      <c r="G2906">
        <v>18.815770000000001</v>
      </c>
      <c r="H2906">
        <v>18.815770000000001</v>
      </c>
      <c r="I2906">
        <v>73.650199999999998</v>
      </c>
      <c r="J2906">
        <v>0</v>
      </c>
      <c r="K2906">
        <v>0</v>
      </c>
      <c r="L2906">
        <v>0</v>
      </c>
      <c r="M2906">
        <v>0</v>
      </c>
      <c r="N2906">
        <v>0</v>
      </c>
      <c r="O2906">
        <v>23026</v>
      </c>
      <c r="P2906" t="s">
        <v>59</v>
      </c>
      <c r="Q2906" t="s">
        <v>61</v>
      </c>
    </row>
    <row r="2907" spans="1:17" x14ac:dyDescent="0.25">
      <c r="A2907" t="s">
        <v>30</v>
      </c>
      <c r="B2907" t="s">
        <v>36</v>
      </c>
      <c r="C2907" t="s">
        <v>51</v>
      </c>
      <c r="D2907" t="s">
        <v>58</v>
      </c>
      <c r="E2907">
        <v>11</v>
      </c>
      <c r="F2907" t="str">
        <f t="shared" si="45"/>
        <v>Average Per Ton1-in-2May Monthly System Peak Day100% Cycling11</v>
      </c>
      <c r="G2907">
        <v>0.154472</v>
      </c>
      <c r="H2907">
        <v>0.154472</v>
      </c>
      <c r="I2907">
        <v>77.105599999999995</v>
      </c>
      <c r="J2907">
        <v>0</v>
      </c>
      <c r="K2907">
        <v>0</v>
      </c>
      <c r="L2907">
        <v>0</v>
      </c>
      <c r="M2907">
        <v>0</v>
      </c>
      <c r="N2907">
        <v>0</v>
      </c>
      <c r="O2907">
        <v>10695</v>
      </c>
      <c r="P2907" t="s">
        <v>59</v>
      </c>
      <c r="Q2907" t="s">
        <v>61</v>
      </c>
    </row>
    <row r="2908" spans="1:17" x14ac:dyDescent="0.25">
      <c r="A2908" t="s">
        <v>28</v>
      </c>
      <c r="B2908" t="s">
        <v>36</v>
      </c>
      <c r="C2908" t="s">
        <v>51</v>
      </c>
      <c r="D2908" t="s">
        <v>58</v>
      </c>
      <c r="E2908">
        <v>11</v>
      </c>
      <c r="F2908" t="str">
        <f t="shared" si="45"/>
        <v>Average Per Premise1-in-2May Monthly System Peak Day100% Cycling11</v>
      </c>
      <c r="G2908">
        <v>0.69228749999999994</v>
      </c>
      <c r="H2908">
        <v>0.69228749999999994</v>
      </c>
      <c r="I2908">
        <v>77.105599999999995</v>
      </c>
      <c r="J2908">
        <v>0</v>
      </c>
      <c r="K2908">
        <v>0</v>
      </c>
      <c r="L2908">
        <v>0</v>
      </c>
      <c r="M2908">
        <v>0</v>
      </c>
      <c r="N2908">
        <v>0</v>
      </c>
      <c r="O2908">
        <v>10695</v>
      </c>
      <c r="P2908" t="s">
        <v>59</v>
      </c>
      <c r="Q2908" t="s">
        <v>61</v>
      </c>
    </row>
    <row r="2909" spans="1:17" x14ac:dyDescent="0.25">
      <c r="A2909" t="s">
        <v>29</v>
      </c>
      <c r="B2909" t="s">
        <v>36</v>
      </c>
      <c r="C2909" t="s">
        <v>51</v>
      </c>
      <c r="D2909" t="s">
        <v>58</v>
      </c>
      <c r="E2909">
        <v>11</v>
      </c>
      <c r="F2909" t="str">
        <f t="shared" si="45"/>
        <v>Average Per Device1-in-2May Monthly System Peak Day100% Cycling11</v>
      </c>
      <c r="G2909">
        <v>0.56069780000000002</v>
      </c>
      <c r="H2909">
        <v>0.56069780000000002</v>
      </c>
      <c r="I2909">
        <v>77.105599999999995</v>
      </c>
      <c r="J2909">
        <v>0</v>
      </c>
      <c r="K2909">
        <v>0</v>
      </c>
      <c r="L2909">
        <v>0</v>
      </c>
      <c r="M2909">
        <v>0</v>
      </c>
      <c r="N2909">
        <v>0</v>
      </c>
      <c r="O2909">
        <v>10695</v>
      </c>
      <c r="P2909" t="s">
        <v>59</v>
      </c>
      <c r="Q2909" t="s">
        <v>61</v>
      </c>
    </row>
    <row r="2910" spans="1:17" x14ac:dyDescent="0.25">
      <c r="A2910" t="s">
        <v>43</v>
      </c>
      <c r="B2910" t="s">
        <v>36</v>
      </c>
      <c r="C2910" t="s">
        <v>51</v>
      </c>
      <c r="D2910" t="s">
        <v>58</v>
      </c>
      <c r="E2910">
        <v>11</v>
      </c>
      <c r="F2910" t="str">
        <f t="shared" si="45"/>
        <v>Aggregate1-in-2May Monthly System Peak Day100% Cycling11</v>
      </c>
      <c r="G2910">
        <v>7.4040150000000002</v>
      </c>
      <c r="H2910">
        <v>7.4040150000000002</v>
      </c>
      <c r="I2910">
        <v>77.105599999999995</v>
      </c>
      <c r="J2910">
        <v>0</v>
      </c>
      <c r="K2910">
        <v>0</v>
      </c>
      <c r="L2910">
        <v>0</v>
      </c>
      <c r="M2910">
        <v>0</v>
      </c>
      <c r="N2910">
        <v>0</v>
      </c>
      <c r="O2910">
        <v>10695</v>
      </c>
      <c r="P2910" t="s">
        <v>59</v>
      </c>
      <c r="Q2910" t="s">
        <v>61</v>
      </c>
    </row>
    <row r="2911" spans="1:17" x14ac:dyDescent="0.25">
      <c r="A2911" t="s">
        <v>30</v>
      </c>
      <c r="B2911" t="s">
        <v>36</v>
      </c>
      <c r="C2911" t="s">
        <v>51</v>
      </c>
      <c r="D2911" t="s">
        <v>31</v>
      </c>
      <c r="E2911">
        <v>11</v>
      </c>
      <c r="F2911" t="str">
        <f t="shared" si="45"/>
        <v>Average Per Ton1-in-2May Monthly System Peak Day50% Cycling11</v>
      </c>
      <c r="G2911">
        <v>0.2258307</v>
      </c>
      <c r="H2911">
        <v>0.2258307</v>
      </c>
      <c r="I2911">
        <v>78.2376</v>
      </c>
      <c r="J2911">
        <v>0</v>
      </c>
      <c r="K2911">
        <v>0</v>
      </c>
      <c r="L2911">
        <v>0</v>
      </c>
      <c r="M2911">
        <v>0</v>
      </c>
      <c r="N2911">
        <v>0</v>
      </c>
      <c r="O2911">
        <v>12331</v>
      </c>
      <c r="P2911" t="s">
        <v>59</v>
      </c>
      <c r="Q2911" t="s">
        <v>61</v>
      </c>
    </row>
    <row r="2912" spans="1:17" x14ac:dyDescent="0.25">
      <c r="A2912" t="s">
        <v>28</v>
      </c>
      <c r="B2912" t="s">
        <v>36</v>
      </c>
      <c r="C2912" t="s">
        <v>51</v>
      </c>
      <c r="D2912" t="s">
        <v>31</v>
      </c>
      <c r="E2912">
        <v>11</v>
      </c>
      <c r="F2912" t="str">
        <f t="shared" si="45"/>
        <v>Average Per Premise1-in-2May Monthly System Peak Day50% Cycling11</v>
      </c>
      <c r="G2912">
        <v>0.92699200000000004</v>
      </c>
      <c r="H2912">
        <v>0.92699200000000004</v>
      </c>
      <c r="I2912">
        <v>78.2376</v>
      </c>
      <c r="J2912">
        <v>0</v>
      </c>
      <c r="K2912">
        <v>0</v>
      </c>
      <c r="L2912">
        <v>0</v>
      </c>
      <c r="M2912">
        <v>0</v>
      </c>
      <c r="N2912">
        <v>0</v>
      </c>
      <c r="O2912">
        <v>12331</v>
      </c>
      <c r="P2912" t="s">
        <v>59</v>
      </c>
      <c r="Q2912" t="s">
        <v>61</v>
      </c>
    </row>
    <row r="2913" spans="1:17" x14ac:dyDescent="0.25">
      <c r="A2913" t="s">
        <v>29</v>
      </c>
      <c r="B2913" t="s">
        <v>36</v>
      </c>
      <c r="C2913" t="s">
        <v>51</v>
      </c>
      <c r="D2913" t="s">
        <v>31</v>
      </c>
      <c r="E2913">
        <v>11</v>
      </c>
      <c r="F2913" t="str">
        <f t="shared" si="45"/>
        <v>Average Per Device1-in-2May Monthly System Peak Day50% Cycling11</v>
      </c>
      <c r="G2913">
        <v>0.7925354</v>
      </c>
      <c r="H2913">
        <v>0.7925354</v>
      </c>
      <c r="I2913">
        <v>78.2376</v>
      </c>
      <c r="J2913">
        <v>0</v>
      </c>
      <c r="K2913">
        <v>0</v>
      </c>
      <c r="L2913">
        <v>0</v>
      </c>
      <c r="M2913">
        <v>0</v>
      </c>
      <c r="N2913">
        <v>0</v>
      </c>
      <c r="O2913">
        <v>12331</v>
      </c>
      <c r="P2913" t="s">
        <v>59</v>
      </c>
      <c r="Q2913" t="s">
        <v>61</v>
      </c>
    </row>
    <row r="2914" spans="1:17" x14ac:dyDescent="0.25">
      <c r="A2914" t="s">
        <v>43</v>
      </c>
      <c r="B2914" t="s">
        <v>36</v>
      </c>
      <c r="C2914" t="s">
        <v>51</v>
      </c>
      <c r="D2914" t="s">
        <v>31</v>
      </c>
      <c r="E2914">
        <v>11</v>
      </c>
      <c r="F2914" t="str">
        <f t="shared" si="45"/>
        <v>Aggregate1-in-2May Monthly System Peak Day50% Cycling11</v>
      </c>
      <c r="G2914">
        <v>11.43074</v>
      </c>
      <c r="H2914">
        <v>11.43074</v>
      </c>
      <c r="I2914">
        <v>78.2376</v>
      </c>
      <c r="J2914">
        <v>0</v>
      </c>
      <c r="K2914">
        <v>0</v>
      </c>
      <c r="L2914">
        <v>0</v>
      </c>
      <c r="M2914">
        <v>0</v>
      </c>
      <c r="N2914">
        <v>0</v>
      </c>
      <c r="O2914">
        <v>12331</v>
      </c>
      <c r="P2914" t="s">
        <v>59</v>
      </c>
      <c r="Q2914" t="s">
        <v>61</v>
      </c>
    </row>
    <row r="2915" spans="1:17" x14ac:dyDescent="0.25">
      <c r="A2915" t="s">
        <v>30</v>
      </c>
      <c r="B2915" t="s">
        <v>36</v>
      </c>
      <c r="C2915" t="s">
        <v>51</v>
      </c>
      <c r="D2915" t="s">
        <v>26</v>
      </c>
      <c r="E2915">
        <v>11</v>
      </c>
      <c r="F2915" t="str">
        <f t="shared" si="45"/>
        <v>Average Per Ton1-in-2May Monthly System Peak DayAll11</v>
      </c>
      <c r="G2915">
        <v>0.19268460000000001</v>
      </c>
      <c r="H2915">
        <v>0.19268460000000001</v>
      </c>
      <c r="I2915">
        <v>77.711799999999997</v>
      </c>
      <c r="J2915">
        <v>0</v>
      </c>
      <c r="K2915">
        <v>0</v>
      </c>
      <c r="L2915">
        <v>0</v>
      </c>
      <c r="M2915">
        <v>0</v>
      </c>
      <c r="N2915">
        <v>0</v>
      </c>
      <c r="O2915">
        <v>23026</v>
      </c>
      <c r="P2915" t="s">
        <v>59</v>
      </c>
      <c r="Q2915" t="s">
        <v>61</v>
      </c>
    </row>
    <row r="2916" spans="1:17" x14ac:dyDescent="0.25">
      <c r="A2916" t="s">
        <v>28</v>
      </c>
      <c r="B2916" t="s">
        <v>36</v>
      </c>
      <c r="C2916" t="s">
        <v>51</v>
      </c>
      <c r="D2916" t="s">
        <v>26</v>
      </c>
      <c r="E2916">
        <v>11</v>
      </c>
      <c r="F2916" t="str">
        <f t="shared" si="45"/>
        <v>Average Per Premise1-in-2May Monthly System Peak DayAll11</v>
      </c>
      <c r="G2916">
        <v>0.82465849999999996</v>
      </c>
      <c r="H2916">
        <v>0.82465849999999996</v>
      </c>
      <c r="I2916">
        <v>77.711799999999997</v>
      </c>
      <c r="J2916">
        <v>0</v>
      </c>
      <c r="K2916">
        <v>0</v>
      </c>
      <c r="L2916">
        <v>0</v>
      </c>
      <c r="M2916">
        <v>0</v>
      </c>
      <c r="N2916">
        <v>0</v>
      </c>
      <c r="O2916">
        <v>23026</v>
      </c>
      <c r="P2916" t="s">
        <v>59</v>
      </c>
      <c r="Q2916" t="s">
        <v>61</v>
      </c>
    </row>
    <row r="2917" spans="1:17" x14ac:dyDescent="0.25">
      <c r="A2917" t="s">
        <v>29</v>
      </c>
      <c r="B2917" t="s">
        <v>36</v>
      </c>
      <c r="C2917" t="s">
        <v>51</v>
      </c>
      <c r="D2917" t="s">
        <v>26</v>
      </c>
      <c r="E2917">
        <v>11</v>
      </c>
      <c r="F2917" t="str">
        <f t="shared" si="45"/>
        <v>Average Per Device1-in-2May Monthly System Peak DayAll11</v>
      </c>
      <c r="G2917">
        <v>0.68729499999999999</v>
      </c>
      <c r="H2917">
        <v>0.68729499999999999</v>
      </c>
      <c r="I2917">
        <v>77.711799999999997</v>
      </c>
      <c r="J2917">
        <v>0</v>
      </c>
      <c r="K2917">
        <v>0</v>
      </c>
      <c r="L2917">
        <v>0</v>
      </c>
      <c r="M2917">
        <v>0</v>
      </c>
      <c r="N2917">
        <v>0</v>
      </c>
      <c r="O2917">
        <v>23026</v>
      </c>
      <c r="P2917" t="s">
        <v>59</v>
      </c>
      <c r="Q2917" t="s">
        <v>61</v>
      </c>
    </row>
    <row r="2918" spans="1:17" x14ac:dyDescent="0.25">
      <c r="A2918" t="s">
        <v>43</v>
      </c>
      <c r="B2918" t="s">
        <v>36</v>
      </c>
      <c r="C2918" t="s">
        <v>51</v>
      </c>
      <c r="D2918" t="s">
        <v>26</v>
      </c>
      <c r="E2918">
        <v>11</v>
      </c>
      <c r="F2918" t="str">
        <f t="shared" si="45"/>
        <v>Aggregate1-in-2May Monthly System Peak DayAll11</v>
      </c>
      <c r="G2918">
        <v>18.988589999999999</v>
      </c>
      <c r="H2918">
        <v>18.988589999999999</v>
      </c>
      <c r="I2918">
        <v>77.711799999999997</v>
      </c>
      <c r="J2918">
        <v>0</v>
      </c>
      <c r="K2918">
        <v>0</v>
      </c>
      <c r="L2918">
        <v>0</v>
      </c>
      <c r="M2918">
        <v>0</v>
      </c>
      <c r="N2918">
        <v>0</v>
      </c>
      <c r="O2918">
        <v>23026</v>
      </c>
      <c r="P2918" t="s">
        <v>59</v>
      </c>
      <c r="Q2918" t="s">
        <v>61</v>
      </c>
    </row>
    <row r="2919" spans="1:17" x14ac:dyDescent="0.25">
      <c r="A2919" t="s">
        <v>30</v>
      </c>
      <c r="B2919" t="s">
        <v>36</v>
      </c>
      <c r="C2919" t="s">
        <v>52</v>
      </c>
      <c r="D2919" t="s">
        <v>58</v>
      </c>
      <c r="E2919">
        <v>11</v>
      </c>
      <c r="F2919" t="str">
        <f t="shared" si="45"/>
        <v>Average Per Ton1-in-2October Monthly System Peak Day100% Cycling11</v>
      </c>
      <c r="G2919">
        <v>0.18422820000000001</v>
      </c>
      <c r="H2919">
        <v>0.18422820000000001</v>
      </c>
      <c r="I2919">
        <v>77.856300000000005</v>
      </c>
      <c r="J2919">
        <v>0</v>
      </c>
      <c r="K2919">
        <v>0</v>
      </c>
      <c r="L2919">
        <v>0</v>
      </c>
      <c r="M2919">
        <v>0</v>
      </c>
      <c r="N2919">
        <v>0</v>
      </c>
      <c r="O2919">
        <v>10695</v>
      </c>
      <c r="P2919" t="s">
        <v>59</v>
      </c>
      <c r="Q2919" t="s">
        <v>61</v>
      </c>
    </row>
    <row r="2920" spans="1:17" x14ac:dyDescent="0.25">
      <c r="A2920" t="s">
        <v>28</v>
      </c>
      <c r="B2920" t="s">
        <v>36</v>
      </c>
      <c r="C2920" t="s">
        <v>52</v>
      </c>
      <c r="D2920" t="s">
        <v>58</v>
      </c>
      <c r="E2920">
        <v>11</v>
      </c>
      <c r="F2920" t="str">
        <f t="shared" si="45"/>
        <v>Average Per Premise1-in-2October Monthly System Peak Day100% Cycling11</v>
      </c>
      <c r="G2920">
        <v>0.82564389999999999</v>
      </c>
      <c r="H2920">
        <v>0.82564389999999999</v>
      </c>
      <c r="I2920">
        <v>77.856300000000005</v>
      </c>
      <c r="J2920">
        <v>0</v>
      </c>
      <c r="K2920">
        <v>0</v>
      </c>
      <c r="L2920">
        <v>0</v>
      </c>
      <c r="M2920">
        <v>0</v>
      </c>
      <c r="N2920">
        <v>0</v>
      </c>
      <c r="O2920">
        <v>10695</v>
      </c>
      <c r="P2920" t="s">
        <v>59</v>
      </c>
      <c r="Q2920" t="s">
        <v>61</v>
      </c>
    </row>
    <row r="2921" spans="1:17" x14ac:dyDescent="0.25">
      <c r="A2921" t="s">
        <v>29</v>
      </c>
      <c r="B2921" t="s">
        <v>36</v>
      </c>
      <c r="C2921" t="s">
        <v>52</v>
      </c>
      <c r="D2921" t="s">
        <v>58</v>
      </c>
      <c r="E2921">
        <v>11</v>
      </c>
      <c r="F2921" t="str">
        <f t="shared" si="45"/>
        <v>Average Per Device1-in-2October Monthly System Peak Day100% Cycling11</v>
      </c>
      <c r="G2921">
        <v>0.66870589999999996</v>
      </c>
      <c r="H2921">
        <v>0.66870589999999996</v>
      </c>
      <c r="I2921">
        <v>77.856300000000005</v>
      </c>
      <c r="J2921">
        <v>0</v>
      </c>
      <c r="K2921">
        <v>0</v>
      </c>
      <c r="L2921">
        <v>0</v>
      </c>
      <c r="M2921">
        <v>0</v>
      </c>
      <c r="N2921">
        <v>0</v>
      </c>
      <c r="O2921">
        <v>10695</v>
      </c>
      <c r="P2921" t="s">
        <v>59</v>
      </c>
      <c r="Q2921" t="s">
        <v>61</v>
      </c>
    </row>
    <row r="2922" spans="1:17" x14ac:dyDescent="0.25">
      <c r="A2922" t="s">
        <v>43</v>
      </c>
      <c r="B2922" t="s">
        <v>36</v>
      </c>
      <c r="C2922" t="s">
        <v>52</v>
      </c>
      <c r="D2922" t="s">
        <v>58</v>
      </c>
      <c r="E2922">
        <v>11</v>
      </c>
      <c r="F2922" t="str">
        <f t="shared" si="45"/>
        <v>Aggregate1-in-2October Monthly System Peak Day100% Cycling11</v>
      </c>
      <c r="G2922">
        <v>8.8302610000000001</v>
      </c>
      <c r="H2922">
        <v>8.8302610000000001</v>
      </c>
      <c r="I2922">
        <v>77.856300000000005</v>
      </c>
      <c r="J2922">
        <v>0</v>
      </c>
      <c r="K2922">
        <v>0</v>
      </c>
      <c r="L2922">
        <v>0</v>
      </c>
      <c r="M2922">
        <v>0</v>
      </c>
      <c r="N2922">
        <v>0</v>
      </c>
      <c r="O2922">
        <v>10695</v>
      </c>
      <c r="P2922" t="s">
        <v>59</v>
      </c>
      <c r="Q2922" t="s">
        <v>61</v>
      </c>
    </row>
    <row r="2923" spans="1:17" x14ac:dyDescent="0.25">
      <c r="A2923" t="s">
        <v>30</v>
      </c>
      <c r="B2923" t="s">
        <v>36</v>
      </c>
      <c r="C2923" t="s">
        <v>52</v>
      </c>
      <c r="D2923" t="s">
        <v>31</v>
      </c>
      <c r="E2923">
        <v>11</v>
      </c>
      <c r="F2923" t="str">
        <f t="shared" si="45"/>
        <v>Average Per Ton1-in-2October Monthly System Peak Day50% Cycling11</v>
      </c>
      <c r="G2923">
        <v>0.26325949999999998</v>
      </c>
      <c r="H2923">
        <v>0.26325949999999998</v>
      </c>
      <c r="I2923">
        <v>78.724100000000007</v>
      </c>
      <c r="J2923">
        <v>0</v>
      </c>
      <c r="K2923">
        <v>0</v>
      </c>
      <c r="L2923">
        <v>0</v>
      </c>
      <c r="M2923">
        <v>0</v>
      </c>
      <c r="N2923">
        <v>0</v>
      </c>
      <c r="O2923">
        <v>12331</v>
      </c>
      <c r="P2923" t="s">
        <v>59</v>
      </c>
      <c r="Q2923" t="s">
        <v>61</v>
      </c>
    </row>
    <row r="2924" spans="1:17" x14ac:dyDescent="0.25">
      <c r="A2924" t="s">
        <v>28</v>
      </c>
      <c r="B2924" t="s">
        <v>36</v>
      </c>
      <c r="C2924" t="s">
        <v>52</v>
      </c>
      <c r="D2924" t="s">
        <v>31</v>
      </c>
      <c r="E2924">
        <v>11</v>
      </c>
      <c r="F2924" t="str">
        <f t="shared" si="45"/>
        <v>Average Per Premise1-in-2October Monthly System Peak Day50% Cycling11</v>
      </c>
      <c r="G2924">
        <v>1.08063</v>
      </c>
      <c r="H2924">
        <v>1.08063</v>
      </c>
      <c r="I2924">
        <v>78.724100000000007</v>
      </c>
      <c r="J2924">
        <v>0</v>
      </c>
      <c r="K2924">
        <v>0</v>
      </c>
      <c r="L2924">
        <v>0</v>
      </c>
      <c r="M2924">
        <v>0</v>
      </c>
      <c r="N2924">
        <v>0</v>
      </c>
      <c r="O2924">
        <v>12331</v>
      </c>
      <c r="P2924" t="s">
        <v>59</v>
      </c>
      <c r="Q2924" t="s">
        <v>61</v>
      </c>
    </row>
    <row r="2925" spans="1:17" x14ac:dyDescent="0.25">
      <c r="A2925" t="s">
        <v>29</v>
      </c>
      <c r="B2925" t="s">
        <v>36</v>
      </c>
      <c r="C2925" t="s">
        <v>52</v>
      </c>
      <c r="D2925" t="s">
        <v>31</v>
      </c>
      <c r="E2925">
        <v>11</v>
      </c>
      <c r="F2925" t="str">
        <f t="shared" si="45"/>
        <v>Average Per Device1-in-2October Monthly System Peak Day50% Cycling11</v>
      </c>
      <c r="G2925">
        <v>0.92388870000000001</v>
      </c>
      <c r="H2925">
        <v>0.92388870000000001</v>
      </c>
      <c r="I2925">
        <v>78.724100000000007</v>
      </c>
      <c r="J2925">
        <v>0</v>
      </c>
      <c r="K2925">
        <v>0</v>
      </c>
      <c r="L2925">
        <v>0</v>
      </c>
      <c r="M2925">
        <v>0</v>
      </c>
      <c r="N2925">
        <v>0</v>
      </c>
      <c r="O2925">
        <v>12331</v>
      </c>
      <c r="P2925" t="s">
        <v>59</v>
      </c>
      <c r="Q2925" t="s">
        <v>61</v>
      </c>
    </row>
    <row r="2926" spans="1:17" x14ac:dyDescent="0.25">
      <c r="A2926" t="s">
        <v>43</v>
      </c>
      <c r="B2926" t="s">
        <v>36</v>
      </c>
      <c r="C2926" t="s">
        <v>52</v>
      </c>
      <c r="D2926" t="s">
        <v>31</v>
      </c>
      <c r="E2926">
        <v>11</v>
      </c>
      <c r="F2926" t="str">
        <f t="shared" si="45"/>
        <v>Aggregate1-in-2October Monthly System Peak Day50% Cycling11</v>
      </c>
      <c r="G2926">
        <v>13.32525</v>
      </c>
      <c r="H2926">
        <v>13.32525</v>
      </c>
      <c r="I2926">
        <v>78.724100000000007</v>
      </c>
      <c r="J2926">
        <v>0</v>
      </c>
      <c r="K2926">
        <v>0</v>
      </c>
      <c r="L2926">
        <v>0</v>
      </c>
      <c r="M2926">
        <v>0</v>
      </c>
      <c r="N2926">
        <v>0</v>
      </c>
      <c r="O2926">
        <v>12331</v>
      </c>
      <c r="P2926" t="s">
        <v>59</v>
      </c>
      <c r="Q2926" t="s">
        <v>61</v>
      </c>
    </row>
    <row r="2927" spans="1:17" x14ac:dyDescent="0.25">
      <c r="A2927" t="s">
        <v>30</v>
      </c>
      <c r="B2927" t="s">
        <v>36</v>
      </c>
      <c r="C2927" t="s">
        <v>52</v>
      </c>
      <c r="D2927" t="s">
        <v>26</v>
      </c>
      <c r="E2927">
        <v>11</v>
      </c>
      <c r="F2927" t="str">
        <f t="shared" si="45"/>
        <v>Average Per Ton1-in-2October Monthly System Peak DayAll11</v>
      </c>
      <c r="G2927">
        <v>0.22654940000000001</v>
      </c>
      <c r="H2927">
        <v>0.22654949999999999</v>
      </c>
      <c r="I2927">
        <v>78.320999999999998</v>
      </c>
      <c r="J2927">
        <v>0</v>
      </c>
      <c r="K2927">
        <v>0</v>
      </c>
      <c r="L2927">
        <v>0</v>
      </c>
      <c r="M2927">
        <v>0</v>
      </c>
      <c r="N2927">
        <v>0</v>
      </c>
      <c r="O2927">
        <v>23026</v>
      </c>
      <c r="P2927" t="s">
        <v>59</v>
      </c>
      <c r="Q2927" t="s">
        <v>61</v>
      </c>
    </row>
    <row r="2928" spans="1:17" x14ac:dyDescent="0.25">
      <c r="A2928" t="s">
        <v>28</v>
      </c>
      <c r="B2928" t="s">
        <v>36</v>
      </c>
      <c r="C2928" t="s">
        <v>52</v>
      </c>
      <c r="D2928" t="s">
        <v>26</v>
      </c>
      <c r="E2928">
        <v>11</v>
      </c>
      <c r="F2928" t="str">
        <f t="shared" si="45"/>
        <v>Average Per Premise1-in-2October Monthly System Peak DayAll11</v>
      </c>
      <c r="G2928">
        <v>0.96959450000000003</v>
      </c>
      <c r="H2928">
        <v>0.96959450000000003</v>
      </c>
      <c r="I2928">
        <v>78.320999999999998</v>
      </c>
      <c r="J2928">
        <v>0</v>
      </c>
      <c r="K2928">
        <v>0</v>
      </c>
      <c r="L2928">
        <v>0</v>
      </c>
      <c r="M2928">
        <v>0</v>
      </c>
      <c r="N2928">
        <v>0</v>
      </c>
      <c r="O2928">
        <v>23026</v>
      </c>
      <c r="P2928" t="s">
        <v>59</v>
      </c>
      <c r="Q2928" t="s">
        <v>61</v>
      </c>
    </row>
    <row r="2929" spans="1:17" x14ac:dyDescent="0.25">
      <c r="A2929" t="s">
        <v>29</v>
      </c>
      <c r="B2929" t="s">
        <v>36</v>
      </c>
      <c r="C2929" t="s">
        <v>52</v>
      </c>
      <c r="D2929" t="s">
        <v>26</v>
      </c>
      <c r="E2929">
        <v>11</v>
      </c>
      <c r="F2929" t="str">
        <f t="shared" si="45"/>
        <v>Average Per Device1-in-2October Monthly System Peak DayAll11</v>
      </c>
      <c r="G2929">
        <v>0.8080889</v>
      </c>
      <c r="H2929">
        <v>0.80808899999999995</v>
      </c>
      <c r="I2929">
        <v>78.320999999999998</v>
      </c>
      <c r="J2929">
        <v>0</v>
      </c>
      <c r="K2929">
        <v>0</v>
      </c>
      <c r="L2929">
        <v>0</v>
      </c>
      <c r="M2929">
        <v>0</v>
      </c>
      <c r="N2929">
        <v>0</v>
      </c>
      <c r="O2929">
        <v>23026</v>
      </c>
      <c r="P2929" t="s">
        <v>59</v>
      </c>
      <c r="Q2929" t="s">
        <v>61</v>
      </c>
    </row>
    <row r="2930" spans="1:17" x14ac:dyDescent="0.25">
      <c r="A2930" t="s">
        <v>43</v>
      </c>
      <c r="B2930" t="s">
        <v>36</v>
      </c>
      <c r="C2930" t="s">
        <v>52</v>
      </c>
      <c r="D2930" t="s">
        <v>26</v>
      </c>
      <c r="E2930">
        <v>11</v>
      </c>
      <c r="F2930" t="str">
        <f t="shared" si="45"/>
        <v>Aggregate1-in-2October Monthly System Peak DayAll11</v>
      </c>
      <c r="G2930">
        <v>22.325880000000002</v>
      </c>
      <c r="H2930">
        <v>22.325880000000002</v>
      </c>
      <c r="I2930">
        <v>78.320999999999998</v>
      </c>
      <c r="J2930">
        <v>0</v>
      </c>
      <c r="K2930">
        <v>0</v>
      </c>
      <c r="L2930">
        <v>0</v>
      </c>
      <c r="M2930">
        <v>0</v>
      </c>
      <c r="N2930">
        <v>0</v>
      </c>
      <c r="O2930">
        <v>23026</v>
      </c>
      <c r="P2930" t="s">
        <v>59</v>
      </c>
      <c r="Q2930" t="s">
        <v>61</v>
      </c>
    </row>
    <row r="2931" spans="1:17" x14ac:dyDescent="0.25">
      <c r="A2931" t="s">
        <v>30</v>
      </c>
      <c r="B2931" t="s">
        <v>36</v>
      </c>
      <c r="C2931" t="s">
        <v>53</v>
      </c>
      <c r="D2931" t="s">
        <v>58</v>
      </c>
      <c r="E2931">
        <v>11</v>
      </c>
      <c r="F2931" t="str">
        <f t="shared" si="45"/>
        <v>Average Per Ton1-in-2September Monthly System Peak Day100% Cycling11</v>
      </c>
      <c r="G2931">
        <v>0.22875329999999999</v>
      </c>
      <c r="H2931">
        <v>0.22875329999999999</v>
      </c>
      <c r="I2931">
        <v>85.578299999999999</v>
      </c>
      <c r="J2931">
        <v>0</v>
      </c>
      <c r="K2931">
        <v>0</v>
      </c>
      <c r="L2931">
        <v>0</v>
      </c>
      <c r="M2931">
        <v>0</v>
      </c>
      <c r="N2931">
        <v>0</v>
      </c>
      <c r="O2931">
        <v>10695</v>
      </c>
      <c r="P2931" t="s">
        <v>59</v>
      </c>
      <c r="Q2931" t="s">
        <v>61</v>
      </c>
    </row>
    <row r="2932" spans="1:17" x14ac:dyDescent="0.25">
      <c r="A2932" t="s">
        <v>28</v>
      </c>
      <c r="B2932" t="s">
        <v>36</v>
      </c>
      <c r="C2932" t="s">
        <v>53</v>
      </c>
      <c r="D2932" t="s">
        <v>58</v>
      </c>
      <c r="E2932">
        <v>11</v>
      </c>
      <c r="F2932" t="str">
        <f t="shared" si="45"/>
        <v>Average Per Premise1-in-2September Monthly System Peak Day100% Cycling11</v>
      </c>
      <c r="G2932">
        <v>1.0251889999999999</v>
      </c>
      <c r="H2932">
        <v>1.0251889999999999</v>
      </c>
      <c r="I2932">
        <v>85.578299999999999</v>
      </c>
      <c r="J2932">
        <v>0</v>
      </c>
      <c r="K2932">
        <v>0</v>
      </c>
      <c r="L2932">
        <v>0</v>
      </c>
      <c r="M2932">
        <v>0</v>
      </c>
      <c r="N2932">
        <v>0</v>
      </c>
      <c r="O2932">
        <v>10695</v>
      </c>
      <c r="P2932" t="s">
        <v>59</v>
      </c>
      <c r="Q2932" t="s">
        <v>61</v>
      </c>
    </row>
    <row r="2933" spans="1:17" x14ac:dyDescent="0.25">
      <c r="A2933" t="s">
        <v>29</v>
      </c>
      <c r="B2933" t="s">
        <v>36</v>
      </c>
      <c r="C2933" t="s">
        <v>53</v>
      </c>
      <c r="D2933" t="s">
        <v>58</v>
      </c>
      <c r="E2933">
        <v>11</v>
      </c>
      <c r="F2933" t="str">
        <f t="shared" si="45"/>
        <v>Average Per Device1-in-2September Monthly System Peak Day100% Cycling11</v>
      </c>
      <c r="G2933">
        <v>0.83032150000000005</v>
      </c>
      <c r="H2933">
        <v>0.83032150000000005</v>
      </c>
      <c r="I2933">
        <v>85.578299999999999</v>
      </c>
      <c r="J2933">
        <v>0</v>
      </c>
      <c r="K2933">
        <v>0</v>
      </c>
      <c r="L2933">
        <v>0</v>
      </c>
      <c r="M2933">
        <v>0</v>
      </c>
      <c r="N2933">
        <v>0</v>
      </c>
      <c r="O2933">
        <v>10695</v>
      </c>
      <c r="P2933" t="s">
        <v>59</v>
      </c>
      <c r="Q2933" t="s">
        <v>61</v>
      </c>
    </row>
    <row r="2934" spans="1:17" x14ac:dyDescent="0.25">
      <c r="A2934" t="s">
        <v>43</v>
      </c>
      <c r="B2934" t="s">
        <v>36</v>
      </c>
      <c r="C2934" t="s">
        <v>53</v>
      </c>
      <c r="D2934" t="s">
        <v>58</v>
      </c>
      <c r="E2934">
        <v>11</v>
      </c>
      <c r="F2934" t="str">
        <f t="shared" si="45"/>
        <v>Aggregate1-in-2September Monthly System Peak Day100% Cycling11</v>
      </c>
      <c r="G2934">
        <v>10.964399999999999</v>
      </c>
      <c r="H2934">
        <v>10.964399999999999</v>
      </c>
      <c r="I2934">
        <v>85.578299999999999</v>
      </c>
      <c r="J2934">
        <v>0</v>
      </c>
      <c r="K2934">
        <v>0</v>
      </c>
      <c r="L2934">
        <v>0</v>
      </c>
      <c r="M2934">
        <v>0</v>
      </c>
      <c r="N2934">
        <v>0</v>
      </c>
      <c r="O2934">
        <v>10695</v>
      </c>
      <c r="P2934" t="s">
        <v>59</v>
      </c>
      <c r="Q2934" t="s">
        <v>61</v>
      </c>
    </row>
    <row r="2935" spans="1:17" x14ac:dyDescent="0.25">
      <c r="A2935" t="s">
        <v>30</v>
      </c>
      <c r="B2935" t="s">
        <v>36</v>
      </c>
      <c r="C2935" t="s">
        <v>53</v>
      </c>
      <c r="D2935" t="s">
        <v>31</v>
      </c>
      <c r="E2935">
        <v>11</v>
      </c>
      <c r="F2935" t="str">
        <f t="shared" si="45"/>
        <v>Average Per Ton1-in-2September Monthly System Peak Day50% Cycling11</v>
      </c>
      <c r="G2935">
        <v>0.32107910000000001</v>
      </c>
      <c r="H2935">
        <v>0.32107910000000001</v>
      </c>
      <c r="I2935">
        <v>86.592799999999997</v>
      </c>
      <c r="J2935">
        <v>0</v>
      </c>
      <c r="K2935">
        <v>0</v>
      </c>
      <c r="L2935">
        <v>0</v>
      </c>
      <c r="M2935">
        <v>0</v>
      </c>
      <c r="N2935">
        <v>0</v>
      </c>
      <c r="O2935">
        <v>12331</v>
      </c>
      <c r="P2935" t="s">
        <v>59</v>
      </c>
      <c r="Q2935" t="s">
        <v>61</v>
      </c>
    </row>
    <row r="2936" spans="1:17" x14ac:dyDescent="0.25">
      <c r="A2936" t="s">
        <v>28</v>
      </c>
      <c r="B2936" t="s">
        <v>36</v>
      </c>
      <c r="C2936" t="s">
        <v>53</v>
      </c>
      <c r="D2936" t="s">
        <v>31</v>
      </c>
      <c r="E2936">
        <v>11</v>
      </c>
      <c r="F2936" t="str">
        <f t="shared" si="45"/>
        <v>Average Per Premise1-in-2September Monthly System Peak Day50% Cycling11</v>
      </c>
      <c r="G2936">
        <v>1.3179689999999999</v>
      </c>
      <c r="H2936">
        <v>1.317968</v>
      </c>
      <c r="I2936">
        <v>86.592799999999997</v>
      </c>
      <c r="J2936">
        <v>0</v>
      </c>
      <c r="K2936">
        <v>0</v>
      </c>
      <c r="L2936">
        <v>0</v>
      </c>
      <c r="M2936">
        <v>0</v>
      </c>
      <c r="N2936">
        <v>0</v>
      </c>
      <c r="O2936">
        <v>12331</v>
      </c>
      <c r="P2936" t="s">
        <v>59</v>
      </c>
      <c r="Q2936" t="s">
        <v>61</v>
      </c>
    </row>
    <row r="2937" spans="1:17" x14ac:dyDescent="0.25">
      <c r="A2937" t="s">
        <v>29</v>
      </c>
      <c r="B2937" t="s">
        <v>36</v>
      </c>
      <c r="C2937" t="s">
        <v>53</v>
      </c>
      <c r="D2937" t="s">
        <v>31</v>
      </c>
      <c r="E2937">
        <v>11</v>
      </c>
      <c r="F2937" t="str">
        <f t="shared" si="45"/>
        <v>Average Per Device1-in-2September Monthly System Peak Day50% Cycling11</v>
      </c>
      <c r="G2937">
        <v>1.1268020000000001</v>
      </c>
      <c r="H2937">
        <v>1.1268020000000001</v>
      </c>
      <c r="I2937">
        <v>86.592799999999997</v>
      </c>
      <c r="J2937">
        <v>0</v>
      </c>
      <c r="K2937">
        <v>0</v>
      </c>
      <c r="L2937">
        <v>0</v>
      </c>
      <c r="M2937">
        <v>0</v>
      </c>
      <c r="N2937">
        <v>0</v>
      </c>
      <c r="O2937">
        <v>12331</v>
      </c>
      <c r="P2937" t="s">
        <v>59</v>
      </c>
      <c r="Q2937" t="s">
        <v>61</v>
      </c>
    </row>
    <row r="2938" spans="1:17" x14ac:dyDescent="0.25">
      <c r="A2938" t="s">
        <v>43</v>
      </c>
      <c r="B2938" t="s">
        <v>36</v>
      </c>
      <c r="C2938" t="s">
        <v>53</v>
      </c>
      <c r="D2938" t="s">
        <v>31</v>
      </c>
      <c r="E2938">
        <v>11</v>
      </c>
      <c r="F2938" t="str">
        <f t="shared" si="45"/>
        <v>Aggregate1-in-2September Monthly System Peak Day50% Cycling11</v>
      </c>
      <c r="G2938">
        <v>16.25187</v>
      </c>
      <c r="H2938">
        <v>16.25187</v>
      </c>
      <c r="I2938">
        <v>86.592799999999997</v>
      </c>
      <c r="J2938">
        <v>0</v>
      </c>
      <c r="K2938">
        <v>0</v>
      </c>
      <c r="L2938">
        <v>0</v>
      </c>
      <c r="M2938">
        <v>0</v>
      </c>
      <c r="N2938">
        <v>0</v>
      </c>
      <c r="O2938">
        <v>12331</v>
      </c>
      <c r="P2938" t="s">
        <v>59</v>
      </c>
      <c r="Q2938" t="s">
        <v>61</v>
      </c>
    </row>
    <row r="2939" spans="1:17" x14ac:dyDescent="0.25">
      <c r="A2939" t="s">
        <v>30</v>
      </c>
      <c r="B2939" t="s">
        <v>36</v>
      </c>
      <c r="C2939" t="s">
        <v>53</v>
      </c>
      <c r="D2939" t="s">
        <v>26</v>
      </c>
      <c r="E2939">
        <v>11</v>
      </c>
      <c r="F2939" t="str">
        <f t="shared" si="45"/>
        <v>Average Per Ton1-in-2September Monthly System Peak DayAll11</v>
      </c>
      <c r="G2939">
        <v>0.27819379999999999</v>
      </c>
      <c r="H2939">
        <v>0.27819369999999999</v>
      </c>
      <c r="I2939">
        <v>86.121499999999997</v>
      </c>
      <c r="J2939">
        <v>0</v>
      </c>
      <c r="K2939">
        <v>0</v>
      </c>
      <c r="L2939">
        <v>0</v>
      </c>
      <c r="M2939">
        <v>0</v>
      </c>
      <c r="N2939">
        <v>0</v>
      </c>
      <c r="O2939">
        <v>23026</v>
      </c>
      <c r="P2939" t="s">
        <v>59</v>
      </c>
      <c r="Q2939" t="s">
        <v>61</v>
      </c>
    </row>
    <row r="2940" spans="1:17" x14ac:dyDescent="0.25">
      <c r="A2940" t="s">
        <v>28</v>
      </c>
      <c r="B2940" t="s">
        <v>36</v>
      </c>
      <c r="C2940" t="s">
        <v>53</v>
      </c>
      <c r="D2940" t="s">
        <v>26</v>
      </c>
      <c r="E2940">
        <v>11</v>
      </c>
      <c r="F2940" t="str">
        <f t="shared" si="45"/>
        <v>Average Per Premise1-in-2September Monthly System Peak DayAll11</v>
      </c>
      <c r="G2940">
        <v>1.1906239999999999</v>
      </c>
      <c r="H2940">
        <v>1.1906239999999999</v>
      </c>
      <c r="I2940">
        <v>86.121499999999997</v>
      </c>
      <c r="J2940">
        <v>0</v>
      </c>
      <c r="K2940">
        <v>0</v>
      </c>
      <c r="L2940">
        <v>0</v>
      </c>
      <c r="M2940">
        <v>0</v>
      </c>
      <c r="N2940">
        <v>0</v>
      </c>
      <c r="O2940">
        <v>23026</v>
      </c>
      <c r="P2940" t="s">
        <v>59</v>
      </c>
      <c r="Q2940" t="s">
        <v>61</v>
      </c>
    </row>
    <row r="2941" spans="1:17" x14ac:dyDescent="0.25">
      <c r="A2941" t="s">
        <v>29</v>
      </c>
      <c r="B2941" t="s">
        <v>36</v>
      </c>
      <c r="C2941" t="s">
        <v>53</v>
      </c>
      <c r="D2941" t="s">
        <v>26</v>
      </c>
      <c r="E2941">
        <v>11</v>
      </c>
      <c r="F2941" t="str">
        <f t="shared" si="45"/>
        <v>Average Per Device1-in-2September Monthly System Peak DayAll11</v>
      </c>
      <c r="G2941">
        <v>0.99230130000000005</v>
      </c>
      <c r="H2941">
        <v>0.99230119999999999</v>
      </c>
      <c r="I2941">
        <v>86.121499999999997</v>
      </c>
      <c r="J2941">
        <v>0</v>
      </c>
      <c r="K2941">
        <v>0</v>
      </c>
      <c r="L2941">
        <v>0</v>
      </c>
      <c r="M2941">
        <v>0</v>
      </c>
      <c r="N2941">
        <v>0</v>
      </c>
      <c r="O2941">
        <v>23026</v>
      </c>
      <c r="P2941" t="s">
        <v>59</v>
      </c>
      <c r="Q2941" t="s">
        <v>61</v>
      </c>
    </row>
    <row r="2942" spans="1:17" x14ac:dyDescent="0.25">
      <c r="A2942" t="s">
        <v>43</v>
      </c>
      <c r="B2942" t="s">
        <v>36</v>
      </c>
      <c r="C2942" t="s">
        <v>53</v>
      </c>
      <c r="D2942" t="s">
        <v>26</v>
      </c>
      <c r="E2942">
        <v>11</v>
      </c>
      <c r="F2942" t="str">
        <f t="shared" si="45"/>
        <v>Aggregate1-in-2September Monthly System Peak DayAll11</v>
      </c>
      <c r="G2942">
        <v>27.415299999999998</v>
      </c>
      <c r="H2942">
        <v>27.415299999999998</v>
      </c>
      <c r="I2942">
        <v>86.121499999999997</v>
      </c>
      <c r="J2942">
        <v>0</v>
      </c>
      <c r="K2942">
        <v>0</v>
      </c>
      <c r="L2942">
        <v>0</v>
      </c>
      <c r="M2942">
        <v>0</v>
      </c>
      <c r="N2942">
        <v>0</v>
      </c>
      <c r="O2942">
        <v>23026</v>
      </c>
      <c r="P2942" t="s">
        <v>59</v>
      </c>
      <c r="Q2942" t="s">
        <v>61</v>
      </c>
    </row>
    <row r="2943" spans="1:17" x14ac:dyDescent="0.25">
      <c r="A2943" t="s">
        <v>30</v>
      </c>
      <c r="B2943" t="s">
        <v>36</v>
      </c>
      <c r="C2943" t="s">
        <v>48</v>
      </c>
      <c r="D2943" t="s">
        <v>58</v>
      </c>
      <c r="E2943">
        <v>12</v>
      </c>
      <c r="F2943" t="str">
        <f t="shared" si="45"/>
        <v>Average Per Ton1-in-2August Monthly System Peak Day100% Cycling12</v>
      </c>
      <c r="G2943">
        <v>0.25332569999999999</v>
      </c>
      <c r="H2943">
        <v>0.25332569999999999</v>
      </c>
      <c r="I2943">
        <v>81.871399999999994</v>
      </c>
      <c r="J2943">
        <v>0</v>
      </c>
      <c r="K2943">
        <v>0</v>
      </c>
      <c r="L2943">
        <v>0</v>
      </c>
      <c r="M2943">
        <v>0</v>
      </c>
      <c r="N2943">
        <v>0</v>
      </c>
      <c r="O2943">
        <v>10695</v>
      </c>
      <c r="P2943" t="s">
        <v>59</v>
      </c>
      <c r="Q2943" t="s">
        <v>61</v>
      </c>
    </row>
    <row r="2944" spans="1:17" x14ac:dyDescent="0.25">
      <c r="A2944" t="s">
        <v>28</v>
      </c>
      <c r="B2944" t="s">
        <v>36</v>
      </c>
      <c r="C2944" t="s">
        <v>48</v>
      </c>
      <c r="D2944" t="s">
        <v>58</v>
      </c>
      <c r="E2944">
        <v>12</v>
      </c>
      <c r="F2944" t="str">
        <f t="shared" si="45"/>
        <v>Average Per Premise1-in-2August Monthly System Peak Day100% Cycling12</v>
      </c>
      <c r="G2944">
        <v>1.1353139999999999</v>
      </c>
      <c r="H2944">
        <v>1.1353139999999999</v>
      </c>
      <c r="I2944">
        <v>81.871399999999994</v>
      </c>
      <c r="J2944">
        <v>0</v>
      </c>
      <c r="K2944">
        <v>0</v>
      </c>
      <c r="L2944">
        <v>0</v>
      </c>
      <c r="M2944">
        <v>0</v>
      </c>
      <c r="N2944">
        <v>0</v>
      </c>
      <c r="O2944">
        <v>10695</v>
      </c>
      <c r="P2944" t="s">
        <v>59</v>
      </c>
      <c r="Q2944" t="s">
        <v>61</v>
      </c>
    </row>
    <row r="2945" spans="1:17" x14ac:dyDescent="0.25">
      <c r="A2945" t="s">
        <v>29</v>
      </c>
      <c r="B2945" t="s">
        <v>36</v>
      </c>
      <c r="C2945" t="s">
        <v>48</v>
      </c>
      <c r="D2945" t="s">
        <v>58</v>
      </c>
      <c r="E2945">
        <v>12</v>
      </c>
      <c r="F2945" t="str">
        <f t="shared" si="45"/>
        <v>Average Per Device1-in-2August Monthly System Peak Day100% Cycling12</v>
      </c>
      <c r="G2945">
        <v>0.91951380000000005</v>
      </c>
      <c r="H2945">
        <v>0.91951380000000005</v>
      </c>
      <c r="I2945">
        <v>81.871399999999994</v>
      </c>
      <c r="J2945">
        <v>0</v>
      </c>
      <c r="K2945">
        <v>0</v>
      </c>
      <c r="L2945">
        <v>0</v>
      </c>
      <c r="M2945">
        <v>0</v>
      </c>
      <c r="N2945">
        <v>0</v>
      </c>
      <c r="O2945">
        <v>10695</v>
      </c>
      <c r="P2945" t="s">
        <v>59</v>
      </c>
      <c r="Q2945" t="s">
        <v>61</v>
      </c>
    </row>
    <row r="2946" spans="1:17" x14ac:dyDescent="0.25">
      <c r="A2946" t="s">
        <v>43</v>
      </c>
      <c r="B2946" t="s">
        <v>36</v>
      </c>
      <c r="C2946" t="s">
        <v>48</v>
      </c>
      <c r="D2946" t="s">
        <v>58</v>
      </c>
      <c r="E2946">
        <v>12</v>
      </c>
      <c r="F2946" t="str">
        <f t="shared" si="45"/>
        <v>Aggregate1-in-2August Monthly System Peak Day100% Cycling12</v>
      </c>
      <c r="G2946">
        <v>12.14218</v>
      </c>
      <c r="H2946">
        <v>12.14218</v>
      </c>
      <c r="I2946">
        <v>81.871399999999994</v>
      </c>
      <c r="J2946">
        <v>0</v>
      </c>
      <c r="K2946">
        <v>0</v>
      </c>
      <c r="L2946">
        <v>0</v>
      </c>
      <c r="M2946">
        <v>0</v>
      </c>
      <c r="N2946">
        <v>0</v>
      </c>
      <c r="O2946">
        <v>10695</v>
      </c>
      <c r="P2946" t="s">
        <v>59</v>
      </c>
      <c r="Q2946" t="s">
        <v>61</v>
      </c>
    </row>
    <row r="2947" spans="1:17" x14ac:dyDescent="0.25">
      <c r="A2947" t="s">
        <v>30</v>
      </c>
      <c r="B2947" t="s">
        <v>36</v>
      </c>
      <c r="C2947" t="s">
        <v>48</v>
      </c>
      <c r="D2947" t="s">
        <v>31</v>
      </c>
      <c r="E2947">
        <v>12</v>
      </c>
      <c r="F2947" t="str">
        <f t="shared" ref="F2947:F3010" si="46">CONCATENATE(A2947,B2947,C2947,D2947,E2947)</f>
        <v>Average Per Ton1-in-2August Monthly System Peak Day50% Cycling12</v>
      </c>
      <c r="G2947">
        <v>0.36977139999999997</v>
      </c>
      <c r="H2947">
        <v>0.36977139999999997</v>
      </c>
      <c r="I2947">
        <v>82.467200000000005</v>
      </c>
      <c r="J2947">
        <v>0</v>
      </c>
      <c r="K2947">
        <v>0</v>
      </c>
      <c r="L2947">
        <v>0</v>
      </c>
      <c r="M2947">
        <v>0</v>
      </c>
      <c r="N2947">
        <v>0</v>
      </c>
      <c r="O2947">
        <v>12331</v>
      </c>
      <c r="P2947" t="s">
        <v>59</v>
      </c>
      <c r="Q2947" t="s">
        <v>61</v>
      </c>
    </row>
    <row r="2948" spans="1:17" x14ac:dyDescent="0.25">
      <c r="A2948" t="s">
        <v>28</v>
      </c>
      <c r="B2948" t="s">
        <v>36</v>
      </c>
      <c r="C2948" t="s">
        <v>48</v>
      </c>
      <c r="D2948" t="s">
        <v>31</v>
      </c>
      <c r="E2948">
        <v>12</v>
      </c>
      <c r="F2948" t="str">
        <f t="shared" si="46"/>
        <v>Average Per Premise1-in-2August Monthly System Peak Day50% Cycling12</v>
      </c>
      <c r="G2948">
        <v>1.517841</v>
      </c>
      <c r="H2948">
        <v>1.517841</v>
      </c>
      <c r="I2948">
        <v>82.467200000000005</v>
      </c>
      <c r="J2948">
        <v>0</v>
      </c>
      <c r="K2948">
        <v>0</v>
      </c>
      <c r="L2948">
        <v>0</v>
      </c>
      <c r="M2948">
        <v>0</v>
      </c>
      <c r="N2948">
        <v>0</v>
      </c>
      <c r="O2948">
        <v>12331</v>
      </c>
      <c r="P2948" t="s">
        <v>59</v>
      </c>
      <c r="Q2948" t="s">
        <v>61</v>
      </c>
    </row>
    <row r="2949" spans="1:17" x14ac:dyDescent="0.25">
      <c r="A2949" t="s">
        <v>29</v>
      </c>
      <c r="B2949" t="s">
        <v>36</v>
      </c>
      <c r="C2949" t="s">
        <v>48</v>
      </c>
      <c r="D2949" t="s">
        <v>31</v>
      </c>
      <c r="E2949">
        <v>12</v>
      </c>
      <c r="F2949" t="str">
        <f t="shared" si="46"/>
        <v>Average Per Device1-in-2August Monthly System Peak Day50% Cycling12</v>
      </c>
      <c r="G2949">
        <v>1.2976840000000001</v>
      </c>
      <c r="H2949">
        <v>1.2976840000000001</v>
      </c>
      <c r="I2949">
        <v>82.467200000000005</v>
      </c>
      <c r="J2949">
        <v>0</v>
      </c>
      <c r="K2949">
        <v>0</v>
      </c>
      <c r="L2949">
        <v>0</v>
      </c>
      <c r="M2949">
        <v>0</v>
      </c>
      <c r="N2949">
        <v>0</v>
      </c>
      <c r="O2949">
        <v>12331</v>
      </c>
      <c r="P2949" t="s">
        <v>59</v>
      </c>
      <c r="Q2949" t="s">
        <v>61</v>
      </c>
    </row>
    <row r="2950" spans="1:17" x14ac:dyDescent="0.25">
      <c r="A2950" t="s">
        <v>43</v>
      </c>
      <c r="B2950" t="s">
        <v>36</v>
      </c>
      <c r="C2950" t="s">
        <v>48</v>
      </c>
      <c r="D2950" t="s">
        <v>31</v>
      </c>
      <c r="E2950">
        <v>12</v>
      </c>
      <c r="F2950" t="str">
        <f t="shared" si="46"/>
        <v>Aggregate1-in-2August Monthly System Peak Day50% Cycling12</v>
      </c>
      <c r="G2950">
        <v>18.7165</v>
      </c>
      <c r="H2950">
        <v>18.7165</v>
      </c>
      <c r="I2950">
        <v>82.467200000000005</v>
      </c>
      <c r="J2950">
        <v>0</v>
      </c>
      <c r="K2950">
        <v>0</v>
      </c>
      <c r="L2950">
        <v>0</v>
      </c>
      <c r="M2950">
        <v>0</v>
      </c>
      <c r="N2950">
        <v>0</v>
      </c>
      <c r="O2950">
        <v>12331</v>
      </c>
      <c r="P2950" t="s">
        <v>59</v>
      </c>
      <c r="Q2950" t="s">
        <v>61</v>
      </c>
    </row>
    <row r="2951" spans="1:17" x14ac:dyDescent="0.25">
      <c r="A2951" t="s">
        <v>30</v>
      </c>
      <c r="B2951" t="s">
        <v>36</v>
      </c>
      <c r="C2951" t="s">
        <v>48</v>
      </c>
      <c r="D2951" t="s">
        <v>26</v>
      </c>
      <c r="E2951">
        <v>12</v>
      </c>
      <c r="F2951" t="str">
        <f t="shared" si="46"/>
        <v>Average Per Ton1-in-2August Monthly System Peak DayAll12</v>
      </c>
      <c r="G2951">
        <v>0.31568239999999997</v>
      </c>
      <c r="H2951">
        <v>0.31568239999999997</v>
      </c>
      <c r="I2951">
        <v>82.190399999999997</v>
      </c>
      <c r="J2951">
        <v>0</v>
      </c>
      <c r="K2951">
        <v>0</v>
      </c>
      <c r="L2951">
        <v>0</v>
      </c>
      <c r="M2951">
        <v>0</v>
      </c>
      <c r="N2951">
        <v>0</v>
      </c>
      <c r="O2951">
        <v>23026</v>
      </c>
      <c r="P2951" t="s">
        <v>59</v>
      </c>
      <c r="Q2951" t="s">
        <v>61</v>
      </c>
    </row>
    <row r="2952" spans="1:17" x14ac:dyDescent="0.25">
      <c r="A2952" t="s">
        <v>28</v>
      </c>
      <c r="B2952" t="s">
        <v>36</v>
      </c>
      <c r="C2952" t="s">
        <v>48</v>
      </c>
      <c r="D2952" t="s">
        <v>26</v>
      </c>
      <c r="E2952">
        <v>12</v>
      </c>
      <c r="F2952" t="str">
        <f t="shared" si="46"/>
        <v>Average Per Premise1-in-2August Monthly System Peak DayAll12</v>
      </c>
      <c r="G2952">
        <v>1.3510690000000001</v>
      </c>
      <c r="H2952">
        <v>1.3510690000000001</v>
      </c>
      <c r="I2952">
        <v>82.190399999999997</v>
      </c>
      <c r="J2952">
        <v>0</v>
      </c>
      <c r="K2952">
        <v>0</v>
      </c>
      <c r="L2952">
        <v>0</v>
      </c>
      <c r="M2952">
        <v>0</v>
      </c>
      <c r="N2952">
        <v>0</v>
      </c>
      <c r="O2952">
        <v>23026</v>
      </c>
      <c r="P2952" t="s">
        <v>59</v>
      </c>
      <c r="Q2952" t="s">
        <v>61</v>
      </c>
    </row>
    <row r="2953" spans="1:17" x14ac:dyDescent="0.25">
      <c r="A2953" t="s">
        <v>29</v>
      </c>
      <c r="B2953" t="s">
        <v>36</v>
      </c>
      <c r="C2953" t="s">
        <v>48</v>
      </c>
      <c r="D2953" t="s">
        <v>26</v>
      </c>
      <c r="E2953">
        <v>12</v>
      </c>
      <c r="F2953" t="str">
        <f t="shared" si="46"/>
        <v>Average Per Device1-in-2August Monthly System Peak DayAll12</v>
      </c>
      <c r="G2953">
        <v>1.1260209999999999</v>
      </c>
      <c r="H2953">
        <v>1.1260209999999999</v>
      </c>
      <c r="I2953">
        <v>82.190399999999997</v>
      </c>
      <c r="J2953">
        <v>0</v>
      </c>
      <c r="K2953">
        <v>0</v>
      </c>
      <c r="L2953">
        <v>0</v>
      </c>
      <c r="M2953">
        <v>0</v>
      </c>
      <c r="N2953">
        <v>0</v>
      </c>
      <c r="O2953">
        <v>23026</v>
      </c>
      <c r="P2953" t="s">
        <v>59</v>
      </c>
      <c r="Q2953" t="s">
        <v>61</v>
      </c>
    </row>
    <row r="2954" spans="1:17" x14ac:dyDescent="0.25">
      <c r="A2954" t="s">
        <v>43</v>
      </c>
      <c r="B2954" t="s">
        <v>36</v>
      </c>
      <c r="C2954" t="s">
        <v>48</v>
      </c>
      <c r="D2954" t="s">
        <v>26</v>
      </c>
      <c r="E2954">
        <v>12</v>
      </c>
      <c r="F2954" t="str">
        <f t="shared" si="46"/>
        <v>Aggregate1-in-2August Monthly System Peak DayAll12</v>
      </c>
      <c r="G2954">
        <v>31.10971</v>
      </c>
      <c r="H2954">
        <v>31.10971</v>
      </c>
      <c r="I2954">
        <v>82.190399999999997</v>
      </c>
      <c r="J2954">
        <v>0</v>
      </c>
      <c r="K2954">
        <v>0</v>
      </c>
      <c r="L2954">
        <v>0</v>
      </c>
      <c r="M2954">
        <v>0</v>
      </c>
      <c r="N2954">
        <v>0</v>
      </c>
      <c r="O2954">
        <v>23026</v>
      </c>
      <c r="P2954" t="s">
        <v>59</v>
      </c>
      <c r="Q2954" t="s">
        <v>61</v>
      </c>
    </row>
    <row r="2955" spans="1:17" x14ac:dyDescent="0.25">
      <c r="A2955" t="s">
        <v>30</v>
      </c>
      <c r="B2955" t="s">
        <v>36</v>
      </c>
      <c r="C2955" t="s">
        <v>37</v>
      </c>
      <c r="D2955" t="s">
        <v>58</v>
      </c>
      <c r="E2955">
        <v>12</v>
      </c>
      <c r="F2955" t="str">
        <f t="shared" si="46"/>
        <v>Average Per Ton1-in-2August Typical Event Day100% Cycling12</v>
      </c>
      <c r="G2955">
        <v>0.2306145</v>
      </c>
      <c r="H2955">
        <v>0.2306145</v>
      </c>
      <c r="I2955">
        <v>80.240700000000004</v>
      </c>
      <c r="J2955">
        <v>0</v>
      </c>
      <c r="K2955">
        <v>0</v>
      </c>
      <c r="L2955">
        <v>0</v>
      </c>
      <c r="M2955">
        <v>0</v>
      </c>
      <c r="N2955">
        <v>0</v>
      </c>
      <c r="O2955">
        <v>10695</v>
      </c>
      <c r="P2955" t="s">
        <v>59</v>
      </c>
      <c r="Q2955" t="s">
        <v>61</v>
      </c>
    </row>
    <row r="2956" spans="1:17" x14ac:dyDescent="0.25">
      <c r="A2956" t="s">
        <v>28</v>
      </c>
      <c r="B2956" t="s">
        <v>36</v>
      </c>
      <c r="C2956" t="s">
        <v>37</v>
      </c>
      <c r="D2956" t="s">
        <v>58</v>
      </c>
      <c r="E2956">
        <v>12</v>
      </c>
      <c r="F2956" t="str">
        <f t="shared" si="46"/>
        <v>Average Per Premise1-in-2August Typical Event Day100% Cycling12</v>
      </c>
      <c r="G2956">
        <v>1.0335300000000001</v>
      </c>
      <c r="H2956">
        <v>1.0335300000000001</v>
      </c>
      <c r="I2956">
        <v>80.240700000000004</v>
      </c>
      <c r="J2956">
        <v>0</v>
      </c>
      <c r="K2956">
        <v>0</v>
      </c>
      <c r="L2956">
        <v>0</v>
      </c>
      <c r="M2956">
        <v>0</v>
      </c>
      <c r="N2956">
        <v>0</v>
      </c>
      <c r="O2956">
        <v>10695</v>
      </c>
      <c r="P2956" t="s">
        <v>59</v>
      </c>
      <c r="Q2956" t="s">
        <v>61</v>
      </c>
    </row>
    <row r="2957" spans="1:17" x14ac:dyDescent="0.25">
      <c r="A2957" t="s">
        <v>29</v>
      </c>
      <c r="B2957" t="s">
        <v>36</v>
      </c>
      <c r="C2957" t="s">
        <v>37</v>
      </c>
      <c r="D2957" t="s">
        <v>58</v>
      </c>
      <c r="E2957">
        <v>12</v>
      </c>
      <c r="F2957" t="str">
        <f t="shared" si="46"/>
        <v>Average Per Device1-in-2August Typical Event Day100% Cycling12</v>
      </c>
      <c r="G2957">
        <v>0.83707739999999997</v>
      </c>
      <c r="H2957">
        <v>0.83707739999999997</v>
      </c>
      <c r="I2957">
        <v>80.240700000000004</v>
      </c>
      <c r="J2957">
        <v>0</v>
      </c>
      <c r="K2957">
        <v>0</v>
      </c>
      <c r="L2957">
        <v>0</v>
      </c>
      <c r="M2957">
        <v>0</v>
      </c>
      <c r="N2957">
        <v>0</v>
      </c>
      <c r="O2957">
        <v>10695</v>
      </c>
      <c r="P2957" t="s">
        <v>59</v>
      </c>
      <c r="Q2957" t="s">
        <v>61</v>
      </c>
    </row>
    <row r="2958" spans="1:17" x14ac:dyDescent="0.25">
      <c r="A2958" t="s">
        <v>43</v>
      </c>
      <c r="B2958" t="s">
        <v>36</v>
      </c>
      <c r="C2958" t="s">
        <v>37</v>
      </c>
      <c r="D2958" t="s">
        <v>58</v>
      </c>
      <c r="E2958">
        <v>12</v>
      </c>
      <c r="F2958" t="str">
        <f t="shared" si="46"/>
        <v>Aggregate1-in-2August Typical Event Day100% Cycling12</v>
      </c>
      <c r="G2958">
        <v>11.053610000000001</v>
      </c>
      <c r="H2958">
        <v>11.053610000000001</v>
      </c>
      <c r="I2958">
        <v>80.240700000000004</v>
      </c>
      <c r="J2958">
        <v>0</v>
      </c>
      <c r="K2958">
        <v>0</v>
      </c>
      <c r="L2958">
        <v>0</v>
      </c>
      <c r="M2958">
        <v>0</v>
      </c>
      <c r="N2958">
        <v>0</v>
      </c>
      <c r="O2958">
        <v>10695</v>
      </c>
      <c r="P2958" t="s">
        <v>59</v>
      </c>
      <c r="Q2958" t="s">
        <v>61</v>
      </c>
    </row>
    <row r="2959" spans="1:17" x14ac:dyDescent="0.25">
      <c r="A2959" t="s">
        <v>30</v>
      </c>
      <c r="B2959" t="s">
        <v>36</v>
      </c>
      <c r="C2959" t="s">
        <v>37</v>
      </c>
      <c r="D2959" t="s">
        <v>31</v>
      </c>
      <c r="E2959">
        <v>12</v>
      </c>
      <c r="F2959" t="str">
        <f t="shared" si="46"/>
        <v>Average Per Ton1-in-2August Typical Event Day50% Cycling12</v>
      </c>
      <c r="G2959">
        <v>0.3414508</v>
      </c>
      <c r="H2959">
        <v>0.3414507</v>
      </c>
      <c r="I2959">
        <v>80.971500000000006</v>
      </c>
      <c r="J2959">
        <v>0</v>
      </c>
      <c r="K2959">
        <v>0</v>
      </c>
      <c r="L2959">
        <v>0</v>
      </c>
      <c r="M2959">
        <v>0</v>
      </c>
      <c r="N2959">
        <v>0</v>
      </c>
      <c r="O2959">
        <v>12331</v>
      </c>
      <c r="P2959" t="s">
        <v>59</v>
      </c>
      <c r="Q2959" t="s">
        <v>61</v>
      </c>
    </row>
    <row r="2960" spans="1:17" x14ac:dyDescent="0.25">
      <c r="A2960" t="s">
        <v>28</v>
      </c>
      <c r="B2960" t="s">
        <v>36</v>
      </c>
      <c r="C2960" t="s">
        <v>37</v>
      </c>
      <c r="D2960" t="s">
        <v>31</v>
      </c>
      <c r="E2960">
        <v>12</v>
      </c>
      <c r="F2960" t="str">
        <f t="shared" si="46"/>
        <v>Average Per Premise1-in-2August Typical Event Day50% Cycling12</v>
      </c>
      <c r="G2960">
        <v>1.4015899999999999</v>
      </c>
      <c r="H2960">
        <v>1.4015899999999999</v>
      </c>
      <c r="I2960">
        <v>80.971500000000006</v>
      </c>
      <c r="J2960">
        <v>0</v>
      </c>
      <c r="K2960">
        <v>0</v>
      </c>
      <c r="L2960">
        <v>0</v>
      </c>
      <c r="M2960">
        <v>0</v>
      </c>
      <c r="N2960">
        <v>0</v>
      </c>
      <c r="O2960">
        <v>12331</v>
      </c>
      <c r="P2960" t="s">
        <v>59</v>
      </c>
      <c r="Q2960" t="s">
        <v>61</v>
      </c>
    </row>
    <row r="2961" spans="1:17" x14ac:dyDescent="0.25">
      <c r="A2961" t="s">
        <v>29</v>
      </c>
      <c r="B2961" t="s">
        <v>36</v>
      </c>
      <c r="C2961" t="s">
        <v>37</v>
      </c>
      <c r="D2961" t="s">
        <v>31</v>
      </c>
      <c r="E2961">
        <v>12</v>
      </c>
      <c r="F2961" t="str">
        <f t="shared" si="46"/>
        <v>Average Per Device1-in-2August Typical Event Day50% Cycling12</v>
      </c>
      <c r="G2961">
        <v>1.1982950000000001</v>
      </c>
      <c r="H2961">
        <v>1.1982950000000001</v>
      </c>
      <c r="I2961">
        <v>80.971500000000006</v>
      </c>
      <c r="J2961">
        <v>0</v>
      </c>
      <c r="K2961">
        <v>0</v>
      </c>
      <c r="L2961">
        <v>0</v>
      </c>
      <c r="M2961">
        <v>0</v>
      </c>
      <c r="N2961">
        <v>0</v>
      </c>
      <c r="O2961">
        <v>12331</v>
      </c>
      <c r="P2961" t="s">
        <v>59</v>
      </c>
      <c r="Q2961" t="s">
        <v>61</v>
      </c>
    </row>
    <row r="2962" spans="1:17" x14ac:dyDescent="0.25">
      <c r="A2962" t="s">
        <v>43</v>
      </c>
      <c r="B2962" t="s">
        <v>36</v>
      </c>
      <c r="C2962" t="s">
        <v>37</v>
      </c>
      <c r="D2962" t="s">
        <v>31</v>
      </c>
      <c r="E2962">
        <v>12</v>
      </c>
      <c r="F2962" t="str">
        <f t="shared" si="46"/>
        <v>Aggregate1-in-2August Typical Event Day50% Cycling12</v>
      </c>
      <c r="G2962">
        <v>17.283010000000001</v>
      </c>
      <c r="H2962">
        <v>17.283010000000001</v>
      </c>
      <c r="I2962">
        <v>80.971500000000006</v>
      </c>
      <c r="J2962">
        <v>0</v>
      </c>
      <c r="K2962">
        <v>0</v>
      </c>
      <c r="L2962">
        <v>0</v>
      </c>
      <c r="M2962">
        <v>0</v>
      </c>
      <c r="N2962">
        <v>0</v>
      </c>
      <c r="O2962">
        <v>12331</v>
      </c>
      <c r="P2962" t="s">
        <v>59</v>
      </c>
      <c r="Q2962" t="s">
        <v>61</v>
      </c>
    </row>
    <row r="2963" spans="1:17" x14ac:dyDescent="0.25">
      <c r="A2963" t="s">
        <v>30</v>
      </c>
      <c r="B2963" t="s">
        <v>36</v>
      </c>
      <c r="C2963" t="s">
        <v>37</v>
      </c>
      <c r="D2963" t="s">
        <v>26</v>
      </c>
      <c r="E2963">
        <v>12</v>
      </c>
      <c r="F2963" t="str">
        <f t="shared" si="46"/>
        <v>Average Per Ton1-in-2August Typical Event DayAll12</v>
      </c>
      <c r="G2963">
        <v>0.28996729999999998</v>
      </c>
      <c r="H2963">
        <v>0.28996729999999998</v>
      </c>
      <c r="I2963">
        <v>80.632000000000005</v>
      </c>
      <c r="J2963">
        <v>0</v>
      </c>
      <c r="K2963">
        <v>0</v>
      </c>
      <c r="L2963">
        <v>0</v>
      </c>
      <c r="M2963">
        <v>0</v>
      </c>
      <c r="N2963">
        <v>0</v>
      </c>
      <c r="O2963">
        <v>23026</v>
      </c>
      <c r="P2963" t="s">
        <v>59</v>
      </c>
      <c r="Q2963" t="s">
        <v>61</v>
      </c>
    </row>
    <row r="2964" spans="1:17" x14ac:dyDescent="0.25">
      <c r="A2964" t="s">
        <v>28</v>
      </c>
      <c r="B2964" t="s">
        <v>36</v>
      </c>
      <c r="C2964" t="s">
        <v>37</v>
      </c>
      <c r="D2964" t="s">
        <v>26</v>
      </c>
      <c r="E2964">
        <v>12</v>
      </c>
      <c r="F2964" t="str">
        <f t="shared" si="46"/>
        <v>Average Per Premise1-in-2August Typical Event DayAll12</v>
      </c>
      <c r="G2964">
        <v>1.241012</v>
      </c>
      <c r="H2964">
        <v>1.241012</v>
      </c>
      <c r="I2964">
        <v>80.632000000000005</v>
      </c>
      <c r="J2964">
        <v>0</v>
      </c>
      <c r="K2964">
        <v>0</v>
      </c>
      <c r="L2964">
        <v>0</v>
      </c>
      <c r="M2964">
        <v>0</v>
      </c>
      <c r="N2964">
        <v>0</v>
      </c>
      <c r="O2964">
        <v>23026</v>
      </c>
      <c r="P2964" t="s">
        <v>59</v>
      </c>
      <c r="Q2964" t="s">
        <v>61</v>
      </c>
    </row>
    <row r="2965" spans="1:17" x14ac:dyDescent="0.25">
      <c r="A2965" t="s">
        <v>29</v>
      </c>
      <c r="B2965" t="s">
        <v>36</v>
      </c>
      <c r="C2965" t="s">
        <v>37</v>
      </c>
      <c r="D2965" t="s">
        <v>26</v>
      </c>
      <c r="E2965">
        <v>12</v>
      </c>
      <c r="F2965" t="str">
        <f t="shared" si="46"/>
        <v>Average Per Device1-in-2August Typical Event DayAll12</v>
      </c>
      <c r="G2965">
        <v>1.034297</v>
      </c>
      <c r="H2965">
        <v>1.034297</v>
      </c>
      <c r="I2965">
        <v>80.632000000000005</v>
      </c>
      <c r="J2965">
        <v>0</v>
      </c>
      <c r="K2965">
        <v>0</v>
      </c>
      <c r="L2965">
        <v>0</v>
      </c>
      <c r="M2965">
        <v>0</v>
      </c>
      <c r="N2965">
        <v>0</v>
      </c>
      <c r="O2965">
        <v>23026</v>
      </c>
      <c r="P2965" t="s">
        <v>59</v>
      </c>
      <c r="Q2965" t="s">
        <v>61</v>
      </c>
    </row>
    <row r="2966" spans="1:17" x14ac:dyDescent="0.25">
      <c r="A2966" t="s">
        <v>43</v>
      </c>
      <c r="B2966" t="s">
        <v>36</v>
      </c>
      <c r="C2966" t="s">
        <v>37</v>
      </c>
      <c r="D2966" t="s">
        <v>26</v>
      </c>
      <c r="E2966">
        <v>12</v>
      </c>
      <c r="F2966" t="str">
        <f t="shared" si="46"/>
        <v>Aggregate1-in-2August Typical Event DayAll12</v>
      </c>
      <c r="G2966">
        <v>28.57555</v>
      </c>
      <c r="H2966">
        <v>28.57555</v>
      </c>
      <c r="I2966">
        <v>80.632000000000005</v>
      </c>
      <c r="J2966">
        <v>0</v>
      </c>
      <c r="K2966">
        <v>0</v>
      </c>
      <c r="L2966">
        <v>0</v>
      </c>
      <c r="M2966">
        <v>0</v>
      </c>
      <c r="N2966">
        <v>0</v>
      </c>
      <c r="O2966">
        <v>23026</v>
      </c>
      <c r="P2966" t="s">
        <v>59</v>
      </c>
      <c r="Q2966" t="s">
        <v>61</v>
      </c>
    </row>
    <row r="2967" spans="1:17" x14ac:dyDescent="0.25">
      <c r="A2967" t="s">
        <v>30</v>
      </c>
      <c r="B2967" t="s">
        <v>36</v>
      </c>
      <c r="C2967" t="s">
        <v>49</v>
      </c>
      <c r="D2967" t="s">
        <v>58</v>
      </c>
      <c r="E2967">
        <v>12</v>
      </c>
      <c r="F2967" t="str">
        <f t="shared" si="46"/>
        <v>Average Per Ton1-in-2July Monthly System Peak Day100% Cycling12</v>
      </c>
      <c r="G2967">
        <v>0.2277401</v>
      </c>
      <c r="H2967">
        <v>0.2277401</v>
      </c>
      <c r="I2967">
        <v>76.003100000000003</v>
      </c>
      <c r="J2967">
        <v>0</v>
      </c>
      <c r="K2967">
        <v>0</v>
      </c>
      <c r="L2967">
        <v>0</v>
      </c>
      <c r="M2967">
        <v>0</v>
      </c>
      <c r="N2967">
        <v>0</v>
      </c>
      <c r="O2967">
        <v>10695</v>
      </c>
      <c r="P2967" t="s">
        <v>59</v>
      </c>
      <c r="Q2967" t="s">
        <v>61</v>
      </c>
    </row>
    <row r="2968" spans="1:17" x14ac:dyDescent="0.25">
      <c r="A2968" t="s">
        <v>28</v>
      </c>
      <c r="B2968" t="s">
        <v>36</v>
      </c>
      <c r="C2968" t="s">
        <v>49</v>
      </c>
      <c r="D2968" t="s">
        <v>58</v>
      </c>
      <c r="E2968">
        <v>12</v>
      </c>
      <c r="F2968" t="str">
        <f t="shared" si="46"/>
        <v>Average Per Premise1-in-2July Monthly System Peak Day100% Cycling12</v>
      </c>
      <c r="G2968">
        <v>1.020648</v>
      </c>
      <c r="H2968">
        <v>1.020648</v>
      </c>
      <c r="I2968">
        <v>76.003100000000003</v>
      </c>
      <c r="J2968">
        <v>0</v>
      </c>
      <c r="K2968">
        <v>0</v>
      </c>
      <c r="L2968">
        <v>0</v>
      </c>
      <c r="M2968">
        <v>0</v>
      </c>
      <c r="N2968">
        <v>0</v>
      </c>
      <c r="O2968">
        <v>10695</v>
      </c>
      <c r="P2968" t="s">
        <v>59</v>
      </c>
      <c r="Q2968" t="s">
        <v>61</v>
      </c>
    </row>
    <row r="2969" spans="1:17" x14ac:dyDescent="0.25">
      <c r="A2969" t="s">
        <v>29</v>
      </c>
      <c r="B2969" t="s">
        <v>36</v>
      </c>
      <c r="C2969" t="s">
        <v>49</v>
      </c>
      <c r="D2969" t="s">
        <v>58</v>
      </c>
      <c r="E2969">
        <v>12</v>
      </c>
      <c r="F2969" t="str">
        <f t="shared" si="46"/>
        <v>Average Per Device1-in-2July Monthly System Peak Day100% Cycling12</v>
      </c>
      <c r="G2969">
        <v>0.82664409999999999</v>
      </c>
      <c r="H2969">
        <v>0.82664409999999999</v>
      </c>
      <c r="I2969">
        <v>76.003100000000003</v>
      </c>
      <c r="J2969">
        <v>0</v>
      </c>
      <c r="K2969">
        <v>0</v>
      </c>
      <c r="L2969">
        <v>0</v>
      </c>
      <c r="M2969">
        <v>0</v>
      </c>
      <c r="N2969">
        <v>0</v>
      </c>
      <c r="O2969">
        <v>10695</v>
      </c>
      <c r="P2969" t="s">
        <v>59</v>
      </c>
      <c r="Q2969" t="s">
        <v>61</v>
      </c>
    </row>
    <row r="2970" spans="1:17" x14ac:dyDescent="0.25">
      <c r="A2970" t="s">
        <v>43</v>
      </c>
      <c r="B2970" t="s">
        <v>36</v>
      </c>
      <c r="C2970" t="s">
        <v>49</v>
      </c>
      <c r="D2970" t="s">
        <v>58</v>
      </c>
      <c r="E2970">
        <v>12</v>
      </c>
      <c r="F2970" t="str">
        <f t="shared" si="46"/>
        <v>Aggregate1-in-2July Monthly System Peak Day100% Cycling12</v>
      </c>
      <c r="G2970">
        <v>10.915839999999999</v>
      </c>
      <c r="H2970">
        <v>10.915839999999999</v>
      </c>
      <c r="I2970">
        <v>76.003100000000003</v>
      </c>
      <c r="J2970">
        <v>0</v>
      </c>
      <c r="K2970">
        <v>0</v>
      </c>
      <c r="L2970">
        <v>0</v>
      </c>
      <c r="M2970">
        <v>0</v>
      </c>
      <c r="N2970">
        <v>0</v>
      </c>
      <c r="O2970">
        <v>10695</v>
      </c>
      <c r="P2970" t="s">
        <v>59</v>
      </c>
      <c r="Q2970" t="s">
        <v>61</v>
      </c>
    </row>
    <row r="2971" spans="1:17" x14ac:dyDescent="0.25">
      <c r="A2971" t="s">
        <v>30</v>
      </c>
      <c r="B2971" t="s">
        <v>36</v>
      </c>
      <c r="C2971" t="s">
        <v>49</v>
      </c>
      <c r="D2971" t="s">
        <v>31</v>
      </c>
      <c r="E2971">
        <v>12</v>
      </c>
      <c r="F2971" t="str">
        <f t="shared" si="46"/>
        <v>Average Per Ton1-in-2July Monthly System Peak Day50% Cycling12</v>
      </c>
      <c r="G2971">
        <v>0.33925909999999998</v>
      </c>
      <c r="H2971">
        <v>0.33925919999999998</v>
      </c>
      <c r="I2971">
        <v>76.6614</v>
      </c>
      <c r="J2971">
        <v>0</v>
      </c>
      <c r="K2971">
        <v>0</v>
      </c>
      <c r="L2971">
        <v>0</v>
      </c>
      <c r="M2971">
        <v>0</v>
      </c>
      <c r="N2971">
        <v>0</v>
      </c>
      <c r="O2971">
        <v>12331</v>
      </c>
      <c r="P2971" t="s">
        <v>59</v>
      </c>
      <c r="Q2971" t="s">
        <v>61</v>
      </c>
    </row>
    <row r="2972" spans="1:17" x14ac:dyDescent="0.25">
      <c r="A2972" t="s">
        <v>28</v>
      </c>
      <c r="B2972" t="s">
        <v>36</v>
      </c>
      <c r="C2972" t="s">
        <v>49</v>
      </c>
      <c r="D2972" t="s">
        <v>31</v>
      </c>
      <c r="E2972">
        <v>12</v>
      </c>
      <c r="F2972" t="str">
        <f t="shared" si="46"/>
        <v>Average Per Premise1-in-2July Monthly System Peak Day50% Cycling12</v>
      </c>
      <c r="G2972">
        <v>1.3925940000000001</v>
      </c>
      <c r="H2972">
        <v>1.3925940000000001</v>
      </c>
      <c r="I2972">
        <v>76.6614</v>
      </c>
      <c r="J2972">
        <v>0</v>
      </c>
      <c r="K2972">
        <v>0</v>
      </c>
      <c r="L2972">
        <v>0</v>
      </c>
      <c r="M2972">
        <v>0</v>
      </c>
      <c r="N2972">
        <v>0</v>
      </c>
      <c r="O2972">
        <v>12331</v>
      </c>
      <c r="P2972" t="s">
        <v>59</v>
      </c>
      <c r="Q2972" t="s">
        <v>61</v>
      </c>
    </row>
    <row r="2973" spans="1:17" x14ac:dyDescent="0.25">
      <c r="A2973" t="s">
        <v>29</v>
      </c>
      <c r="B2973" t="s">
        <v>36</v>
      </c>
      <c r="C2973" t="s">
        <v>49</v>
      </c>
      <c r="D2973" t="s">
        <v>31</v>
      </c>
      <c r="E2973">
        <v>12</v>
      </c>
      <c r="F2973" t="str">
        <f t="shared" si="46"/>
        <v>Average Per Device1-in-2July Monthly System Peak Day50% Cycling12</v>
      </c>
      <c r="G2973">
        <v>1.190604</v>
      </c>
      <c r="H2973">
        <v>1.190604</v>
      </c>
      <c r="I2973">
        <v>76.6614</v>
      </c>
      <c r="J2973">
        <v>0</v>
      </c>
      <c r="K2973">
        <v>0</v>
      </c>
      <c r="L2973">
        <v>0</v>
      </c>
      <c r="M2973">
        <v>0</v>
      </c>
      <c r="N2973">
        <v>0</v>
      </c>
      <c r="O2973">
        <v>12331</v>
      </c>
      <c r="P2973" t="s">
        <v>59</v>
      </c>
      <c r="Q2973" t="s">
        <v>61</v>
      </c>
    </row>
    <row r="2974" spans="1:17" x14ac:dyDescent="0.25">
      <c r="A2974" t="s">
        <v>43</v>
      </c>
      <c r="B2974" t="s">
        <v>36</v>
      </c>
      <c r="C2974" t="s">
        <v>49</v>
      </c>
      <c r="D2974" t="s">
        <v>31</v>
      </c>
      <c r="E2974">
        <v>12</v>
      </c>
      <c r="F2974" t="str">
        <f t="shared" si="46"/>
        <v>Aggregate1-in-2July Monthly System Peak Day50% Cycling12</v>
      </c>
      <c r="G2974">
        <v>17.172080000000001</v>
      </c>
      <c r="H2974">
        <v>17.172080000000001</v>
      </c>
      <c r="I2974">
        <v>76.6614</v>
      </c>
      <c r="J2974">
        <v>0</v>
      </c>
      <c r="K2974">
        <v>0</v>
      </c>
      <c r="L2974">
        <v>0</v>
      </c>
      <c r="M2974">
        <v>0</v>
      </c>
      <c r="N2974">
        <v>0</v>
      </c>
      <c r="O2974">
        <v>12331</v>
      </c>
      <c r="P2974" t="s">
        <v>59</v>
      </c>
      <c r="Q2974" t="s">
        <v>61</v>
      </c>
    </row>
    <row r="2975" spans="1:17" x14ac:dyDescent="0.25">
      <c r="A2975" t="s">
        <v>30</v>
      </c>
      <c r="B2975" t="s">
        <v>36</v>
      </c>
      <c r="C2975" t="s">
        <v>49</v>
      </c>
      <c r="D2975" t="s">
        <v>26</v>
      </c>
      <c r="E2975">
        <v>12</v>
      </c>
      <c r="F2975" t="str">
        <f t="shared" si="46"/>
        <v>Average Per Ton1-in-2July Monthly System Peak DayAll12</v>
      </c>
      <c r="G2975">
        <v>0.28745860000000001</v>
      </c>
      <c r="H2975">
        <v>0.28745860000000001</v>
      </c>
      <c r="I2975">
        <v>76.355599999999995</v>
      </c>
      <c r="J2975">
        <v>0</v>
      </c>
      <c r="K2975">
        <v>0</v>
      </c>
      <c r="L2975">
        <v>0</v>
      </c>
      <c r="M2975">
        <v>0</v>
      </c>
      <c r="N2975">
        <v>0</v>
      </c>
      <c r="O2975">
        <v>23026</v>
      </c>
      <c r="P2975" t="s">
        <v>59</v>
      </c>
      <c r="Q2975" t="s">
        <v>61</v>
      </c>
    </row>
    <row r="2976" spans="1:17" x14ac:dyDescent="0.25">
      <c r="A2976" t="s">
        <v>28</v>
      </c>
      <c r="B2976" t="s">
        <v>36</v>
      </c>
      <c r="C2976" t="s">
        <v>49</v>
      </c>
      <c r="D2976" t="s">
        <v>26</v>
      </c>
      <c r="E2976">
        <v>12</v>
      </c>
      <c r="F2976" t="str">
        <f t="shared" si="46"/>
        <v>Average Per Premise1-in-2July Monthly System Peak DayAll12</v>
      </c>
      <c r="G2976">
        <v>1.230275</v>
      </c>
      <c r="H2976">
        <v>1.2302759999999999</v>
      </c>
      <c r="I2976">
        <v>76.355599999999995</v>
      </c>
      <c r="J2976">
        <v>0</v>
      </c>
      <c r="K2976">
        <v>0</v>
      </c>
      <c r="L2976">
        <v>0</v>
      </c>
      <c r="M2976">
        <v>0</v>
      </c>
      <c r="N2976">
        <v>0</v>
      </c>
      <c r="O2976">
        <v>23026</v>
      </c>
      <c r="P2976" t="s">
        <v>59</v>
      </c>
      <c r="Q2976" t="s">
        <v>61</v>
      </c>
    </row>
    <row r="2977" spans="1:17" x14ac:dyDescent="0.25">
      <c r="A2977" t="s">
        <v>29</v>
      </c>
      <c r="B2977" t="s">
        <v>36</v>
      </c>
      <c r="C2977" t="s">
        <v>49</v>
      </c>
      <c r="D2977" t="s">
        <v>26</v>
      </c>
      <c r="E2977">
        <v>12</v>
      </c>
      <c r="F2977" t="str">
        <f t="shared" si="46"/>
        <v>Average Per Device1-in-2July Monthly System Peak DayAll12</v>
      </c>
      <c r="G2977">
        <v>1.0253479999999999</v>
      </c>
      <c r="H2977">
        <v>1.0253479999999999</v>
      </c>
      <c r="I2977">
        <v>76.355599999999995</v>
      </c>
      <c r="J2977">
        <v>0</v>
      </c>
      <c r="K2977">
        <v>0</v>
      </c>
      <c r="L2977">
        <v>0</v>
      </c>
      <c r="M2977">
        <v>0</v>
      </c>
      <c r="N2977">
        <v>0</v>
      </c>
      <c r="O2977">
        <v>23026</v>
      </c>
      <c r="P2977" t="s">
        <v>59</v>
      </c>
      <c r="Q2977" t="s">
        <v>61</v>
      </c>
    </row>
    <row r="2978" spans="1:17" x14ac:dyDescent="0.25">
      <c r="A2978" t="s">
        <v>43</v>
      </c>
      <c r="B2978" t="s">
        <v>36</v>
      </c>
      <c r="C2978" t="s">
        <v>49</v>
      </c>
      <c r="D2978" t="s">
        <v>26</v>
      </c>
      <c r="E2978">
        <v>12</v>
      </c>
      <c r="F2978" t="str">
        <f t="shared" si="46"/>
        <v>Aggregate1-in-2July Monthly System Peak DayAll12</v>
      </c>
      <c r="G2978">
        <v>28.328320000000001</v>
      </c>
      <c r="H2978">
        <v>28.328320000000001</v>
      </c>
      <c r="I2978">
        <v>76.355599999999995</v>
      </c>
      <c r="J2978">
        <v>0</v>
      </c>
      <c r="K2978">
        <v>0</v>
      </c>
      <c r="L2978">
        <v>0</v>
      </c>
      <c r="M2978">
        <v>0</v>
      </c>
      <c r="N2978">
        <v>0</v>
      </c>
      <c r="O2978">
        <v>23026</v>
      </c>
      <c r="P2978" t="s">
        <v>59</v>
      </c>
      <c r="Q2978" t="s">
        <v>61</v>
      </c>
    </row>
    <row r="2979" spans="1:17" x14ac:dyDescent="0.25">
      <c r="A2979" t="s">
        <v>30</v>
      </c>
      <c r="B2979" t="s">
        <v>36</v>
      </c>
      <c r="C2979" t="s">
        <v>50</v>
      </c>
      <c r="D2979" t="s">
        <v>58</v>
      </c>
      <c r="E2979">
        <v>12</v>
      </c>
      <c r="F2979" t="str">
        <f t="shared" si="46"/>
        <v>Average Per Ton1-in-2June Monthly System Peak Day100% Cycling12</v>
      </c>
      <c r="G2979">
        <v>0.1774849</v>
      </c>
      <c r="H2979">
        <v>0.1774849</v>
      </c>
      <c r="I2979">
        <v>76.031599999999997</v>
      </c>
      <c r="J2979">
        <v>0</v>
      </c>
      <c r="K2979">
        <v>0</v>
      </c>
      <c r="L2979">
        <v>0</v>
      </c>
      <c r="M2979">
        <v>0</v>
      </c>
      <c r="N2979">
        <v>0</v>
      </c>
      <c r="O2979">
        <v>10695</v>
      </c>
      <c r="P2979" t="s">
        <v>59</v>
      </c>
      <c r="Q2979" t="s">
        <v>61</v>
      </c>
    </row>
    <row r="2980" spans="1:17" x14ac:dyDescent="0.25">
      <c r="A2980" t="s">
        <v>28</v>
      </c>
      <c r="B2980" t="s">
        <v>36</v>
      </c>
      <c r="C2980" t="s">
        <v>50</v>
      </c>
      <c r="D2980" t="s">
        <v>58</v>
      </c>
      <c r="E2980">
        <v>12</v>
      </c>
      <c r="F2980" t="str">
        <f t="shared" si="46"/>
        <v>Average Per Premise1-in-2June Monthly System Peak Day100% Cycling12</v>
      </c>
      <c r="G2980">
        <v>0.79542270000000004</v>
      </c>
      <c r="H2980">
        <v>0.79542270000000004</v>
      </c>
      <c r="I2980">
        <v>76.031599999999997</v>
      </c>
      <c r="J2980">
        <v>0</v>
      </c>
      <c r="K2980">
        <v>0</v>
      </c>
      <c r="L2980">
        <v>0</v>
      </c>
      <c r="M2980">
        <v>0</v>
      </c>
      <c r="N2980">
        <v>0</v>
      </c>
      <c r="O2980">
        <v>10695</v>
      </c>
      <c r="P2980" t="s">
        <v>59</v>
      </c>
      <c r="Q2980" t="s">
        <v>61</v>
      </c>
    </row>
    <row r="2981" spans="1:17" x14ac:dyDescent="0.25">
      <c r="A2981" t="s">
        <v>29</v>
      </c>
      <c r="B2981" t="s">
        <v>36</v>
      </c>
      <c r="C2981" t="s">
        <v>50</v>
      </c>
      <c r="D2981" t="s">
        <v>58</v>
      </c>
      <c r="E2981">
        <v>12</v>
      </c>
      <c r="F2981" t="str">
        <f t="shared" si="46"/>
        <v>Average Per Device1-in-2June Monthly System Peak Day100% Cycling12</v>
      </c>
      <c r="G2981">
        <v>0.6442291</v>
      </c>
      <c r="H2981">
        <v>0.6442291</v>
      </c>
      <c r="I2981">
        <v>76.031599999999997</v>
      </c>
      <c r="J2981">
        <v>0</v>
      </c>
      <c r="K2981">
        <v>0</v>
      </c>
      <c r="L2981">
        <v>0</v>
      </c>
      <c r="M2981">
        <v>0</v>
      </c>
      <c r="N2981">
        <v>0</v>
      </c>
      <c r="O2981">
        <v>10695</v>
      </c>
      <c r="P2981" t="s">
        <v>59</v>
      </c>
      <c r="Q2981" t="s">
        <v>61</v>
      </c>
    </row>
    <row r="2982" spans="1:17" x14ac:dyDescent="0.25">
      <c r="A2982" t="s">
        <v>43</v>
      </c>
      <c r="B2982" t="s">
        <v>36</v>
      </c>
      <c r="C2982" t="s">
        <v>50</v>
      </c>
      <c r="D2982" t="s">
        <v>58</v>
      </c>
      <c r="E2982">
        <v>12</v>
      </c>
      <c r="F2982" t="str">
        <f t="shared" si="46"/>
        <v>Aggregate1-in-2June Monthly System Peak Day100% Cycling12</v>
      </c>
      <c r="G2982">
        <v>8.5070449999999997</v>
      </c>
      <c r="H2982">
        <v>8.5070449999999997</v>
      </c>
      <c r="I2982">
        <v>76.031599999999997</v>
      </c>
      <c r="J2982">
        <v>0</v>
      </c>
      <c r="K2982">
        <v>0</v>
      </c>
      <c r="L2982">
        <v>0</v>
      </c>
      <c r="M2982">
        <v>0</v>
      </c>
      <c r="N2982">
        <v>0</v>
      </c>
      <c r="O2982">
        <v>10695</v>
      </c>
      <c r="P2982" t="s">
        <v>59</v>
      </c>
      <c r="Q2982" t="s">
        <v>61</v>
      </c>
    </row>
    <row r="2983" spans="1:17" x14ac:dyDescent="0.25">
      <c r="A2983" t="s">
        <v>30</v>
      </c>
      <c r="B2983" t="s">
        <v>36</v>
      </c>
      <c r="C2983" t="s">
        <v>50</v>
      </c>
      <c r="D2983" t="s">
        <v>31</v>
      </c>
      <c r="E2983">
        <v>12</v>
      </c>
      <c r="F2983" t="str">
        <f t="shared" si="46"/>
        <v>Average Per Ton1-in-2June Monthly System Peak Day50% Cycling12</v>
      </c>
      <c r="G2983">
        <v>0.26926159999999999</v>
      </c>
      <c r="H2983">
        <v>0.26926159999999999</v>
      </c>
      <c r="I2983">
        <v>76.806799999999996</v>
      </c>
      <c r="J2983">
        <v>0</v>
      </c>
      <c r="K2983">
        <v>0</v>
      </c>
      <c r="L2983">
        <v>0</v>
      </c>
      <c r="M2983">
        <v>0</v>
      </c>
      <c r="N2983">
        <v>0</v>
      </c>
      <c r="O2983">
        <v>12331</v>
      </c>
      <c r="P2983" t="s">
        <v>59</v>
      </c>
      <c r="Q2983" t="s">
        <v>61</v>
      </c>
    </row>
    <row r="2984" spans="1:17" x14ac:dyDescent="0.25">
      <c r="A2984" t="s">
        <v>28</v>
      </c>
      <c r="B2984" t="s">
        <v>36</v>
      </c>
      <c r="C2984" t="s">
        <v>50</v>
      </c>
      <c r="D2984" t="s">
        <v>31</v>
      </c>
      <c r="E2984">
        <v>12</v>
      </c>
      <c r="F2984" t="str">
        <f t="shared" si="46"/>
        <v>Average Per Premise1-in-2June Monthly System Peak Day50% Cycling12</v>
      </c>
      <c r="G2984">
        <v>1.1052679999999999</v>
      </c>
      <c r="H2984">
        <v>1.1052679999999999</v>
      </c>
      <c r="I2984">
        <v>76.806799999999996</v>
      </c>
      <c r="J2984">
        <v>0</v>
      </c>
      <c r="K2984">
        <v>0</v>
      </c>
      <c r="L2984">
        <v>0</v>
      </c>
      <c r="M2984">
        <v>0</v>
      </c>
      <c r="N2984">
        <v>0</v>
      </c>
      <c r="O2984">
        <v>12331</v>
      </c>
      <c r="P2984" t="s">
        <v>59</v>
      </c>
      <c r="Q2984" t="s">
        <v>61</v>
      </c>
    </row>
    <row r="2985" spans="1:17" x14ac:dyDescent="0.25">
      <c r="A2985" t="s">
        <v>29</v>
      </c>
      <c r="B2985" t="s">
        <v>36</v>
      </c>
      <c r="C2985" t="s">
        <v>50</v>
      </c>
      <c r="D2985" t="s">
        <v>31</v>
      </c>
      <c r="E2985">
        <v>12</v>
      </c>
      <c r="F2985" t="str">
        <f t="shared" si="46"/>
        <v>Average Per Device1-in-2June Monthly System Peak Day50% Cycling12</v>
      </c>
      <c r="G2985">
        <v>0.94495269999999998</v>
      </c>
      <c r="H2985">
        <v>0.94495269999999998</v>
      </c>
      <c r="I2985">
        <v>76.806799999999996</v>
      </c>
      <c r="J2985">
        <v>0</v>
      </c>
      <c r="K2985">
        <v>0</v>
      </c>
      <c r="L2985">
        <v>0</v>
      </c>
      <c r="M2985">
        <v>0</v>
      </c>
      <c r="N2985">
        <v>0</v>
      </c>
      <c r="O2985">
        <v>12331</v>
      </c>
      <c r="P2985" t="s">
        <v>59</v>
      </c>
      <c r="Q2985" t="s">
        <v>61</v>
      </c>
    </row>
    <row r="2986" spans="1:17" x14ac:dyDescent="0.25">
      <c r="A2986" t="s">
        <v>43</v>
      </c>
      <c r="B2986" t="s">
        <v>36</v>
      </c>
      <c r="C2986" t="s">
        <v>50</v>
      </c>
      <c r="D2986" t="s">
        <v>31</v>
      </c>
      <c r="E2986">
        <v>12</v>
      </c>
      <c r="F2986" t="str">
        <f t="shared" si="46"/>
        <v>Aggregate1-in-2June Monthly System Peak Day50% Cycling12</v>
      </c>
      <c r="G2986">
        <v>13.629049999999999</v>
      </c>
      <c r="H2986">
        <v>13.629049999999999</v>
      </c>
      <c r="I2986">
        <v>76.806799999999996</v>
      </c>
      <c r="J2986">
        <v>0</v>
      </c>
      <c r="K2986">
        <v>0</v>
      </c>
      <c r="L2986">
        <v>0</v>
      </c>
      <c r="M2986">
        <v>0</v>
      </c>
      <c r="N2986">
        <v>0</v>
      </c>
      <c r="O2986">
        <v>12331</v>
      </c>
      <c r="P2986" t="s">
        <v>59</v>
      </c>
      <c r="Q2986" t="s">
        <v>61</v>
      </c>
    </row>
    <row r="2987" spans="1:17" x14ac:dyDescent="0.25">
      <c r="A2987" t="s">
        <v>30</v>
      </c>
      <c r="B2987" t="s">
        <v>36</v>
      </c>
      <c r="C2987" t="s">
        <v>50</v>
      </c>
      <c r="D2987" t="s">
        <v>26</v>
      </c>
      <c r="E2987">
        <v>12</v>
      </c>
      <c r="F2987" t="str">
        <f t="shared" si="46"/>
        <v>Average Per Ton1-in-2June Monthly System Peak DayAll12</v>
      </c>
      <c r="G2987">
        <v>0.22663130000000001</v>
      </c>
      <c r="H2987">
        <v>0.22663130000000001</v>
      </c>
      <c r="I2987">
        <v>76.446700000000007</v>
      </c>
      <c r="J2987">
        <v>0</v>
      </c>
      <c r="K2987">
        <v>0</v>
      </c>
      <c r="L2987">
        <v>0</v>
      </c>
      <c r="M2987">
        <v>0</v>
      </c>
      <c r="N2987">
        <v>0</v>
      </c>
      <c r="O2987">
        <v>23026</v>
      </c>
      <c r="P2987" t="s">
        <v>59</v>
      </c>
      <c r="Q2987" t="s">
        <v>61</v>
      </c>
    </row>
    <row r="2988" spans="1:17" x14ac:dyDescent="0.25">
      <c r="A2988" t="s">
        <v>28</v>
      </c>
      <c r="B2988" t="s">
        <v>36</v>
      </c>
      <c r="C2988" t="s">
        <v>50</v>
      </c>
      <c r="D2988" t="s">
        <v>26</v>
      </c>
      <c r="E2988">
        <v>12</v>
      </c>
      <c r="F2988" t="str">
        <f t="shared" si="46"/>
        <v>Average Per Premise1-in-2June Monthly System Peak DayAll12</v>
      </c>
      <c r="G2988">
        <v>0.96994480000000005</v>
      </c>
      <c r="H2988">
        <v>0.96994480000000005</v>
      </c>
      <c r="I2988">
        <v>76.446700000000007</v>
      </c>
      <c r="J2988">
        <v>0</v>
      </c>
      <c r="K2988">
        <v>0</v>
      </c>
      <c r="L2988">
        <v>0</v>
      </c>
      <c r="M2988">
        <v>0</v>
      </c>
      <c r="N2988">
        <v>0</v>
      </c>
      <c r="O2988">
        <v>23026</v>
      </c>
      <c r="P2988" t="s">
        <v>59</v>
      </c>
      <c r="Q2988" t="s">
        <v>61</v>
      </c>
    </row>
    <row r="2989" spans="1:17" x14ac:dyDescent="0.25">
      <c r="A2989" t="s">
        <v>29</v>
      </c>
      <c r="B2989" t="s">
        <v>36</v>
      </c>
      <c r="C2989" t="s">
        <v>50</v>
      </c>
      <c r="D2989" t="s">
        <v>26</v>
      </c>
      <c r="E2989">
        <v>12</v>
      </c>
      <c r="F2989" t="str">
        <f t="shared" si="46"/>
        <v>Average Per Device1-in-2June Monthly System Peak DayAll12</v>
      </c>
      <c r="G2989">
        <v>0.80838089999999996</v>
      </c>
      <c r="H2989">
        <v>0.80838089999999996</v>
      </c>
      <c r="I2989">
        <v>76.446700000000007</v>
      </c>
      <c r="J2989">
        <v>0</v>
      </c>
      <c r="K2989">
        <v>0</v>
      </c>
      <c r="L2989">
        <v>0</v>
      </c>
      <c r="M2989">
        <v>0</v>
      </c>
      <c r="N2989">
        <v>0</v>
      </c>
      <c r="O2989">
        <v>23026</v>
      </c>
      <c r="P2989" t="s">
        <v>59</v>
      </c>
      <c r="Q2989" t="s">
        <v>61</v>
      </c>
    </row>
    <row r="2990" spans="1:17" x14ac:dyDescent="0.25">
      <c r="A2990" t="s">
        <v>43</v>
      </c>
      <c r="B2990" t="s">
        <v>36</v>
      </c>
      <c r="C2990" t="s">
        <v>50</v>
      </c>
      <c r="D2990" t="s">
        <v>26</v>
      </c>
      <c r="E2990">
        <v>12</v>
      </c>
      <c r="F2990" t="str">
        <f t="shared" si="46"/>
        <v>Aggregate1-in-2June Monthly System Peak DayAll12</v>
      </c>
      <c r="G2990">
        <v>22.333950000000002</v>
      </c>
      <c r="H2990">
        <v>22.333950000000002</v>
      </c>
      <c r="I2990">
        <v>76.446700000000007</v>
      </c>
      <c r="J2990">
        <v>0</v>
      </c>
      <c r="K2990">
        <v>0</v>
      </c>
      <c r="L2990">
        <v>0</v>
      </c>
      <c r="M2990">
        <v>0</v>
      </c>
      <c r="N2990">
        <v>0</v>
      </c>
      <c r="O2990">
        <v>23026</v>
      </c>
      <c r="P2990" t="s">
        <v>59</v>
      </c>
      <c r="Q2990" t="s">
        <v>61</v>
      </c>
    </row>
    <row r="2991" spans="1:17" x14ac:dyDescent="0.25">
      <c r="A2991" t="s">
        <v>30</v>
      </c>
      <c r="B2991" t="s">
        <v>36</v>
      </c>
      <c r="C2991" t="s">
        <v>51</v>
      </c>
      <c r="D2991" t="s">
        <v>58</v>
      </c>
      <c r="E2991">
        <v>12</v>
      </c>
      <c r="F2991" t="str">
        <f t="shared" si="46"/>
        <v>Average Per Ton1-in-2May Monthly System Peak Day100% Cycling12</v>
      </c>
      <c r="G2991">
        <v>0.1782107</v>
      </c>
      <c r="H2991">
        <v>0.1782107</v>
      </c>
      <c r="I2991">
        <v>78.110100000000003</v>
      </c>
      <c r="J2991">
        <v>0</v>
      </c>
      <c r="K2991">
        <v>0</v>
      </c>
      <c r="L2991">
        <v>0</v>
      </c>
      <c r="M2991">
        <v>0</v>
      </c>
      <c r="N2991">
        <v>0</v>
      </c>
      <c r="O2991">
        <v>10695</v>
      </c>
      <c r="P2991" t="s">
        <v>59</v>
      </c>
      <c r="Q2991" t="s">
        <v>61</v>
      </c>
    </row>
    <row r="2992" spans="1:17" x14ac:dyDescent="0.25">
      <c r="A2992" t="s">
        <v>28</v>
      </c>
      <c r="B2992" t="s">
        <v>36</v>
      </c>
      <c r="C2992" t="s">
        <v>51</v>
      </c>
      <c r="D2992" t="s">
        <v>58</v>
      </c>
      <c r="E2992">
        <v>12</v>
      </c>
      <c r="F2992" t="str">
        <f t="shared" si="46"/>
        <v>Average Per Premise1-in-2May Monthly System Peak Day100% Cycling12</v>
      </c>
      <c r="G2992">
        <v>0.79867560000000004</v>
      </c>
      <c r="H2992">
        <v>0.79867560000000004</v>
      </c>
      <c r="I2992">
        <v>78.110100000000003</v>
      </c>
      <c r="J2992">
        <v>0</v>
      </c>
      <c r="K2992">
        <v>0</v>
      </c>
      <c r="L2992">
        <v>0</v>
      </c>
      <c r="M2992">
        <v>0</v>
      </c>
      <c r="N2992">
        <v>0</v>
      </c>
      <c r="O2992">
        <v>10695</v>
      </c>
      <c r="P2992" t="s">
        <v>59</v>
      </c>
      <c r="Q2992" t="s">
        <v>61</v>
      </c>
    </row>
    <row r="2993" spans="1:17" x14ac:dyDescent="0.25">
      <c r="A2993" t="s">
        <v>29</v>
      </c>
      <c r="B2993" t="s">
        <v>36</v>
      </c>
      <c r="C2993" t="s">
        <v>51</v>
      </c>
      <c r="D2993" t="s">
        <v>58</v>
      </c>
      <c r="E2993">
        <v>12</v>
      </c>
      <c r="F2993" t="str">
        <f t="shared" si="46"/>
        <v>Average Per Device1-in-2May Monthly System Peak Day100% Cycling12</v>
      </c>
      <c r="G2993">
        <v>0.64686379999999999</v>
      </c>
      <c r="H2993">
        <v>0.64686379999999999</v>
      </c>
      <c r="I2993">
        <v>78.110100000000003</v>
      </c>
      <c r="J2993">
        <v>0</v>
      </c>
      <c r="K2993">
        <v>0</v>
      </c>
      <c r="L2993">
        <v>0</v>
      </c>
      <c r="M2993">
        <v>0</v>
      </c>
      <c r="N2993">
        <v>0</v>
      </c>
      <c r="O2993">
        <v>10695</v>
      </c>
      <c r="P2993" t="s">
        <v>59</v>
      </c>
      <c r="Q2993" t="s">
        <v>61</v>
      </c>
    </row>
    <row r="2994" spans="1:17" x14ac:dyDescent="0.25">
      <c r="A2994" t="s">
        <v>43</v>
      </c>
      <c r="B2994" t="s">
        <v>36</v>
      </c>
      <c r="C2994" t="s">
        <v>51</v>
      </c>
      <c r="D2994" t="s">
        <v>58</v>
      </c>
      <c r="E2994">
        <v>12</v>
      </c>
      <c r="F2994" t="str">
        <f t="shared" si="46"/>
        <v>Aggregate1-in-2May Monthly System Peak Day100% Cycling12</v>
      </c>
      <c r="G2994">
        <v>8.541836</v>
      </c>
      <c r="H2994">
        <v>8.541836</v>
      </c>
      <c r="I2994">
        <v>78.110100000000003</v>
      </c>
      <c r="J2994">
        <v>0</v>
      </c>
      <c r="K2994">
        <v>0</v>
      </c>
      <c r="L2994">
        <v>0</v>
      </c>
      <c r="M2994">
        <v>0</v>
      </c>
      <c r="N2994">
        <v>0</v>
      </c>
      <c r="O2994">
        <v>10695</v>
      </c>
      <c r="P2994" t="s">
        <v>59</v>
      </c>
      <c r="Q2994" t="s">
        <v>61</v>
      </c>
    </row>
    <row r="2995" spans="1:17" x14ac:dyDescent="0.25">
      <c r="A2995" t="s">
        <v>30</v>
      </c>
      <c r="B2995" t="s">
        <v>36</v>
      </c>
      <c r="C2995" t="s">
        <v>51</v>
      </c>
      <c r="D2995" t="s">
        <v>31</v>
      </c>
      <c r="E2995">
        <v>12</v>
      </c>
      <c r="F2995" t="str">
        <f t="shared" si="46"/>
        <v>Average Per Ton1-in-2May Monthly System Peak Day50% Cycling12</v>
      </c>
      <c r="G2995">
        <v>0.2725554</v>
      </c>
      <c r="H2995">
        <v>0.2725554</v>
      </c>
      <c r="I2995">
        <v>79.239800000000002</v>
      </c>
      <c r="J2995">
        <v>0</v>
      </c>
      <c r="K2995">
        <v>0</v>
      </c>
      <c r="L2995">
        <v>0</v>
      </c>
      <c r="M2995">
        <v>0</v>
      </c>
      <c r="N2995">
        <v>0</v>
      </c>
      <c r="O2995">
        <v>12331</v>
      </c>
      <c r="P2995" t="s">
        <v>59</v>
      </c>
      <c r="Q2995" t="s">
        <v>61</v>
      </c>
    </row>
    <row r="2996" spans="1:17" x14ac:dyDescent="0.25">
      <c r="A2996" t="s">
        <v>28</v>
      </c>
      <c r="B2996" t="s">
        <v>36</v>
      </c>
      <c r="C2996" t="s">
        <v>51</v>
      </c>
      <c r="D2996" t="s">
        <v>31</v>
      </c>
      <c r="E2996">
        <v>12</v>
      </c>
      <c r="F2996" t="str">
        <f t="shared" si="46"/>
        <v>Average Per Premise1-in-2May Monthly System Peak Day50% Cycling12</v>
      </c>
      <c r="G2996">
        <v>1.1187879999999999</v>
      </c>
      <c r="H2996">
        <v>1.1187879999999999</v>
      </c>
      <c r="I2996">
        <v>79.239800000000002</v>
      </c>
      <c r="J2996">
        <v>0</v>
      </c>
      <c r="K2996">
        <v>0</v>
      </c>
      <c r="L2996">
        <v>0</v>
      </c>
      <c r="M2996">
        <v>0</v>
      </c>
      <c r="N2996">
        <v>0</v>
      </c>
      <c r="O2996">
        <v>12331</v>
      </c>
      <c r="P2996" t="s">
        <v>59</v>
      </c>
      <c r="Q2996" t="s">
        <v>61</v>
      </c>
    </row>
    <row r="2997" spans="1:17" x14ac:dyDescent="0.25">
      <c r="A2997" t="s">
        <v>29</v>
      </c>
      <c r="B2997" t="s">
        <v>36</v>
      </c>
      <c r="C2997" t="s">
        <v>51</v>
      </c>
      <c r="D2997" t="s">
        <v>31</v>
      </c>
      <c r="E2997">
        <v>12</v>
      </c>
      <c r="F2997" t="str">
        <f t="shared" si="46"/>
        <v>Average Per Device1-in-2May Monthly System Peak Day50% Cycling12</v>
      </c>
      <c r="G2997">
        <v>0.95651189999999997</v>
      </c>
      <c r="H2997">
        <v>0.95651189999999997</v>
      </c>
      <c r="I2997">
        <v>79.239800000000002</v>
      </c>
      <c r="J2997">
        <v>0</v>
      </c>
      <c r="K2997">
        <v>0</v>
      </c>
      <c r="L2997">
        <v>0</v>
      </c>
      <c r="M2997">
        <v>0</v>
      </c>
      <c r="N2997">
        <v>0</v>
      </c>
      <c r="O2997">
        <v>12331</v>
      </c>
      <c r="P2997" t="s">
        <v>59</v>
      </c>
      <c r="Q2997" t="s">
        <v>61</v>
      </c>
    </row>
    <row r="2998" spans="1:17" x14ac:dyDescent="0.25">
      <c r="A2998" t="s">
        <v>43</v>
      </c>
      <c r="B2998" t="s">
        <v>36</v>
      </c>
      <c r="C2998" t="s">
        <v>51</v>
      </c>
      <c r="D2998" t="s">
        <v>31</v>
      </c>
      <c r="E2998">
        <v>12</v>
      </c>
      <c r="F2998" t="str">
        <f t="shared" si="46"/>
        <v>Aggregate1-in-2May Monthly System Peak Day50% Cycling12</v>
      </c>
      <c r="G2998">
        <v>13.795769999999999</v>
      </c>
      <c r="H2998">
        <v>13.795769999999999</v>
      </c>
      <c r="I2998">
        <v>79.239800000000002</v>
      </c>
      <c r="J2998">
        <v>0</v>
      </c>
      <c r="K2998">
        <v>0</v>
      </c>
      <c r="L2998">
        <v>0</v>
      </c>
      <c r="M2998">
        <v>0</v>
      </c>
      <c r="N2998">
        <v>0</v>
      </c>
      <c r="O2998">
        <v>12331</v>
      </c>
      <c r="P2998" t="s">
        <v>59</v>
      </c>
      <c r="Q2998" t="s">
        <v>61</v>
      </c>
    </row>
    <row r="2999" spans="1:17" x14ac:dyDescent="0.25">
      <c r="A2999" t="s">
        <v>30</v>
      </c>
      <c r="B2999" t="s">
        <v>36</v>
      </c>
      <c r="C2999" t="s">
        <v>51</v>
      </c>
      <c r="D2999" t="s">
        <v>26</v>
      </c>
      <c r="E2999">
        <v>12</v>
      </c>
      <c r="F2999" t="str">
        <f t="shared" si="46"/>
        <v>Average Per Ton1-in-2May Monthly System Peak DayAll12</v>
      </c>
      <c r="G2999">
        <v>0.2287323</v>
      </c>
      <c r="H2999">
        <v>0.2287323</v>
      </c>
      <c r="I2999">
        <v>78.715000000000003</v>
      </c>
      <c r="J2999">
        <v>0</v>
      </c>
      <c r="K2999">
        <v>0</v>
      </c>
      <c r="L2999">
        <v>0</v>
      </c>
      <c r="M2999">
        <v>0</v>
      </c>
      <c r="N2999">
        <v>0</v>
      </c>
      <c r="O2999">
        <v>23026</v>
      </c>
      <c r="P2999" t="s">
        <v>59</v>
      </c>
      <c r="Q2999" t="s">
        <v>61</v>
      </c>
    </row>
    <row r="3000" spans="1:17" x14ac:dyDescent="0.25">
      <c r="A3000" t="s">
        <v>28</v>
      </c>
      <c r="B3000" t="s">
        <v>36</v>
      </c>
      <c r="C3000" t="s">
        <v>51</v>
      </c>
      <c r="D3000" t="s">
        <v>26</v>
      </c>
      <c r="E3000">
        <v>12</v>
      </c>
      <c r="F3000" t="str">
        <f t="shared" si="46"/>
        <v>Average Per Premise1-in-2May Monthly System Peak DayAll12</v>
      </c>
      <c r="G3000">
        <v>0.97893660000000005</v>
      </c>
      <c r="H3000">
        <v>0.97893660000000005</v>
      </c>
      <c r="I3000">
        <v>78.715000000000003</v>
      </c>
      <c r="J3000">
        <v>0</v>
      </c>
      <c r="K3000">
        <v>0</v>
      </c>
      <c r="L3000">
        <v>0</v>
      </c>
      <c r="M3000">
        <v>0</v>
      </c>
      <c r="N3000">
        <v>0</v>
      </c>
      <c r="O3000">
        <v>23026</v>
      </c>
      <c r="P3000" t="s">
        <v>59</v>
      </c>
      <c r="Q3000" t="s">
        <v>61</v>
      </c>
    </row>
    <row r="3001" spans="1:17" x14ac:dyDescent="0.25">
      <c r="A3001" t="s">
        <v>29</v>
      </c>
      <c r="B3001" t="s">
        <v>36</v>
      </c>
      <c r="C3001" t="s">
        <v>51</v>
      </c>
      <c r="D3001" t="s">
        <v>26</v>
      </c>
      <c r="E3001">
        <v>12</v>
      </c>
      <c r="F3001" t="str">
        <f t="shared" si="46"/>
        <v>Average Per Device1-in-2May Monthly System Peak DayAll12</v>
      </c>
      <c r="G3001">
        <v>0.81587489999999996</v>
      </c>
      <c r="H3001">
        <v>0.81587500000000002</v>
      </c>
      <c r="I3001">
        <v>78.715000000000003</v>
      </c>
      <c r="J3001">
        <v>0</v>
      </c>
      <c r="K3001">
        <v>0</v>
      </c>
      <c r="L3001">
        <v>0</v>
      </c>
      <c r="M3001">
        <v>0</v>
      </c>
      <c r="N3001">
        <v>0</v>
      </c>
      <c r="O3001">
        <v>23026</v>
      </c>
      <c r="P3001" t="s">
        <v>59</v>
      </c>
      <c r="Q3001" t="s">
        <v>61</v>
      </c>
    </row>
    <row r="3002" spans="1:17" x14ac:dyDescent="0.25">
      <c r="A3002" t="s">
        <v>43</v>
      </c>
      <c r="B3002" t="s">
        <v>36</v>
      </c>
      <c r="C3002" t="s">
        <v>51</v>
      </c>
      <c r="D3002" t="s">
        <v>26</v>
      </c>
      <c r="E3002">
        <v>12</v>
      </c>
      <c r="F3002" t="str">
        <f t="shared" si="46"/>
        <v>Aggregate1-in-2May Monthly System Peak DayAll12</v>
      </c>
      <c r="G3002">
        <v>22.540990000000001</v>
      </c>
      <c r="H3002">
        <v>22.540990000000001</v>
      </c>
      <c r="I3002">
        <v>78.715000000000003</v>
      </c>
      <c r="J3002">
        <v>0</v>
      </c>
      <c r="K3002">
        <v>0</v>
      </c>
      <c r="L3002">
        <v>0</v>
      </c>
      <c r="M3002">
        <v>0</v>
      </c>
      <c r="N3002">
        <v>0</v>
      </c>
      <c r="O3002">
        <v>23026</v>
      </c>
      <c r="P3002" t="s">
        <v>59</v>
      </c>
      <c r="Q3002" t="s">
        <v>61</v>
      </c>
    </row>
    <row r="3003" spans="1:17" x14ac:dyDescent="0.25">
      <c r="A3003" t="s">
        <v>30</v>
      </c>
      <c r="B3003" t="s">
        <v>36</v>
      </c>
      <c r="C3003" t="s">
        <v>52</v>
      </c>
      <c r="D3003" t="s">
        <v>58</v>
      </c>
      <c r="E3003">
        <v>12</v>
      </c>
      <c r="F3003" t="str">
        <f t="shared" si="46"/>
        <v>Average Per Ton1-in-2October Monthly System Peak Day100% Cycling12</v>
      </c>
      <c r="G3003">
        <v>0.2125397</v>
      </c>
      <c r="H3003">
        <v>0.2125397</v>
      </c>
      <c r="I3003">
        <v>79.865399999999994</v>
      </c>
      <c r="J3003">
        <v>0</v>
      </c>
      <c r="K3003">
        <v>0</v>
      </c>
      <c r="L3003">
        <v>0</v>
      </c>
      <c r="M3003">
        <v>0</v>
      </c>
      <c r="N3003">
        <v>0</v>
      </c>
      <c r="O3003">
        <v>10695</v>
      </c>
      <c r="P3003" t="s">
        <v>59</v>
      </c>
      <c r="Q3003" t="s">
        <v>61</v>
      </c>
    </row>
    <row r="3004" spans="1:17" x14ac:dyDescent="0.25">
      <c r="A3004" t="s">
        <v>28</v>
      </c>
      <c r="B3004" t="s">
        <v>36</v>
      </c>
      <c r="C3004" t="s">
        <v>52</v>
      </c>
      <c r="D3004" t="s">
        <v>58</v>
      </c>
      <c r="E3004">
        <v>12</v>
      </c>
      <c r="F3004" t="str">
        <f t="shared" si="46"/>
        <v>Average Per Premise1-in-2October Monthly System Peak Day100% Cycling12</v>
      </c>
      <c r="G3004">
        <v>0.95252570000000003</v>
      </c>
      <c r="H3004">
        <v>0.95252570000000003</v>
      </c>
      <c r="I3004">
        <v>79.865399999999994</v>
      </c>
      <c r="J3004">
        <v>0</v>
      </c>
      <c r="K3004">
        <v>0</v>
      </c>
      <c r="L3004">
        <v>0</v>
      </c>
      <c r="M3004">
        <v>0</v>
      </c>
      <c r="N3004">
        <v>0</v>
      </c>
      <c r="O3004">
        <v>10695</v>
      </c>
      <c r="P3004" t="s">
        <v>59</v>
      </c>
      <c r="Q3004" t="s">
        <v>61</v>
      </c>
    </row>
    <row r="3005" spans="1:17" x14ac:dyDescent="0.25">
      <c r="A3005" t="s">
        <v>29</v>
      </c>
      <c r="B3005" t="s">
        <v>36</v>
      </c>
      <c r="C3005" t="s">
        <v>52</v>
      </c>
      <c r="D3005" t="s">
        <v>58</v>
      </c>
      <c r="E3005">
        <v>12</v>
      </c>
      <c r="F3005" t="str">
        <f t="shared" si="46"/>
        <v>Average Per Device1-in-2October Monthly System Peak Day100% Cycling12</v>
      </c>
      <c r="G3005">
        <v>0.77146999999999999</v>
      </c>
      <c r="H3005">
        <v>0.77147010000000005</v>
      </c>
      <c r="I3005">
        <v>79.865399999999994</v>
      </c>
      <c r="J3005">
        <v>0</v>
      </c>
      <c r="K3005">
        <v>0</v>
      </c>
      <c r="L3005">
        <v>0</v>
      </c>
      <c r="M3005">
        <v>0</v>
      </c>
      <c r="N3005">
        <v>0</v>
      </c>
      <c r="O3005">
        <v>10695</v>
      </c>
      <c r="P3005" t="s">
        <v>59</v>
      </c>
      <c r="Q3005" t="s">
        <v>61</v>
      </c>
    </row>
    <row r="3006" spans="1:17" x14ac:dyDescent="0.25">
      <c r="A3006" t="s">
        <v>43</v>
      </c>
      <c r="B3006" t="s">
        <v>36</v>
      </c>
      <c r="C3006" t="s">
        <v>52</v>
      </c>
      <c r="D3006" t="s">
        <v>58</v>
      </c>
      <c r="E3006">
        <v>12</v>
      </c>
      <c r="F3006" t="str">
        <f t="shared" si="46"/>
        <v>Aggregate1-in-2October Monthly System Peak Day100% Cycling12</v>
      </c>
      <c r="G3006">
        <v>10.18726</v>
      </c>
      <c r="H3006">
        <v>10.18726</v>
      </c>
      <c r="I3006">
        <v>79.865399999999994</v>
      </c>
      <c r="J3006">
        <v>0</v>
      </c>
      <c r="K3006">
        <v>0</v>
      </c>
      <c r="L3006">
        <v>0</v>
      </c>
      <c r="M3006">
        <v>0</v>
      </c>
      <c r="N3006">
        <v>0</v>
      </c>
      <c r="O3006">
        <v>10695</v>
      </c>
      <c r="P3006" t="s">
        <v>59</v>
      </c>
      <c r="Q3006" t="s">
        <v>61</v>
      </c>
    </row>
    <row r="3007" spans="1:17" x14ac:dyDescent="0.25">
      <c r="A3007" t="s">
        <v>30</v>
      </c>
      <c r="B3007" t="s">
        <v>36</v>
      </c>
      <c r="C3007" t="s">
        <v>52</v>
      </c>
      <c r="D3007" t="s">
        <v>31</v>
      </c>
      <c r="E3007">
        <v>12</v>
      </c>
      <c r="F3007" t="str">
        <f t="shared" si="46"/>
        <v>Average Per Ton1-in-2October Monthly System Peak Day50% Cycling12</v>
      </c>
      <c r="G3007">
        <v>0.31772820000000002</v>
      </c>
      <c r="H3007">
        <v>0.31772820000000002</v>
      </c>
      <c r="I3007">
        <v>80.728300000000004</v>
      </c>
      <c r="J3007">
        <v>0</v>
      </c>
      <c r="K3007">
        <v>0</v>
      </c>
      <c r="L3007">
        <v>0</v>
      </c>
      <c r="M3007">
        <v>0</v>
      </c>
      <c r="N3007">
        <v>0</v>
      </c>
      <c r="O3007">
        <v>12331</v>
      </c>
      <c r="P3007" t="s">
        <v>59</v>
      </c>
      <c r="Q3007" t="s">
        <v>61</v>
      </c>
    </row>
    <row r="3008" spans="1:17" x14ac:dyDescent="0.25">
      <c r="A3008" t="s">
        <v>28</v>
      </c>
      <c r="B3008" t="s">
        <v>36</v>
      </c>
      <c r="C3008" t="s">
        <v>52</v>
      </c>
      <c r="D3008" t="s">
        <v>31</v>
      </c>
      <c r="E3008">
        <v>12</v>
      </c>
      <c r="F3008" t="str">
        <f t="shared" si="46"/>
        <v>Average Per Premise1-in-2October Monthly System Peak Day50% Cycling12</v>
      </c>
      <c r="G3008">
        <v>1.304214</v>
      </c>
      <c r="H3008">
        <v>1.304214</v>
      </c>
      <c r="I3008">
        <v>80.728300000000004</v>
      </c>
      <c r="J3008">
        <v>0</v>
      </c>
      <c r="K3008">
        <v>0</v>
      </c>
      <c r="L3008">
        <v>0</v>
      </c>
      <c r="M3008">
        <v>0</v>
      </c>
      <c r="N3008">
        <v>0</v>
      </c>
      <c r="O3008">
        <v>12331</v>
      </c>
      <c r="P3008" t="s">
        <v>59</v>
      </c>
      <c r="Q3008" t="s">
        <v>61</v>
      </c>
    </row>
    <row r="3009" spans="1:17" x14ac:dyDescent="0.25">
      <c r="A3009" t="s">
        <v>29</v>
      </c>
      <c r="B3009" t="s">
        <v>36</v>
      </c>
      <c r="C3009" t="s">
        <v>52</v>
      </c>
      <c r="D3009" t="s">
        <v>31</v>
      </c>
      <c r="E3009">
        <v>12</v>
      </c>
      <c r="F3009" t="str">
        <f t="shared" si="46"/>
        <v>Average Per Device1-in-2October Monthly System Peak Day50% Cycling12</v>
      </c>
      <c r="G3009">
        <v>1.1150420000000001</v>
      </c>
      <c r="H3009">
        <v>1.1150420000000001</v>
      </c>
      <c r="I3009">
        <v>80.728300000000004</v>
      </c>
      <c r="J3009">
        <v>0</v>
      </c>
      <c r="K3009">
        <v>0</v>
      </c>
      <c r="L3009">
        <v>0</v>
      </c>
      <c r="M3009">
        <v>0</v>
      </c>
      <c r="N3009">
        <v>0</v>
      </c>
      <c r="O3009">
        <v>12331</v>
      </c>
      <c r="P3009" t="s">
        <v>59</v>
      </c>
      <c r="Q3009" t="s">
        <v>61</v>
      </c>
    </row>
    <row r="3010" spans="1:17" x14ac:dyDescent="0.25">
      <c r="A3010" t="s">
        <v>43</v>
      </c>
      <c r="B3010" t="s">
        <v>36</v>
      </c>
      <c r="C3010" t="s">
        <v>52</v>
      </c>
      <c r="D3010" t="s">
        <v>31</v>
      </c>
      <c r="E3010">
        <v>12</v>
      </c>
      <c r="F3010" t="str">
        <f t="shared" si="46"/>
        <v>Aggregate1-in-2October Monthly System Peak Day50% Cycling12</v>
      </c>
      <c r="G3010">
        <v>16.082260000000002</v>
      </c>
      <c r="H3010">
        <v>16.082260000000002</v>
      </c>
      <c r="I3010">
        <v>80.728300000000004</v>
      </c>
      <c r="J3010">
        <v>0</v>
      </c>
      <c r="K3010">
        <v>0</v>
      </c>
      <c r="L3010">
        <v>0</v>
      </c>
      <c r="M3010">
        <v>0</v>
      </c>
      <c r="N3010">
        <v>0</v>
      </c>
      <c r="O3010">
        <v>12331</v>
      </c>
      <c r="P3010" t="s">
        <v>59</v>
      </c>
      <c r="Q3010" t="s">
        <v>61</v>
      </c>
    </row>
    <row r="3011" spans="1:17" x14ac:dyDescent="0.25">
      <c r="A3011" t="s">
        <v>30</v>
      </c>
      <c r="B3011" t="s">
        <v>36</v>
      </c>
      <c r="C3011" t="s">
        <v>52</v>
      </c>
      <c r="D3011" t="s">
        <v>26</v>
      </c>
      <c r="E3011">
        <v>12</v>
      </c>
      <c r="F3011" t="str">
        <f t="shared" ref="F3011:F3074" si="47">CONCATENATE(A3011,B3011,C3011,D3011,E3011)</f>
        <v>Average Per Ton1-in-2October Monthly System Peak DayAll12</v>
      </c>
      <c r="G3011">
        <v>0.2688681</v>
      </c>
      <c r="H3011">
        <v>0.2688681</v>
      </c>
      <c r="I3011">
        <v>80.327500000000001</v>
      </c>
      <c r="J3011">
        <v>0</v>
      </c>
      <c r="K3011">
        <v>0</v>
      </c>
      <c r="L3011">
        <v>0</v>
      </c>
      <c r="M3011">
        <v>0</v>
      </c>
      <c r="N3011">
        <v>0</v>
      </c>
      <c r="O3011">
        <v>23026</v>
      </c>
      <c r="P3011" t="s">
        <v>59</v>
      </c>
      <c r="Q3011" t="s">
        <v>61</v>
      </c>
    </row>
    <row r="3012" spans="1:17" x14ac:dyDescent="0.25">
      <c r="A3012" t="s">
        <v>28</v>
      </c>
      <c r="B3012" t="s">
        <v>36</v>
      </c>
      <c r="C3012" t="s">
        <v>52</v>
      </c>
      <c r="D3012" t="s">
        <v>26</v>
      </c>
      <c r="E3012">
        <v>12</v>
      </c>
      <c r="F3012" t="str">
        <f t="shared" si="47"/>
        <v>Average Per Premise1-in-2October Monthly System Peak DayAll12</v>
      </c>
      <c r="G3012">
        <v>1.150711</v>
      </c>
      <c r="H3012">
        <v>1.150712</v>
      </c>
      <c r="I3012">
        <v>80.327500000000001</v>
      </c>
      <c r="J3012">
        <v>0</v>
      </c>
      <c r="K3012">
        <v>0</v>
      </c>
      <c r="L3012">
        <v>0</v>
      </c>
      <c r="M3012">
        <v>0</v>
      </c>
      <c r="N3012">
        <v>0</v>
      </c>
      <c r="O3012">
        <v>23026</v>
      </c>
      <c r="P3012" t="s">
        <v>59</v>
      </c>
      <c r="Q3012" t="s">
        <v>61</v>
      </c>
    </row>
    <row r="3013" spans="1:17" x14ac:dyDescent="0.25">
      <c r="A3013" t="s">
        <v>29</v>
      </c>
      <c r="B3013" t="s">
        <v>36</v>
      </c>
      <c r="C3013" t="s">
        <v>52</v>
      </c>
      <c r="D3013" t="s">
        <v>26</v>
      </c>
      <c r="E3013">
        <v>12</v>
      </c>
      <c r="F3013" t="str">
        <f t="shared" si="47"/>
        <v>Average Per Device1-in-2October Monthly System Peak DayAll12</v>
      </c>
      <c r="G3013">
        <v>0.95903729999999998</v>
      </c>
      <c r="H3013">
        <v>0.95903729999999998</v>
      </c>
      <c r="I3013">
        <v>80.327500000000001</v>
      </c>
      <c r="J3013">
        <v>0</v>
      </c>
      <c r="K3013">
        <v>0</v>
      </c>
      <c r="L3013">
        <v>0</v>
      </c>
      <c r="M3013">
        <v>0</v>
      </c>
      <c r="N3013">
        <v>0</v>
      </c>
      <c r="O3013">
        <v>23026</v>
      </c>
      <c r="P3013" t="s">
        <v>59</v>
      </c>
      <c r="Q3013" t="s">
        <v>61</v>
      </c>
    </row>
    <row r="3014" spans="1:17" x14ac:dyDescent="0.25">
      <c r="A3014" t="s">
        <v>43</v>
      </c>
      <c r="B3014" t="s">
        <v>36</v>
      </c>
      <c r="C3014" t="s">
        <v>52</v>
      </c>
      <c r="D3014" t="s">
        <v>26</v>
      </c>
      <c r="E3014">
        <v>12</v>
      </c>
      <c r="F3014" t="str">
        <f t="shared" si="47"/>
        <v>Aggregate1-in-2October Monthly System Peak DayAll12</v>
      </c>
      <c r="G3014">
        <v>26.496279999999999</v>
      </c>
      <c r="H3014">
        <v>26.496279999999999</v>
      </c>
      <c r="I3014">
        <v>80.327500000000001</v>
      </c>
      <c r="J3014">
        <v>0</v>
      </c>
      <c r="K3014">
        <v>0</v>
      </c>
      <c r="L3014">
        <v>0</v>
      </c>
      <c r="M3014">
        <v>0</v>
      </c>
      <c r="N3014">
        <v>0</v>
      </c>
      <c r="O3014">
        <v>23026</v>
      </c>
      <c r="P3014" t="s">
        <v>59</v>
      </c>
      <c r="Q3014" t="s">
        <v>61</v>
      </c>
    </row>
    <row r="3015" spans="1:17" x14ac:dyDescent="0.25">
      <c r="A3015" t="s">
        <v>30</v>
      </c>
      <c r="B3015" t="s">
        <v>36</v>
      </c>
      <c r="C3015" t="s">
        <v>53</v>
      </c>
      <c r="D3015" t="s">
        <v>58</v>
      </c>
      <c r="E3015">
        <v>12</v>
      </c>
      <c r="F3015" t="str">
        <f t="shared" si="47"/>
        <v>Average Per Ton1-in-2September Monthly System Peak Day100% Cycling12</v>
      </c>
      <c r="G3015">
        <v>0.26390720000000001</v>
      </c>
      <c r="H3015">
        <v>0.26390720000000001</v>
      </c>
      <c r="I3015">
        <v>87.056600000000003</v>
      </c>
      <c r="J3015">
        <v>0</v>
      </c>
      <c r="K3015">
        <v>0</v>
      </c>
      <c r="L3015">
        <v>0</v>
      </c>
      <c r="M3015">
        <v>0</v>
      </c>
      <c r="N3015">
        <v>0</v>
      </c>
      <c r="O3015">
        <v>10695</v>
      </c>
      <c r="P3015" t="s">
        <v>59</v>
      </c>
      <c r="Q3015" t="s">
        <v>61</v>
      </c>
    </row>
    <row r="3016" spans="1:17" x14ac:dyDescent="0.25">
      <c r="A3016" t="s">
        <v>28</v>
      </c>
      <c r="B3016" t="s">
        <v>36</v>
      </c>
      <c r="C3016" t="s">
        <v>53</v>
      </c>
      <c r="D3016" t="s">
        <v>58</v>
      </c>
      <c r="E3016">
        <v>12</v>
      </c>
      <c r="F3016" t="str">
        <f t="shared" si="47"/>
        <v>Average Per Premise1-in-2September Monthly System Peak Day100% Cycling12</v>
      </c>
      <c r="G3016">
        <v>1.182736</v>
      </c>
      <c r="H3016">
        <v>1.182736</v>
      </c>
      <c r="I3016">
        <v>87.056600000000003</v>
      </c>
      <c r="J3016">
        <v>0</v>
      </c>
      <c r="K3016">
        <v>0</v>
      </c>
      <c r="L3016">
        <v>0</v>
      </c>
      <c r="M3016">
        <v>0</v>
      </c>
      <c r="N3016">
        <v>0</v>
      </c>
      <c r="O3016">
        <v>10695</v>
      </c>
      <c r="P3016" t="s">
        <v>59</v>
      </c>
      <c r="Q3016" t="s">
        <v>61</v>
      </c>
    </row>
    <row r="3017" spans="1:17" x14ac:dyDescent="0.25">
      <c r="A3017" t="s">
        <v>29</v>
      </c>
      <c r="B3017" t="s">
        <v>36</v>
      </c>
      <c r="C3017" t="s">
        <v>53</v>
      </c>
      <c r="D3017" t="s">
        <v>58</v>
      </c>
      <c r="E3017">
        <v>12</v>
      </c>
      <c r="F3017" t="str">
        <f t="shared" si="47"/>
        <v>Average Per Device1-in-2September Monthly System Peak Day100% Cycling12</v>
      </c>
      <c r="G3017">
        <v>0.95792219999999995</v>
      </c>
      <c r="H3017">
        <v>0.95792219999999995</v>
      </c>
      <c r="I3017">
        <v>87.056600000000003</v>
      </c>
      <c r="J3017">
        <v>0</v>
      </c>
      <c r="K3017">
        <v>0</v>
      </c>
      <c r="L3017">
        <v>0</v>
      </c>
      <c r="M3017">
        <v>0</v>
      </c>
      <c r="N3017">
        <v>0</v>
      </c>
      <c r="O3017">
        <v>10695</v>
      </c>
      <c r="P3017" t="s">
        <v>59</v>
      </c>
      <c r="Q3017" t="s">
        <v>61</v>
      </c>
    </row>
    <row r="3018" spans="1:17" x14ac:dyDescent="0.25">
      <c r="A3018" t="s">
        <v>43</v>
      </c>
      <c r="B3018" t="s">
        <v>36</v>
      </c>
      <c r="C3018" t="s">
        <v>53</v>
      </c>
      <c r="D3018" t="s">
        <v>58</v>
      </c>
      <c r="E3018">
        <v>12</v>
      </c>
      <c r="F3018" t="str">
        <f t="shared" si="47"/>
        <v>Aggregate1-in-2September Monthly System Peak Day100% Cycling12</v>
      </c>
      <c r="G3018">
        <v>12.64936</v>
      </c>
      <c r="H3018">
        <v>12.64936</v>
      </c>
      <c r="I3018">
        <v>87.056600000000003</v>
      </c>
      <c r="J3018">
        <v>0</v>
      </c>
      <c r="K3018">
        <v>0</v>
      </c>
      <c r="L3018">
        <v>0</v>
      </c>
      <c r="M3018">
        <v>0</v>
      </c>
      <c r="N3018">
        <v>0</v>
      </c>
      <c r="O3018">
        <v>10695</v>
      </c>
      <c r="P3018" t="s">
        <v>59</v>
      </c>
      <c r="Q3018" t="s">
        <v>61</v>
      </c>
    </row>
    <row r="3019" spans="1:17" x14ac:dyDescent="0.25">
      <c r="A3019" t="s">
        <v>30</v>
      </c>
      <c r="B3019" t="s">
        <v>36</v>
      </c>
      <c r="C3019" t="s">
        <v>53</v>
      </c>
      <c r="D3019" t="s">
        <v>31</v>
      </c>
      <c r="E3019">
        <v>12</v>
      </c>
      <c r="F3019" t="str">
        <f t="shared" si="47"/>
        <v>Average Per Ton1-in-2September Monthly System Peak Day50% Cycling12</v>
      </c>
      <c r="G3019">
        <v>0.38751079999999999</v>
      </c>
      <c r="H3019">
        <v>0.38751079999999999</v>
      </c>
      <c r="I3019">
        <v>87.950599999999994</v>
      </c>
      <c r="J3019">
        <v>0</v>
      </c>
      <c r="K3019">
        <v>0</v>
      </c>
      <c r="L3019">
        <v>0</v>
      </c>
      <c r="M3019">
        <v>0</v>
      </c>
      <c r="N3019">
        <v>0</v>
      </c>
      <c r="O3019">
        <v>12331</v>
      </c>
      <c r="P3019" t="s">
        <v>59</v>
      </c>
      <c r="Q3019" t="s">
        <v>61</v>
      </c>
    </row>
    <row r="3020" spans="1:17" x14ac:dyDescent="0.25">
      <c r="A3020" t="s">
        <v>28</v>
      </c>
      <c r="B3020" t="s">
        <v>36</v>
      </c>
      <c r="C3020" t="s">
        <v>53</v>
      </c>
      <c r="D3020" t="s">
        <v>31</v>
      </c>
      <c r="E3020">
        <v>12</v>
      </c>
      <c r="F3020" t="str">
        <f t="shared" si="47"/>
        <v>Average Per Premise1-in-2September Monthly System Peak Day50% Cycling12</v>
      </c>
      <c r="G3020">
        <v>1.5906579999999999</v>
      </c>
      <c r="H3020">
        <v>1.5906579999999999</v>
      </c>
      <c r="I3020">
        <v>87.950599999999994</v>
      </c>
      <c r="J3020">
        <v>0</v>
      </c>
      <c r="K3020">
        <v>0</v>
      </c>
      <c r="L3020">
        <v>0</v>
      </c>
      <c r="M3020">
        <v>0</v>
      </c>
      <c r="N3020">
        <v>0</v>
      </c>
      <c r="O3020">
        <v>12331</v>
      </c>
      <c r="P3020" t="s">
        <v>59</v>
      </c>
      <c r="Q3020" t="s">
        <v>61</v>
      </c>
    </row>
    <row r="3021" spans="1:17" x14ac:dyDescent="0.25">
      <c r="A3021" t="s">
        <v>29</v>
      </c>
      <c r="B3021" t="s">
        <v>36</v>
      </c>
      <c r="C3021" t="s">
        <v>53</v>
      </c>
      <c r="D3021" t="s">
        <v>31</v>
      </c>
      <c r="E3021">
        <v>12</v>
      </c>
      <c r="F3021" t="str">
        <f t="shared" si="47"/>
        <v>Average Per Device1-in-2September Monthly System Peak Day50% Cycling12</v>
      </c>
      <c r="G3021">
        <v>1.359939</v>
      </c>
      <c r="H3021">
        <v>1.359939</v>
      </c>
      <c r="I3021">
        <v>87.950599999999994</v>
      </c>
      <c r="J3021">
        <v>0</v>
      </c>
      <c r="K3021">
        <v>0</v>
      </c>
      <c r="L3021">
        <v>0</v>
      </c>
      <c r="M3021">
        <v>0</v>
      </c>
      <c r="N3021">
        <v>0</v>
      </c>
      <c r="O3021">
        <v>12331</v>
      </c>
      <c r="P3021" t="s">
        <v>59</v>
      </c>
      <c r="Q3021" t="s">
        <v>61</v>
      </c>
    </row>
    <row r="3022" spans="1:17" x14ac:dyDescent="0.25">
      <c r="A3022" t="s">
        <v>43</v>
      </c>
      <c r="B3022" t="s">
        <v>36</v>
      </c>
      <c r="C3022" t="s">
        <v>53</v>
      </c>
      <c r="D3022" t="s">
        <v>31</v>
      </c>
      <c r="E3022">
        <v>12</v>
      </c>
      <c r="F3022" t="str">
        <f t="shared" si="47"/>
        <v>Aggregate1-in-2September Monthly System Peak Day50% Cycling12</v>
      </c>
      <c r="G3022">
        <v>19.6144</v>
      </c>
      <c r="H3022">
        <v>19.6144</v>
      </c>
      <c r="I3022">
        <v>87.950599999999994</v>
      </c>
      <c r="J3022">
        <v>0</v>
      </c>
      <c r="K3022">
        <v>0</v>
      </c>
      <c r="L3022">
        <v>0</v>
      </c>
      <c r="M3022">
        <v>0</v>
      </c>
      <c r="N3022">
        <v>0</v>
      </c>
      <c r="O3022">
        <v>12331</v>
      </c>
      <c r="P3022" t="s">
        <v>59</v>
      </c>
      <c r="Q3022" t="s">
        <v>61</v>
      </c>
    </row>
    <row r="3023" spans="1:17" x14ac:dyDescent="0.25">
      <c r="A3023" t="s">
        <v>30</v>
      </c>
      <c r="B3023" t="s">
        <v>36</v>
      </c>
      <c r="C3023" t="s">
        <v>53</v>
      </c>
      <c r="D3023" t="s">
        <v>26</v>
      </c>
      <c r="E3023">
        <v>12</v>
      </c>
      <c r="F3023" t="str">
        <f t="shared" si="47"/>
        <v>Average Per Ton1-in-2September Monthly System Peak DayAll12</v>
      </c>
      <c r="G3023">
        <v>0.33009690000000003</v>
      </c>
      <c r="H3023">
        <v>0.33009690000000003</v>
      </c>
      <c r="I3023">
        <v>87.535300000000007</v>
      </c>
      <c r="J3023">
        <v>0</v>
      </c>
      <c r="K3023">
        <v>0</v>
      </c>
      <c r="L3023">
        <v>0</v>
      </c>
      <c r="M3023">
        <v>0</v>
      </c>
      <c r="N3023">
        <v>0</v>
      </c>
      <c r="O3023">
        <v>23026</v>
      </c>
      <c r="P3023" t="s">
        <v>59</v>
      </c>
      <c r="Q3023" t="s">
        <v>61</v>
      </c>
    </row>
    <row r="3024" spans="1:17" x14ac:dyDescent="0.25">
      <c r="A3024" t="s">
        <v>28</v>
      </c>
      <c r="B3024" t="s">
        <v>36</v>
      </c>
      <c r="C3024" t="s">
        <v>53</v>
      </c>
      <c r="D3024" t="s">
        <v>26</v>
      </c>
      <c r="E3024">
        <v>12</v>
      </c>
      <c r="F3024" t="str">
        <f t="shared" si="47"/>
        <v>Average Per Premise1-in-2September Monthly System Peak DayAll12</v>
      </c>
      <c r="G3024">
        <v>1.4127609999999999</v>
      </c>
      <c r="H3024">
        <v>1.4127609999999999</v>
      </c>
      <c r="I3024">
        <v>87.535300000000007</v>
      </c>
      <c r="J3024">
        <v>0</v>
      </c>
      <c r="K3024">
        <v>0</v>
      </c>
      <c r="L3024">
        <v>0</v>
      </c>
      <c r="M3024">
        <v>0</v>
      </c>
      <c r="N3024">
        <v>0</v>
      </c>
      <c r="O3024">
        <v>23026</v>
      </c>
      <c r="P3024" t="s">
        <v>59</v>
      </c>
      <c r="Q3024" t="s">
        <v>61</v>
      </c>
    </row>
    <row r="3025" spans="1:17" x14ac:dyDescent="0.25">
      <c r="A3025" t="s">
        <v>29</v>
      </c>
      <c r="B3025" t="s">
        <v>36</v>
      </c>
      <c r="C3025" t="s">
        <v>53</v>
      </c>
      <c r="D3025" t="s">
        <v>26</v>
      </c>
      <c r="E3025">
        <v>12</v>
      </c>
      <c r="F3025" t="str">
        <f t="shared" si="47"/>
        <v>Average Per Device1-in-2September Monthly System Peak DayAll12</v>
      </c>
      <c r="G3025">
        <v>1.1774370000000001</v>
      </c>
      <c r="H3025">
        <v>1.1774370000000001</v>
      </c>
      <c r="I3025">
        <v>87.535300000000007</v>
      </c>
      <c r="J3025">
        <v>0</v>
      </c>
      <c r="K3025">
        <v>0</v>
      </c>
      <c r="L3025">
        <v>0</v>
      </c>
      <c r="M3025">
        <v>0</v>
      </c>
      <c r="N3025">
        <v>0</v>
      </c>
      <c r="O3025">
        <v>23026</v>
      </c>
      <c r="P3025" t="s">
        <v>59</v>
      </c>
      <c r="Q3025" t="s">
        <v>61</v>
      </c>
    </row>
    <row r="3026" spans="1:17" x14ac:dyDescent="0.25">
      <c r="A3026" t="s">
        <v>43</v>
      </c>
      <c r="B3026" t="s">
        <v>36</v>
      </c>
      <c r="C3026" t="s">
        <v>53</v>
      </c>
      <c r="D3026" t="s">
        <v>26</v>
      </c>
      <c r="E3026">
        <v>12</v>
      </c>
      <c r="F3026" t="str">
        <f t="shared" si="47"/>
        <v>Aggregate1-in-2September Monthly System Peak DayAll12</v>
      </c>
      <c r="G3026">
        <v>32.530230000000003</v>
      </c>
      <c r="H3026">
        <v>32.530230000000003</v>
      </c>
      <c r="I3026">
        <v>87.535300000000007</v>
      </c>
      <c r="J3026">
        <v>0</v>
      </c>
      <c r="K3026">
        <v>0</v>
      </c>
      <c r="L3026">
        <v>0</v>
      </c>
      <c r="M3026">
        <v>0</v>
      </c>
      <c r="N3026">
        <v>0</v>
      </c>
      <c r="O3026">
        <v>23026</v>
      </c>
      <c r="P3026" t="s">
        <v>59</v>
      </c>
      <c r="Q3026" t="s">
        <v>61</v>
      </c>
    </row>
    <row r="3027" spans="1:17" x14ac:dyDescent="0.25">
      <c r="A3027" t="s">
        <v>30</v>
      </c>
      <c r="B3027" t="s">
        <v>36</v>
      </c>
      <c r="C3027" t="s">
        <v>48</v>
      </c>
      <c r="D3027" t="s">
        <v>58</v>
      </c>
      <c r="E3027">
        <v>13</v>
      </c>
      <c r="F3027" t="str">
        <f t="shared" si="47"/>
        <v>Average Per Ton1-in-2August Monthly System Peak Day100% Cycling13</v>
      </c>
      <c r="G3027">
        <v>0.29340519999999998</v>
      </c>
      <c r="H3027">
        <v>0.29340519999999998</v>
      </c>
      <c r="I3027">
        <v>83.154600000000002</v>
      </c>
      <c r="J3027">
        <v>0</v>
      </c>
      <c r="K3027">
        <v>0</v>
      </c>
      <c r="L3027">
        <v>0</v>
      </c>
      <c r="M3027">
        <v>0</v>
      </c>
      <c r="N3027">
        <v>0</v>
      </c>
      <c r="O3027">
        <v>10695</v>
      </c>
      <c r="P3027" t="s">
        <v>59</v>
      </c>
      <c r="Q3027" t="s">
        <v>61</v>
      </c>
    </row>
    <row r="3028" spans="1:17" x14ac:dyDescent="0.25">
      <c r="A3028" t="s">
        <v>28</v>
      </c>
      <c r="B3028" t="s">
        <v>36</v>
      </c>
      <c r="C3028" t="s">
        <v>48</v>
      </c>
      <c r="D3028" t="s">
        <v>58</v>
      </c>
      <c r="E3028">
        <v>13</v>
      </c>
      <c r="F3028" t="str">
        <f t="shared" si="47"/>
        <v>Average Per Premise1-in-2August Monthly System Peak Day100% Cycling13</v>
      </c>
      <c r="G3028">
        <v>1.3149360000000001</v>
      </c>
      <c r="H3028">
        <v>1.3149360000000001</v>
      </c>
      <c r="I3028">
        <v>83.154600000000002</v>
      </c>
      <c r="J3028">
        <v>0</v>
      </c>
      <c r="K3028">
        <v>0</v>
      </c>
      <c r="L3028">
        <v>0</v>
      </c>
      <c r="M3028">
        <v>0</v>
      </c>
      <c r="N3028">
        <v>0</v>
      </c>
      <c r="O3028">
        <v>10695</v>
      </c>
      <c r="P3028" t="s">
        <v>59</v>
      </c>
      <c r="Q3028" t="s">
        <v>61</v>
      </c>
    </row>
    <row r="3029" spans="1:17" x14ac:dyDescent="0.25">
      <c r="A3029" t="s">
        <v>29</v>
      </c>
      <c r="B3029" t="s">
        <v>36</v>
      </c>
      <c r="C3029" t="s">
        <v>48</v>
      </c>
      <c r="D3029" t="s">
        <v>58</v>
      </c>
      <c r="E3029">
        <v>13</v>
      </c>
      <c r="F3029" t="str">
        <f t="shared" si="47"/>
        <v>Average Per Device1-in-2August Monthly System Peak Day100% Cycling13</v>
      </c>
      <c r="G3029">
        <v>1.0649930000000001</v>
      </c>
      <c r="H3029">
        <v>1.0649930000000001</v>
      </c>
      <c r="I3029">
        <v>83.154600000000002</v>
      </c>
      <c r="J3029">
        <v>0</v>
      </c>
      <c r="K3029">
        <v>0</v>
      </c>
      <c r="L3029">
        <v>0</v>
      </c>
      <c r="M3029">
        <v>0</v>
      </c>
      <c r="N3029">
        <v>0</v>
      </c>
      <c r="O3029">
        <v>10695</v>
      </c>
      <c r="P3029" t="s">
        <v>59</v>
      </c>
      <c r="Q3029" t="s">
        <v>61</v>
      </c>
    </row>
    <row r="3030" spans="1:17" x14ac:dyDescent="0.25">
      <c r="A3030" t="s">
        <v>43</v>
      </c>
      <c r="B3030" t="s">
        <v>36</v>
      </c>
      <c r="C3030" t="s">
        <v>48</v>
      </c>
      <c r="D3030" t="s">
        <v>58</v>
      </c>
      <c r="E3030">
        <v>13</v>
      </c>
      <c r="F3030" t="str">
        <f t="shared" si="47"/>
        <v>Aggregate1-in-2August Monthly System Peak Day100% Cycling13</v>
      </c>
      <c r="G3030">
        <v>14.06324</v>
      </c>
      <c r="H3030">
        <v>14.06324</v>
      </c>
      <c r="I3030">
        <v>83.154600000000002</v>
      </c>
      <c r="J3030">
        <v>0</v>
      </c>
      <c r="K3030">
        <v>0</v>
      </c>
      <c r="L3030">
        <v>0</v>
      </c>
      <c r="M3030">
        <v>0</v>
      </c>
      <c r="N3030">
        <v>0</v>
      </c>
      <c r="O3030">
        <v>10695</v>
      </c>
      <c r="P3030" t="s">
        <v>59</v>
      </c>
      <c r="Q3030" t="s">
        <v>61</v>
      </c>
    </row>
    <row r="3031" spans="1:17" x14ac:dyDescent="0.25">
      <c r="A3031" t="s">
        <v>30</v>
      </c>
      <c r="B3031" t="s">
        <v>36</v>
      </c>
      <c r="C3031" t="s">
        <v>48</v>
      </c>
      <c r="D3031" t="s">
        <v>31</v>
      </c>
      <c r="E3031">
        <v>13</v>
      </c>
      <c r="F3031" t="str">
        <f t="shared" si="47"/>
        <v>Average Per Ton1-in-2August Monthly System Peak Day50% Cycling13</v>
      </c>
      <c r="G3031">
        <v>0.4346448</v>
      </c>
      <c r="H3031">
        <v>0.4346448</v>
      </c>
      <c r="I3031">
        <v>83.706500000000005</v>
      </c>
      <c r="J3031">
        <v>0</v>
      </c>
      <c r="K3031">
        <v>0</v>
      </c>
      <c r="L3031">
        <v>0</v>
      </c>
      <c r="M3031">
        <v>0</v>
      </c>
      <c r="N3031">
        <v>0</v>
      </c>
      <c r="O3031">
        <v>12331</v>
      </c>
      <c r="P3031" t="s">
        <v>59</v>
      </c>
      <c r="Q3031" t="s">
        <v>61</v>
      </c>
    </row>
    <row r="3032" spans="1:17" x14ac:dyDescent="0.25">
      <c r="A3032" t="s">
        <v>28</v>
      </c>
      <c r="B3032" t="s">
        <v>36</v>
      </c>
      <c r="C3032" t="s">
        <v>48</v>
      </c>
      <c r="D3032" t="s">
        <v>31</v>
      </c>
      <c r="E3032">
        <v>13</v>
      </c>
      <c r="F3032" t="str">
        <f t="shared" si="47"/>
        <v>Average Per Premise1-in-2August Monthly System Peak Day50% Cycling13</v>
      </c>
      <c r="G3032">
        <v>1.7841340000000001</v>
      </c>
      <c r="H3032">
        <v>1.7841340000000001</v>
      </c>
      <c r="I3032">
        <v>83.706500000000005</v>
      </c>
      <c r="J3032">
        <v>0</v>
      </c>
      <c r="K3032">
        <v>0</v>
      </c>
      <c r="L3032">
        <v>0</v>
      </c>
      <c r="M3032">
        <v>0</v>
      </c>
      <c r="N3032">
        <v>0</v>
      </c>
      <c r="O3032">
        <v>12331</v>
      </c>
      <c r="P3032" t="s">
        <v>59</v>
      </c>
      <c r="Q3032" t="s">
        <v>61</v>
      </c>
    </row>
    <row r="3033" spans="1:17" x14ac:dyDescent="0.25">
      <c r="A3033" t="s">
        <v>29</v>
      </c>
      <c r="B3033" t="s">
        <v>36</v>
      </c>
      <c r="C3033" t="s">
        <v>48</v>
      </c>
      <c r="D3033" t="s">
        <v>31</v>
      </c>
      <c r="E3033">
        <v>13</v>
      </c>
      <c r="F3033" t="str">
        <f t="shared" si="47"/>
        <v>Average Per Device1-in-2August Monthly System Peak Day50% Cycling13</v>
      </c>
      <c r="G3033">
        <v>1.525352</v>
      </c>
      <c r="H3033">
        <v>1.525352</v>
      </c>
      <c r="I3033">
        <v>83.706500000000005</v>
      </c>
      <c r="J3033">
        <v>0</v>
      </c>
      <c r="K3033">
        <v>0</v>
      </c>
      <c r="L3033">
        <v>0</v>
      </c>
      <c r="M3033">
        <v>0</v>
      </c>
      <c r="N3033">
        <v>0</v>
      </c>
      <c r="O3033">
        <v>12331</v>
      </c>
      <c r="P3033" t="s">
        <v>59</v>
      </c>
      <c r="Q3033" t="s">
        <v>61</v>
      </c>
    </row>
    <row r="3034" spans="1:17" x14ac:dyDescent="0.25">
      <c r="A3034" t="s">
        <v>43</v>
      </c>
      <c r="B3034" t="s">
        <v>36</v>
      </c>
      <c r="C3034" t="s">
        <v>48</v>
      </c>
      <c r="D3034" t="s">
        <v>31</v>
      </c>
      <c r="E3034">
        <v>13</v>
      </c>
      <c r="F3034" t="str">
        <f t="shared" si="47"/>
        <v>Aggregate1-in-2August Monthly System Peak Day50% Cycling13</v>
      </c>
      <c r="G3034">
        <v>22.000150000000001</v>
      </c>
      <c r="H3034">
        <v>22.000150000000001</v>
      </c>
      <c r="I3034">
        <v>83.706500000000005</v>
      </c>
      <c r="J3034">
        <v>0</v>
      </c>
      <c r="K3034">
        <v>0</v>
      </c>
      <c r="L3034">
        <v>0</v>
      </c>
      <c r="M3034">
        <v>0</v>
      </c>
      <c r="N3034">
        <v>0</v>
      </c>
      <c r="O3034">
        <v>12331</v>
      </c>
      <c r="P3034" t="s">
        <v>59</v>
      </c>
      <c r="Q3034" t="s">
        <v>61</v>
      </c>
    </row>
    <row r="3035" spans="1:17" x14ac:dyDescent="0.25">
      <c r="A3035" t="s">
        <v>30</v>
      </c>
      <c r="B3035" t="s">
        <v>36</v>
      </c>
      <c r="C3035" t="s">
        <v>48</v>
      </c>
      <c r="D3035" t="s">
        <v>26</v>
      </c>
      <c r="E3035">
        <v>13</v>
      </c>
      <c r="F3035" t="str">
        <f t="shared" si="47"/>
        <v>Average Per Ton1-in-2August Monthly System Peak DayAll13</v>
      </c>
      <c r="G3035">
        <v>0.36903900000000001</v>
      </c>
      <c r="H3035">
        <v>0.36903900000000001</v>
      </c>
      <c r="I3035">
        <v>83.450100000000006</v>
      </c>
      <c r="J3035">
        <v>0</v>
      </c>
      <c r="K3035">
        <v>0</v>
      </c>
      <c r="L3035">
        <v>0</v>
      </c>
      <c r="M3035">
        <v>0</v>
      </c>
      <c r="N3035">
        <v>0</v>
      </c>
      <c r="O3035">
        <v>23026</v>
      </c>
      <c r="P3035" t="s">
        <v>59</v>
      </c>
      <c r="Q3035" t="s">
        <v>61</v>
      </c>
    </row>
    <row r="3036" spans="1:17" x14ac:dyDescent="0.25">
      <c r="A3036" t="s">
        <v>28</v>
      </c>
      <c r="B3036" t="s">
        <v>36</v>
      </c>
      <c r="C3036" t="s">
        <v>48</v>
      </c>
      <c r="D3036" t="s">
        <v>26</v>
      </c>
      <c r="E3036">
        <v>13</v>
      </c>
      <c r="F3036" t="str">
        <f t="shared" si="47"/>
        <v>Average Per Premise1-in-2August Monthly System Peak DayAll13</v>
      </c>
      <c r="G3036">
        <v>1.579426</v>
      </c>
      <c r="H3036">
        <v>1.579426</v>
      </c>
      <c r="I3036">
        <v>83.450100000000006</v>
      </c>
      <c r="J3036">
        <v>0</v>
      </c>
      <c r="K3036">
        <v>0</v>
      </c>
      <c r="L3036">
        <v>0</v>
      </c>
      <c r="M3036">
        <v>0</v>
      </c>
      <c r="N3036">
        <v>0</v>
      </c>
      <c r="O3036">
        <v>23026</v>
      </c>
      <c r="P3036" t="s">
        <v>59</v>
      </c>
      <c r="Q3036" t="s">
        <v>61</v>
      </c>
    </row>
    <row r="3037" spans="1:17" x14ac:dyDescent="0.25">
      <c r="A3037" t="s">
        <v>29</v>
      </c>
      <c r="B3037" t="s">
        <v>36</v>
      </c>
      <c r="C3037" t="s">
        <v>48</v>
      </c>
      <c r="D3037" t="s">
        <v>26</v>
      </c>
      <c r="E3037">
        <v>13</v>
      </c>
      <c r="F3037" t="str">
        <f t="shared" si="47"/>
        <v>Average Per Device1-in-2August Monthly System Peak DayAll13</v>
      </c>
      <c r="G3037">
        <v>1.316341</v>
      </c>
      <c r="H3037">
        <v>1.316341</v>
      </c>
      <c r="I3037">
        <v>83.450100000000006</v>
      </c>
      <c r="J3037">
        <v>0</v>
      </c>
      <c r="K3037">
        <v>0</v>
      </c>
      <c r="L3037">
        <v>0</v>
      </c>
      <c r="M3037">
        <v>0</v>
      </c>
      <c r="N3037">
        <v>0</v>
      </c>
      <c r="O3037">
        <v>23026</v>
      </c>
      <c r="P3037" t="s">
        <v>59</v>
      </c>
      <c r="Q3037" t="s">
        <v>61</v>
      </c>
    </row>
    <row r="3038" spans="1:17" x14ac:dyDescent="0.25">
      <c r="A3038" t="s">
        <v>43</v>
      </c>
      <c r="B3038" t="s">
        <v>36</v>
      </c>
      <c r="C3038" t="s">
        <v>48</v>
      </c>
      <c r="D3038" t="s">
        <v>26</v>
      </c>
      <c r="E3038">
        <v>13</v>
      </c>
      <c r="F3038" t="str">
        <f t="shared" si="47"/>
        <v>Aggregate1-in-2August Monthly System Peak DayAll13</v>
      </c>
      <c r="G3038">
        <v>36.367870000000003</v>
      </c>
      <c r="H3038">
        <v>36.367870000000003</v>
      </c>
      <c r="I3038">
        <v>83.450100000000006</v>
      </c>
      <c r="J3038">
        <v>0</v>
      </c>
      <c r="K3038">
        <v>0</v>
      </c>
      <c r="L3038">
        <v>0</v>
      </c>
      <c r="M3038">
        <v>0</v>
      </c>
      <c r="N3038">
        <v>0</v>
      </c>
      <c r="O3038">
        <v>23026</v>
      </c>
      <c r="P3038" t="s">
        <v>59</v>
      </c>
      <c r="Q3038" t="s">
        <v>61</v>
      </c>
    </row>
    <row r="3039" spans="1:17" x14ac:dyDescent="0.25">
      <c r="A3039" t="s">
        <v>30</v>
      </c>
      <c r="B3039" t="s">
        <v>36</v>
      </c>
      <c r="C3039" t="s">
        <v>37</v>
      </c>
      <c r="D3039" t="s">
        <v>58</v>
      </c>
      <c r="E3039">
        <v>13</v>
      </c>
      <c r="F3039" t="str">
        <f t="shared" si="47"/>
        <v>Average Per Ton1-in-2August Typical Event Day100% Cycling13</v>
      </c>
      <c r="G3039">
        <v>0.26710080000000003</v>
      </c>
      <c r="H3039">
        <v>0.26710080000000003</v>
      </c>
      <c r="I3039">
        <v>81.117400000000004</v>
      </c>
      <c r="J3039">
        <v>0</v>
      </c>
      <c r="K3039">
        <v>0</v>
      </c>
      <c r="L3039">
        <v>0</v>
      </c>
      <c r="M3039">
        <v>0</v>
      </c>
      <c r="N3039">
        <v>0</v>
      </c>
      <c r="O3039">
        <v>10695</v>
      </c>
      <c r="P3039" t="s">
        <v>59</v>
      </c>
      <c r="Q3039" t="s">
        <v>61</v>
      </c>
    </row>
    <row r="3040" spans="1:17" x14ac:dyDescent="0.25">
      <c r="A3040" t="s">
        <v>28</v>
      </c>
      <c r="B3040" t="s">
        <v>36</v>
      </c>
      <c r="C3040" t="s">
        <v>37</v>
      </c>
      <c r="D3040" t="s">
        <v>58</v>
      </c>
      <c r="E3040">
        <v>13</v>
      </c>
      <c r="F3040" t="str">
        <f t="shared" si="47"/>
        <v>Average Per Premise1-in-2August Typical Event Day100% Cycling13</v>
      </c>
      <c r="G3040">
        <v>1.197049</v>
      </c>
      <c r="H3040">
        <v>1.197049</v>
      </c>
      <c r="I3040">
        <v>81.117400000000004</v>
      </c>
      <c r="J3040">
        <v>0</v>
      </c>
      <c r="K3040">
        <v>0</v>
      </c>
      <c r="L3040">
        <v>0</v>
      </c>
      <c r="M3040">
        <v>0</v>
      </c>
      <c r="N3040">
        <v>0</v>
      </c>
      <c r="O3040">
        <v>10695</v>
      </c>
      <c r="P3040" t="s">
        <v>59</v>
      </c>
      <c r="Q3040" t="s">
        <v>61</v>
      </c>
    </row>
    <row r="3041" spans="1:17" x14ac:dyDescent="0.25">
      <c r="A3041" t="s">
        <v>29</v>
      </c>
      <c r="B3041" t="s">
        <v>36</v>
      </c>
      <c r="C3041" t="s">
        <v>37</v>
      </c>
      <c r="D3041" t="s">
        <v>58</v>
      </c>
      <c r="E3041">
        <v>13</v>
      </c>
      <c r="F3041" t="str">
        <f t="shared" si="47"/>
        <v>Average Per Device1-in-2August Typical Event Day100% Cycling13</v>
      </c>
      <c r="G3041">
        <v>0.96951430000000005</v>
      </c>
      <c r="H3041">
        <v>0.96951430000000005</v>
      </c>
      <c r="I3041">
        <v>81.117400000000004</v>
      </c>
      <c r="J3041">
        <v>0</v>
      </c>
      <c r="K3041">
        <v>0</v>
      </c>
      <c r="L3041">
        <v>0</v>
      </c>
      <c r="M3041">
        <v>0</v>
      </c>
      <c r="N3041">
        <v>0</v>
      </c>
      <c r="O3041">
        <v>10695</v>
      </c>
      <c r="P3041" t="s">
        <v>59</v>
      </c>
      <c r="Q3041" t="s">
        <v>61</v>
      </c>
    </row>
    <row r="3042" spans="1:17" x14ac:dyDescent="0.25">
      <c r="A3042" t="s">
        <v>43</v>
      </c>
      <c r="B3042" t="s">
        <v>36</v>
      </c>
      <c r="C3042" t="s">
        <v>37</v>
      </c>
      <c r="D3042" t="s">
        <v>58</v>
      </c>
      <c r="E3042">
        <v>13</v>
      </c>
      <c r="F3042" t="str">
        <f t="shared" si="47"/>
        <v>Aggregate1-in-2August Typical Event Day100% Cycling13</v>
      </c>
      <c r="G3042">
        <v>12.802440000000001</v>
      </c>
      <c r="H3042">
        <v>12.802440000000001</v>
      </c>
      <c r="I3042">
        <v>81.117400000000004</v>
      </c>
      <c r="J3042">
        <v>0</v>
      </c>
      <c r="K3042">
        <v>0</v>
      </c>
      <c r="L3042">
        <v>0</v>
      </c>
      <c r="M3042">
        <v>0</v>
      </c>
      <c r="N3042">
        <v>0</v>
      </c>
      <c r="O3042">
        <v>10695</v>
      </c>
      <c r="P3042" t="s">
        <v>59</v>
      </c>
      <c r="Q3042" t="s">
        <v>61</v>
      </c>
    </row>
    <row r="3043" spans="1:17" x14ac:dyDescent="0.25">
      <c r="A3043" t="s">
        <v>30</v>
      </c>
      <c r="B3043" t="s">
        <v>36</v>
      </c>
      <c r="C3043" t="s">
        <v>37</v>
      </c>
      <c r="D3043" t="s">
        <v>31</v>
      </c>
      <c r="E3043">
        <v>13</v>
      </c>
      <c r="F3043" t="str">
        <f t="shared" si="47"/>
        <v>Average Per Ton1-in-2August Typical Event Day50% Cycling13</v>
      </c>
      <c r="G3043">
        <v>0.40135549999999998</v>
      </c>
      <c r="H3043">
        <v>0.40135549999999998</v>
      </c>
      <c r="I3043">
        <v>81.807699999999997</v>
      </c>
      <c r="J3043">
        <v>0</v>
      </c>
      <c r="K3043">
        <v>0</v>
      </c>
      <c r="L3043">
        <v>0</v>
      </c>
      <c r="M3043">
        <v>0</v>
      </c>
      <c r="N3043">
        <v>0</v>
      </c>
      <c r="O3043">
        <v>12331</v>
      </c>
      <c r="P3043" t="s">
        <v>59</v>
      </c>
      <c r="Q3043" t="s">
        <v>61</v>
      </c>
    </row>
    <row r="3044" spans="1:17" x14ac:dyDescent="0.25">
      <c r="A3044" t="s">
        <v>28</v>
      </c>
      <c r="B3044" t="s">
        <v>36</v>
      </c>
      <c r="C3044" t="s">
        <v>37</v>
      </c>
      <c r="D3044" t="s">
        <v>31</v>
      </c>
      <c r="E3044">
        <v>13</v>
      </c>
      <c r="F3044" t="str">
        <f t="shared" si="47"/>
        <v>Average Per Premise1-in-2August Typical Event Day50% Cycling13</v>
      </c>
      <c r="G3044">
        <v>1.6474880000000001</v>
      </c>
      <c r="H3044">
        <v>1.6474880000000001</v>
      </c>
      <c r="I3044">
        <v>81.807699999999997</v>
      </c>
      <c r="J3044">
        <v>0</v>
      </c>
      <c r="K3044">
        <v>0</v>
      </c>
      <c r="L3044">
        <v>0</v>
      </c>
      <c r="M3044">
        <v>0</v>
      </c>
      <c r="N3044">
        <v>0</v>
      </c>
      <c r="O3044">
        <v>12331</v>
      </c>
      <c r="P3044" t="s">
        <v>59</v>
      </c>
      <c r="Q3044" t="s">
        <v>61</v>
      </c>
    </row>
    <row r="3045" spans="1:17" x14ac:dyDescent="0.25">
      <c r="A3045" t="s">
        <v>29</v>
      </c>
      <c r="B3045" t="s">
        <v>36</v>
      </c>
      <c r="C3045" t="s">
        <v>37</v>
      </c>
      <c r="D3045" t="s">
        <v>31</v>
      </c>
      <c r="E3045">
        <v>13</v>
      </c>
      <c r="F3045" t="str">
        <f t="shared" si="47"/>
        <v>Average Per Device1-in-2August Typical Event Day50% Cycling13</v>
      </c>
      <c r="G3045">
        <v>1.4085259999999999</v>
      </c>
      <c r="H3045">
        <v>1.4085259999999999</v>
      </c>
      <c r="I3045">
        <v>81.807699999999997</v>
      </c>
      <c r="J3045">
        <v>0</v>
      </c>
      <c r="K3045">
        <v>0</v>
      </c>
      <c r="L3045">
        <v>0</v>
      </c>
      <c r="M3045">
        <v>0</v>
      </c>
      <c r="N3045">
        <v>0</v>
      </c>
      <c r="O3045">
        <v>12331</v>
      </c>
      <c r="P3045" t="s">
        <v>59</v>
      </c>
      <c r="Q3045" t="s">
        <v>61</v>
      </c>
    </row>
    <row r="3046" spans="1:17" x14ac:dyDescent="0.25">
      <c r="A3046" t="s">
        <v>43</v>
      </c>
      <c r="B3046" t="s">
        <v>36</v>
      </c>
      <c r="C3046" t="s">
        <v>37</v>
      </c>
      <c r="D3046" t="s">
        <v>31</v>
      </c>
      <c r="E3046">
        <v>13</v>
      </c>
      <c r="F3046" t="str">
        <f t="shared" si="47"/>
        <v>Aggregate1-in-2August Typical Event Day50% Cycling13</v>
      </c>
      <c r="G3046">
        <v>20.315169999999998</v>
      </c>
      <c r="H3046">
        <v>20.315169999999998</v>
      </c>
      <c r="I3046">
        <v>81.807699999999997</v>
      </c>
      <c r="J3046">
        <v>0</v>
      </c>
      <c r="K3046">
        <v>0</v>
      </c>
      <c r="L3046">
        <v>0</v>
      </c>
      <c r="M3046">
        <v>0</v>
      </c>
      <c r="N3046">
        <v>0</v>
      </c>
      <c r="O3046">
        <v>12331</v>
      </c>
      <c r="P3046" t="s">
        <v>59</v>
      </c>
      <c r="Q3046" t="s">
        <v>61</v>
      </c>
    </row>
    <row r="3047" spans="1:17" x14ac:dyDescent="0.25">
      <c r="A3047" t="s">
        <v>30</v>
      </c>
      <c r="B3047" t="s">
        <v>36</v>
      </c>
      <c r="C3047" t="s">
        <v>37</v>
      </c>
      <c r="D3047" t="s">
        <v>26</v>
      </c>
      <c r="E3047">
        <v>13</v>
      </c>
      <c r="F3047" t="str">
        <f t="shared" si="47"/>
        <v>Average Per Ton1-in-2August Typical Event DayAll13</v>
      </c>
      <c r="G3047">
        <v>0.33899420000000002</v>
      </c>
      <c r="H3047">
        <v>0.33899420000000002</v>
      </c>
      <c r="I3047">
        <v>81.487099999999998</v>
      </c>
      <c r="J3047">
        <v>0</v>
      </c>
      <c r="K3047">
        <v>0</v>
      </c>
      <c r="L3047">
        <v>0</v>
      </c>
      <c r="M3047">
        <v>0</v>
      </c>
      <c r="N3047">
        <v>0</v>
      </c>
      <c r="O3047">
        <v>23026</v>
      </c>
      <c r="P3047" t="s">
        <v>59</v>
      </c>
      <c r="Q3047" t="s">
        <v>61</v>
      </c>
    </row>
    <row r="3048" spans="1:17" x14ac:dyDescent="0.25">
      <c r="A3048" t="s">
        <v>28</v>
      </c>
      <c r="B3048" t="s">
        <v>36</v>
      </c>
      <c r="C3048" t="s">
        <v>37</v>
      </c>
      <c r="D3048" t="s">
        <v>26</v>
      </c>
      <c r="E3048">
        <v>13</v>
      </c>
      <c r="F3048" t="str">
        <f t="shared" si="47"/>
        <v>Average Per Premise1-in-2August Typical Event DayAll13</v>
      </c>
      <c r="G3048">
        <v>1.4508399999999999</v>
      </c>
      <c r="H3048">
        <v>1.4508399999999999</v>
      </c>
      <c r="I3048">
        <v>81.487099999999998</v>
      </c>
      <c r="J3048">
        <v>0</v>
      </c>
      <c r="K3048">
        <v>0</v>
      </c>
      <c r="L3048">
        <v>0</v>
      </c>
      <c r="M3048">
        <v>0</v>
      </c>
      <c r="N3048">
        <v>0</v>
      </c>
      <c r="O3048">
        <v>23026</v>
      </c>
      <c r="P3048" t="s">
        <v>59</v>
      </c>
      <c r="Q3048" t="s">
        <v>61</v>
      </c>
    </row>
    <row r="3049" spans="1:17" x14ac:dyDescent="0.25">
      <c r="A3049" t="s">
        <v>29</v>
      </c>
      <c r="B3049" t="s">
        <v>36</v>
      </c>
      <c r="C3049" t="s">
        <v>37</v>
      </c>
      <c r="D3049" t="s">
        <v>26</v>
      </c>
      <c r="E3049">
        <v>13</v>
      </c>
      <c r="F3049" t="str">
        <f t="shared" si="47"/>
        <v>Average Per Device1-in-2August Typical Event DayAll13</v>
      </c>
      <c r="G3049">
        <v>1.2091730000000001</v>
      </c>
      <c r="H3049">
        <v>1.2091730000000001</v>
      </c>
      <c r="I3049">
        <v>81.487099999999998</v>
      </c>
      <c r="J3049">
        <v>0</v>
      </c>
      <c r="K3049">
        <v>0</v>
      </c>
      <c r="L3049">
        <v>0</v>
      </c>
      <c r="M3049">
        <v>0</v>
      </c>
      <c r="N3049">
        <v>0</v>
      </c>
      <c r="O3049">
        <v>23026</v>
      </c>
      <c r="P3049" t="s">
        <v>59</v>
      </c>
      <c r="Q3049" t="s">
        <v>61</v>
      </c>
    </row>
    <row r="3050" spans="1:17" x14ac:dyDescent="0.25">
      <c r="A3050" t="s">
        <v>43</v>
      </c>
      <c r="B3050" t="s">
        <v>36</v>
      </c>
      <c r="C3050" t="s">
        <v>37</v>
      </c>
      <c r="D3050" t="s">
        <v>26</v>
      </c>
      <c r="E3050">
        <v>13</v>
      </c>
      <c r="F3050" t="str">
        <f t="shared" si="47"/>
        <v>Aggregate1-in-2August Typical Event DayAll13</v>
      </c>
      <c r="G3050">
        <v>33.407029999999999</v>
      </c>
      <c r="H3050">
        <v>33.407029999999999</v>
      </c>
      <c r="I3050">
        <v>81.487099999999998</v>
      </c>
      <c r="J3050">
        <v>0</v>
      </c>
      <c r="K3050">
        <v>0</v>
      </c>
      <c r="L3050">
        <v>0</v>
      </c>
      <c r="M3050">
        <v>0</v>
      </c>
      <c r="N3050">
        <v>0</v>
      </c>
      <c r="O3050">
        <v>23026</v>
      </c>
      <c r="P3050" t="s">
        <v>59</v>
      </c>
      <c r="Q3050" t="s">
        <v>61</v>
      </c>
    </row>
    <row r="3051" spans="1:17" x14ac:dyDescent="0.25">
      <c r="A3051" t="s">
        <v>30</v>
      </c>
      <c r="B3051" t="s">
        <v>36</v>
      </c>
      <c r="C3051" t="s">
        <v>49</v>
      </c>
      <c r="D3051" t="s">
        <v>58</v>
      </c>
      <c r="E3051">
        <v>13</v>
      </c>
      <c r="F3051" t="str">
        <f t="shared" si="47"/>
        <v>Average Per Ton1-in-2July Monthly System Peak Day100% Cycling13</v>
      </c>
      <c r="G3051">
        <v>0.2637717</v>
      </c>
      <c r="H3051">
        <v>0.2637717</v>
      </c>
      <c r="I3051">
        <v>77.224999999999994</v>
      </c>
      <c r="J3051">
        <v>0</v>
      </c>
      <c r="K3051">
        <v>0</v>
      </c>
      <c r="L3051">
        <v>0</v>
      </c>
      <c r="M3051">
        <v>0</v>
      </c>
      <c r="N3051">
        <v>0</v>
      </c>
      <c r="O3051">
        <v>10695</v>
      </c>
      <c r="P3051" t="s">
        <v>59</v>
      </c>
      <c r="Q3051" t="s">
        <v>61</v>
      </c>
    </row>
    <row r="3052" spans="1:17" x14ac:dyDescent="0.25">
      <c r="A3052" t="s">
        <v>28</v>
      </c>
      <c r="B3052" t="s">
        <v>36</v>
      </c>
      <c r="C3052" t="s">
        <v>49</v>
      </c>
      <c r="D3052" t="s">
        <v>58</v>
      </c>
      <c r="E3052">
        <v>13</v>
      </c>
      <c r="F3052" t="str">
        <f t="shared" si="47"/>
        <v>Average Per Premise1-in-2July Monthly System Peak Day100% Cycling13</v>
      </c>
      <c r="G3052">
        <v>1.182129</v>
      </c>
      <c r="H3052">
        <v>1.182129</v>
      </c>
      <c r="I3052">
        <v>77.224999999999994</v>
      </c>
      <c r="J3052">
        <v>0</v>
      </c>
      <c r="K3052">
        <v>0</v>
      </c>
      <c r="L3052">
        <v>0</v>
      </c>
      <c r="M3052">
        <v>0</v>
      </c>
      <c r="N3052">
        <v>0</v>
      </c>
      <c r="O3052">
        <v>10695</v>
      </c>
      <c r="P3052" t="s">
        <v>59</v>
      </c>
      <c r="Q3052" t="s">
        <v>61</v>
      </c>
    </row>
    <row r="3053" spans="1:17" x14ac:dyDescent="0.25">
      <c r="A3053" t="s">
        <v>29</v>
      </c>
      <c r="B3053" t="s">
        <v>36</v>
      </c>
      <c r="C3053" t="s">
        <v>49</v>
      </c>
      <c r="D3053" t="s">
        <v>58</v>
      </c>
      <c r="E3053">
        <v>13</v>
      </c>
      <c r="F3053" t="str">
        <f t="shared" si="47"/>
        <v>Average Per Device1-in-2July Monthly System Peak Day100% Cycling13</v>
      </c>
      <c r="G3053">
        <v>0.95743029999999996</v>
      </c>
      <c r="H3053">
        <v>0.95743029999999996</v>
      </c>
      <c r="I3053">
        <v>77.224999999999994</v>
      </c>
      <c r="J3053">
        <v>0</v>
      </c>
      <c r="K3053">
        <v>0</v>
      </c>
      <c r="L3053">
        <v>0</v>
      </c>
      <c r="M3053">
        <v>0</v>
      </c>
      <c r="N3053">
        <v>0</v>
      </c>
      <c r="O3053">
        <v>10695</v>
      </c>
      <c r="P3053" t="s">
        <v>59</v>
      </c>
      <c r="Q3053" t="s">
        <v>61</v>
      </c>
    </row>
    <row r="3054" spans="1:17" x14ac:dyDescent="0.25">
      <c r="A3054" t="s">
        <v>43</v>
      </c>
      <c r="B3054" t="s">
        <v>36</v>
      </c>
      <c r="C3054" t="s">
        <v>49</v>
      </c>
      <c r="D3054" t="s">
        <v>58</v>
      </c>
      <c r="E3054">
        <v>13</v>
      </c>
      <c r="F3054" t="str">
        <f t="shared" si="47"/>
        <v>Aggregate1-in-2July Monthly System Peak Day100% Cycling13</v>
      </c>
      <c r="G3054">
        <v>12.64287</v>
      </c>
      <c r="H3054">
        <v>12.64287</v>
      </c>
      <c r="I3054">
        <v>77.224999999999994</v>
      </c>
      <c r="J3054">
        <v>0</v>
      </c>
      <c r="K3054">
        <v>0</v>
      </c>
      <c r="L3054">
        <v>0</v>
      </c>
      <c r="M3054">
        <v>0</v>
      </c>
      <c r="N3054">
        <v>0</v>
      </c>
      <c r="O3054">
        <v>10695</v>
      </c>
      <c r="P3054" t="s">
        <v>59</v>
      </c>
      <c r="Q3054" t="s">
        <v>61</v>
      </c>
    </row>
    <row r="3055" spans="1:17" x14ac:dyDescent="0.25">
      <c r="A3055" t="s">
        <v>30</v>
      </c>
      <c r="B3055" t="s">
        <v>36</v>
      </c>
      <c r="C3055" t="s">
        <v>49</v>
      </c>
      <c r="D3055" t="s">
        <v>31</v>
      </c>
      <c r="E3055">
        <v>13</v>
      </c>
      <c r="F3055" t="str">
        <f t="shared" si="47"/>
        <v>Average Per Ton1-in-2July Monthly System Peak Day50% Cycling13</v>
      </c>
      <c r="G3055">
        <v>0.39877940000000001</v>
      </c>
      <c r="H3055">
        <v>0.39877940000000001</v>
      </c>
      <c r="I3055">
        <v>78.030100000000004</v>
      </c>
      <c r="J3055">
        <v>0</v>
      </c>
      <c r="K3055">
        <v>0</v>
      </c>
      <c r="L3055">
        <v>0</v>
      </c>
      <c r="M3055">
        <v>0</v>
      </c>
      <c r="N3055">
        <v>0</v>
      </c>
      <c r="O3055">
        <v>12331</v>
      </c>
      <c r="P3055" t="s">
        <v>59</v>
      </c>
      <c r="Q3055" t="s">
        <v>61</v>
      </c>
    </row>
    <row r="3056" spans="1:17" x14ac:dyDescent="0.25">
      <c r="A3056" t="s">
        <v>28</v>
      </c>
      <c r="B3056" t="s">
        <v>36</v>
      </c>
      <c r="C3056" t="s">
        <v>49</v>
      </c>
      <c r="D3056" t="s">
        <v>31</v>
      </c>
      <c r="E3056">
        <v>13</v>
      </c>
      <c r="F3056" t="str">
        <f t="shared" si="47"/>
        <v>Average Per Premise1-in-2July Monthly System Peak Day50% Cycling13</v>
      </c>
      <c r="G3056">
        <v>1.6369130000000001</v>
      </c>
      <c r="H3056">
        <v>1.6369130000000001</v>
      </c>
      <c r="I3056">
        <v>78.030100000000004</v>
      </c>
      <c r="J3056">
        <v>0</v>
      </c>
      <c r="K3056">
        <v>0</v>
      </c>
      <c r="L3056">
        <v>0</v>
      </c>
      <c r="M3056">
        <v>0</v>
      </c>
      <c r="N3056">
        <v>0</v>
      </c>
      <c r="O3056">
        <v>12331</v>
      </c>
      <c r="P3056" t="s">
        <v>59</v>
      </c>
      <c r="Q3056" t="s">
        <v>61</v>
      </c>
    </row>
    <row r="3057" spans="1:17" x14ac:dyDescent="0.25">
      <c r="A3057" t="s">
        <v>29</v>
      </c>
      <c r="B3057" t="s">
        <v>36</v>
      </c>
      <c r="C3057" t="s">
        <v>49</v>
      </c>
      <c r="D3057" t="s">
        <v>31</v>
      </c>
      <c r="E3057">
        <v>13</v>
      </c>
      <c r="F3057" t="str">
        <f t="shared" si="47"/>
        <v>Average Per Device1-in-2July Monthly System Peak Day50% Cycling13</v>
      </c>
      <c r="G3057">
        <v>1.3994850000000001</v>
      </c>
      <c r="H3057">
        <v>1.3994850000000001</v>
      </c>
      <c r="I3057">
        <v>78.030100000000004</v>
      </c>
      <c r="J3057">
        <v>0</v>
      </c>
      <c r="K3057">
        <v>0</v>
      </c>
      <c r="L3057">
        <v>0</v>
      </c>
      <c r="M3057">
        <v>0</v>
      </c>
      <c r="N3057">
        <v>0</v>
      </c>
      <c r="O3057">
        <v>12331</v>
      </c>
      <c r="P3057" t="s">
        <v>59</v>
      </c>
      <c r="Q3057" t="s">
        <v>61</v>
      </c>
    </row>
    <row r="3058" spans="1:17" x14ac:dyDescent="0.25">
      <c r="A3058" t="s">
        <v>43</v>
      </c>
      <c r="B3058" t="s">
        <v>36</v>
      </c>
      <c r="C3058" t="s">
        <v>49</v>
      </c>
      <c r="D3058" t="s">
        <v>31</v>
      </c>
      <c r="E3058">
        <v>13</v>
      </c>
      <c r="F3058" t="str">
        <f t="shared" si="47"/>
        <v>Aggregate1-in-2July Monthly System Peak Day50% Cycling13</v>
      </c>
      <c r="G3058">
        <v>20.18478</v>
      </c>
      <c r="H3058">
        <v>20.18478</v>
      </c>
      <c r="I3058">
        <v>78.030100000000004</v>
      </c>
      <c r="J3058">
        <v>0</v>
      </c>
      <c r="K3058">
        <v>0</v>
      </c>
      <c r="L3058">
        <v>0</v>
      </c>
      <c r="M3058">
        <v>0</v>
      </c>
      <c r="N3058">
        <v>0</v>
      </c>
      <c r="O3058">
        <v>12331</v>
      </c>
      <c r="P3058" t="s">
        <v>59</v>
      </c>
      <c r="Q3058" t="s">
        <v>61</v>
      </c>
    </row>
    <row r="3059" spans="1:17" x14ac:dyDescent="0.25">
      <c r="A3059" t="s">
        <v>30</v>
      </c>
      <c r="B3059" t="s">
        <v>36</v>
      </c>
      <c r="C3059" t="s">
        <v>49</v>
      </c>
      <c r="D3059" t="s">
        <v>26</v>
      </c>
      <c r="E3059">
        <v>13</v>
      </c>
      <c r="F3059" t="str">
        <f t="shared" si="47"/>
        <v>Average Per Ton1-in-2July Monthly System Peak DayAll13</v>
      </c>
      <c r="G3059">
        <v>0.33606829999999999</v>
      </c>
      <c r="H3059">
        <v>0.33606829999999999</v>
      </c>
      <c r="I3059">
        <v>77.656199999999998</v>
      </c>
      <c r="J3059">
        <v>0</v>
      </c>
      <c r="K3059">
        <v>0</v>
      </c>
      <c r="L3059">
        <v>0</v>
      </c>
      <c r="M3059">
        <v>0</v>
      </c>
      <c r="N3059">
        <v>0</v>
      </c>
      <c r="O3059">
        <v>23026</v>
      </c>
      <c r="P3059" t="s">
        <v>59</v>
      </c>
      <c r="Q3059" t="s">
        <v>61</v>
      </c>
    </row>
    <row r="3060" spans="1:17" x14ac:dyDescent="0.25">
      <c r="A3060" t="s">
        <v>28</v>
      </c>
      <c r="B3060" t="s">
        <v>36</v>
      </c>
      <c r="C3060" t="s">
        <v>49</v>
      </c>
      <c r="D3060" t="s">
        <v>26</v>
      </c>
      <c r="E3060">
        <v>13</v>
      </c>
      <c r="F3060" t="str">
        <f t="shared" si="47"/>
        <v>Average Per Premise1-in-2July Monthly System Peak DayAll13</v>
      </c>
      <c r="G3060">
        <v>1.4383170000000001</v>
      </c>
      <c r="H3060">
        <v>1.4383170000000001</v>
      </c>
      <c r="I3060">
        <v>77.656199999999998</v>
      </c>
      <c r="J3060">
        <v>0</v>
      </c>
      <c r="K3060">
        <v>0</v>
      </c>
      <c r="L3060">
        <v>0</v>
      </c>
      <c r="M3060">
        <v>0</v>
      </c>
      <c r="N3060">
        <v>0</v>
      </c>
      <c r="O3060">
        <v>23026</v>
      </c>
      <c r="P3060" t="s">
        <v>59</v>
      </c>
      <c r="Q3060" t="s">
        <v>61</v>
      </c>
    </row>
    <row r="3061" spans="1:17" x14ac:dyDescent="0.25">
      <c r="A3061" t="s">
        <v>29</v>
      </c>
      <c r="B3061" t="s">
        <v>36</v>
      </c>
      <c r="C3061" t="s">
        <v>49</v>
      </c>
      <c r="D3061" t="s">
        <v>26</v>
      </c>
      <c r="E3061">
        <v>13</v>
      </c>
      <c r="F3061" t="str">
        <f t="shared" si="47"/>
        <v>Average Per Device1-in-2July Monthly System Peak DayAll13</v>
      </c>
      <c r="G3061">
        <v>1.1987369999999999</v>
      </c>
      <c r="H3061">
        <v>1.1987369999999999</v>
      </c>
      <c r="I3061">
        <v>77.656199999999998</v>
      </c>
      <c r="J3061">
        <v>0</v>
      </c>
      <c r="K3061">
        <v>0</v>
      </c>
      <c r="L3061">
        <v>0</v>
      </c>
      <c r="M3061">
        <v>0</v>
      </c>
      <c r="N3061">
        <v>0</v>
      </c>
      <c r="O3061">
        <v>23026</v>
      </c>
      <c r="P3061" t="s">
        <v>59</v>
      </c>
      <c r="Q3061" t="s">
        <v>61</v>
      </c>
    </row>
    <row r="3062" spans="1:17" x14ac:dyDescent="0.25">
      <c r="A3062" t="s">
        <v>43</v>
      </c>
      <c r="B3062" t="s">
        <v>36</v>
      </c>
      <c r="C3062" t="s">
        <v>49</v>
      </c>
      <c r="D3062" t="s">
        <v>26</v>
      </c>
      <c r="E3062">
        <v>13</v>
      </c>
      <c r="F3062" t="str">
        <f t="shared" si="47"/>
        <v>Aggregate1-in-2July Monthly System Peak DayAll13</v>
      </c>
      <c r="G3062">
        <v>33.118690000000001</v>
      </c>
      <c r="H3062">
        <v>33.118690000000001</v>
      </c>
      <c r="I3062">
        <v>77.656199999999998</v>
      </c>
      <c r="J3062">
        <v>0</v>
      </c>
      <c r="K3062">
        <v>0</v>
      </c>
      <c r="L3062">
        <v>0</v>
      </c>
      <c r="M3062">
        <v>0</v>
      </c>
      <c r="N3062">
        <v>0</v>
      </c>
      <c r="O3062">
        <v>23026</v>
      </c>
      <c r="P3062" t="s">
        <v>59</v>
      </c>
      <c r="Q3062" t="s">
        <v>61</v>
      </c>
    </row>
    <row r="3063" spans="1:17" x14ac:dyDescent="0.25">
      <c r="A3063" t="s">
        <v>30</v>
      </c>
      <c r="B3063" t="s">
        <v>36</v>
      </c>
      <c r="C3063" t="s">
        <v>50</v>
      </c>
      <c r="D3063" t="s">
        <v>58</v>
      </c>
      <c r="E3063">
        <v>13</v>
      </c>
      <c r="F3063" t="str">
        <f t="shared" si="47"/>
        <v>Average Per Ton1-in-2June Monthly System Peak Day100% Cycling13</v>
      </c>
      <c r="G3063">
        <v>0.20556540000000001</v>
      </c>
      <c r="H3063">
        <v>0.20556540000000001</v>
      </c>
      <c r="I3063">
        <v>77.2</v>
      </c>
      <c r="J3063">
        <v>0</v>
      </c>
      <c r="K3063">
        <v>0</v>
      </c>
      <c r="L3063">
        <v>0</v>
      </c>
      <c r="M3063">
        <v>0</v>
      </c>
      <c r="N3063">
        <v>0</v>
      </c>
      <c r="O3063">
        <v>10695</v>
      </c>
      <c r="P3063" t="s">
        <v>59</v>
      </c>
      <c r="Q3063" t="s">
        <v>61</v>
      </c>
    </row>
    <row r="3064" spans="1:17" x14ac:dyDescent="0.25">
      <c r="A3064" t="s">
        <v>28</v>
      </c>
      <c r="B3064" t="s">
        <v>36</v>
      </c>
      <c r="C3064" t="s">
        <v>50</v>
      </c>
      <c r="D3064" t="s">
        <v>58</v>
      </c>
      <c r="E3064">
        <v>13</v>
      </c>
      <c r="F3064" t="str">
        <f t="shared" si="47"/>
        <v>Average Per Premise1-in-2June Monthly System Peak Day100% Cycling13</v>
      </c>
      <c r="G3064">
        <v>0.92126920000000001</v>
      </c>
      <c r="H3064">
        <v>0.92126920000000001</v>
      </c>
      <c r="I3064">
        <v>77.2</v>
      </c>
      <c r="J3064">
        <v>0</v>
      </c>
      <c r="K3064">
        <v>0</v>
      </c>
      <c r="L3064">
        <v>0</v>
      </c>
      <c r="M3064">
        <v>0</v>
      </c>
      <c r="N3064">
        <v>0</v>
      </c>
      <c r="O3064">
        <v>10695</v>
      </c>
      <c r="P3064" t="s">
        <v>59</v>
      </c>
      <c r="Q3064" t="s">
        <v>61</v>
      </c>
    </row>
    <row r="3065" spans="1:17" x14ac:dyDescent="0.25">
      <c r="A3065" t="s">
        <v>29</v>
      </c>
      <c r="B3065" t="s">
        <v>36</v>
      </c>
      <c r="C3065" t="s">
        <v>50</v>
      </c>
      <c r="D3065" t="s">
        <v>58</v>
      </c>
      <c r="E3065">
        <v>13</v>
      </c>
      <c r="F3065" t="str">
        <f t="shared" si="47"/>
        <v>Average Per Device1-in-2June Monthly System Peak Day100% Cycling13</v>
      </c>
      <c r="G3065">
        <v>0.74615480000000001</v>
      </c>
      <c r="H3065">
        <v>0.74615480000000001</v>
      </c>
      <c r="I3065">
        <v>77.2</v>
      </c>
      <c r="J3065">
        <v>0</v>
      </c>
      <c r="K3065">
        <v>0</v>
      </c>
      <c r="L3065">
        <v>0</v>
      </c>
      <c r="M3065">
        <v>0</v>
      </c>
      <c r="N3065">
        <v>0</v>
      </c>
      <c r="O3065">
        <v>10695</v>
      </c>
      <c r="P3065" t="s">
        <v>59</v>
      </c>
      <c r="Q3065" t="s">
        <v>61</v>
      </c>
    </row>
    <row r="3066" spans="1:17" x14ac:dyDescent="0.25">
      <c r="A3066" t="s">
        <v>43</v>
      </c>
      <c r="B3066" t="s">
        <v>36</v>
      </c>
      <c r="C3066" t="s">
        <v>50</v>
      </c>
      <c r="D3066" t="s">
        <v>58</v>
      </c>
      <c r="E3066">
        <v>13</v>
      </c>
      <c r="F3066" t="str">
        <f t="shared" si="47"/>
        <v>Aggregate1-in-2June Monthly System Peak Day100% Cycling13</v>
      </c>
      <c r="G3066">
        <v>9.8529739999999997</v>
      </c>
      <c r="H3066">
        <v>9.8529739999999997</v>
      </c>
      <c r="I3066">
        <v>77.2</v>
      </c>
      <c r="J3066">
        <v>0</v>
      </c>
      <c r="K3066">
        <v>0</v>
      </c>
      <c r="L3066">
        <v>0</v>
      </c>
      <c r="M3066">
        <v>0</v>
      </c>
      <c r="N3066">
        <v>0</v>
      </c>
      <c r="O3066">
        <v>10695</v>
      </c>
      <c r="P3066" t="s">
        <v>59</v>
      </c>
      <c r="Q3066" t="s">
        <v>61</v>
      </c>
    </row>
    <row r="3067" spans="1:17" x14ac:dyDescent="0.25">
      <c r="A3067" t="s">
        <v>30</v>
      </c>
      <c r="B3067" t="s">
        <v>36</v>
      </c>
      <c r="C3067" t="s">
        <v>50</v>
      </c>
      <c r="D3067" t="s">
        <v>31</v>
      </c>
      <c r="E3067">
        <v>13</v>
      </c>
      <c r="F3067" t="str">
        <f t="shared" si="47"/>
        <v>Average Per Ton1-in-2June Monthly System Peak Day50% Cycling13</v>
      </c>
      <c r="G3067">
        <v>0.31650139999999999</v>
      </c>
      <c r="H3067">
        <v>0.31650139999999999</v>
      </c>
      <c r="I3067">
        <v>77.886300000000006</v>
      </c>
      <c r="J3067">
        <v>0</v>
      </c>
      <c r="K3067">
        <v>0</v>
      </c>
      <c r="L3067">
        <v>0</v>
      </c>
      <c r="M3067">
        <v>0</v>
      </c>
      <c r="N3067">
        <v>0</v>
      </c>
      <c r="O3067">
        <v>12331</v>
      </c>
      <c r="P3067" t="s">
        <v>59</v>
      </c>
      <c r="Q3067" t="s">
        <v>61</v>
      </c>
    </row>
    <row r="3068" spans="1:17" x14ac:dyDescent="0.25">
      <c r="A3068" t="s">
        <v>28</v>
      </c>
      <c r="B3068" t="s">
        <v>36</v>
      </c>
      <c r="C3068" t="s">
        <v>50</v>
      </c>
      <c r="D3068" t="s">
        <v>31</v>
      </c>
      <c r="E3068">
        <v>13</v>
      </c>
      <c r="F3068" t="str">
        <f t="shared" si="47"/>
        <v>Average Per Premise1-in-2June Monthly System Peak Day50% Cycling13</v>
      </c>
      <c r="G3068">
        <v>1.2991779999999999</v>
      </c>
      <c r="H3068">
        <v>1.2991779999999999</v>
      </c>
      <c r="I3068">
        <v>77.886300000000006</v>
      </c>
      <c r="J3068">
        <v>0</v>
      </c>
      <c r="K3068">
        <v>0</v>
      </c>
      <c r="L3068">
        <v>0</v>
      </c>
      <c r="M3068">
        <v>0</v>
      </c>
      <c r="N3068">
        <v>0</v>
      </c>
      <c r="O3068">
        <v>12331</v>
      </c>
      <c r="P3068" t="s">
        <v>59</v>
      </c>
      <c r="Q3068" t="s">
        <v>61</v>
      </c>
    </row>
    <row r="3069" spans="1:17" x14ac:dyDescent="0.25">
      <c r="A3069" t="s">
        <v>29</v>
      </c>
      <c r="B3069" t="s">
        <v>36</v>
      </c>
      <c r="C3069" t="s">
        <v>50</v>
      </c>
      <c r="D3069" t="s">
        <v>31</v>
      </c>
      <c r="E3069">
        <v>13</v>
      </c>
      <c r="F3069" t="str">
        <f t="shared" si="47"/>
        <v>Average Per Device1-in-2June Monthly System Peak Day50% Cycling13</v>
      </c>
      <c r="G3069">
        <v>1.1107370000000001</v>
      </c>
      <c r="H3069">
        <v>1.1107370000000001</v>
      </c>
      <c r="I3069">
        <v>77.886300000000006</v>
      </c>
      <c r="J3069">
        <v>0</v>
      </c>
      <c r="K3069">
        <v>0</v>
      </c>
      <c r="L3069">
        <v>0</v>
      </c>
      <c r="M3069">
        <v>0</v>
      </c>
      <c r="N3069">
        <v>0</v>
      </c>
      <c r="O3069">
        <v>12331</v>
      </c>
      <c r="P3069" t="s">
        <v>59</v>
      </c>
      <c r="Q3069" t="s">
        <v>61</v>
      </c>
    </row>
    <row r="3070" spans="1:17" x14ac:dyDescent="0.25">
      <c r="A3070" t="s">
        <v>43</v>
      </c>
      <c r="B3070" t="s">
        <v>36</v>
      </c>
      <c r="C3070" t="s">
        <v>50</v>
      </c>
      <c r="D3070" t="s">
        <v>31</v>
      </c>
      <c r="E3070">
        <v>13</v>
      </c>
      <c r="F3070" t="str">
        <f t="shared" si="47"/>
        <v>Aggregate1-in-2June Monthly System Peak Day50% Cycling13</v>
      </c>
      <c r="G3070">
        <v>16.020160000000001</v>
      </c>
      <c r="H3070">
        <v>16.020160000000001</v>
      </c>
      <c r="I3070">
        <v>77.886300000000006</v>
      </c>
      <c r="J3070">
        <v>0</v>
      </c>
      <c r="K3070">
        <v>0</v>
      </c>
      <c r="L3070">
        <v>0</v>
      </c>
      <c r="M3070">
        <v>0</v>
      </c>
      <c r="N3070">
        <v>0</v>
      </c>
      <c r="O3070">
        <v>12331</v>
      </c>
      <c r="P3070" t="s">
        <v>59</v>
      </c>
      <c r="Q3070" t="s">
        <v>61</v>
      </c>
    </row>
    <row r="3071" spans="1:17" x14ac:dyDescent="0.25">
      <c r="A3071" t="s">
        <v>30</v>
      </c>
      <c r="B3071" t="s">
        <v>36</v>
      </c>
      <c r="C3071" t="s">
        <v>50</v>
      </c>
      <c r="D3071" t="s">
        <v>26</v>
      </c>
      <c r="E3071">
        <v>13</v>
      </c>
      <c r="F3071" t="str">
        <f t="shared" si="47"/>
        <v>Average Per Ton1-in-2June Monthly System Peak DayAll13</v>
      </c>
      <c r="G3071">
        <v>0.26497159999999997</v>
      </c>
      <c r="H3071">
        <v>0.26497159999999997</v>
      </c>
      <c r="I3071">
        <v>77.567499999999995</v>
      </c>
      <c r="J3071">
        <v>0</v>
      </c>
      <c r="K3071">
        <v>0</v>
      </c>
      <c r="L3071">
        <v>0</v>
      </c>
      <c r="M3071">
        <v>0</v>
      </c>
      <c r="N3071">
        <v>0</v>
      </c>
      <c r="O3071">
        <v>23026</v>
      </c>
      <c r="P3071" t="s">
        <v>59</v>
      </c>
      <c r="Q3071" t="s">
        <v>61</v>
      </c>
    </row>
    <row r="3072" spans="1:17" x14ac:dyDescent="0.25">
      <c r="A3072" t="s">
        <v>28</v>
      </c>
      <c r="B3072" t="s">
        <v>36</v>
      </c>
      <c r="C3072" t="s">
        <v>50</v>
      </c>
      <c r="D3072" t="s">
        <v>26</v>
      </c>
      <c r="E3072">
        <v>13</v>
      </c>
      <c r="F3072" t="str">
        <f t="shared" si="47"/>
        <v>Average Per Premise1-in-2June Monthly System Peak DayAll13</v>
      </c>
      <c r="G3072">
        <v>1.1340349999999999</v>
      </c>
      <c r="H3072">
        <v>1.1340349999999999</v>
      </c>
      <c r="I3072">
        <v>77.567499999999995</v>
      </c>
      <c r="J3072">
        <v>0</v>
      </c>
      <c r="K3072">
        <v>0</v>
      </c>
      <c r="L3072">
        <v>0</v>
      </c>
      <c r="M3072">
        <v>0</v>
      </c>
      <c r="N3072">
        <v>0</v>
      </c>
      <c r="O3072">
        <v>23026</v>
      </c>
      <c r="P3072" t="s">
        <v>59</v>
      </c>
      <c r="Q3072" t="s">
        <v>61</v>
      </c>
    </row>
    <row r="3073" spans="1:17" x14ac:dyDescent="0.25">
      <c r="A3073" t="s">
        <v>29</v>
      </c>
      <c r="B3073" t="s">
        <v>36</v>
      </c>
      <c r="C3073" t="s">
        <v>50</v>
      </c>
      <c r="D3073" t="s">
        <v>26</v>
      </c>
      <c r="E3073">
        <v>13</v>
      </c>
      <c r="F3073" t="str">
        <f t="shared" si="47"/>
        <v>Average Per Device1-in-2June Monthly System Peak DayAll13</v>
      </c>
      <c r="G3073">
        <v>0.94513860000000005</v>
      </c>
      <c r="H3073">
        <v>0.94513849999999999</v>
      </c>
      <c r="I3073">
        <v>77.567499999999995</v>
      </c>
      <c r="J3073">
        <v>0</v>
      </c>
      <c r="K3073">
        <v>0</v>
      </c>
      <c r="L3073">
        <v>0</v>
      </c>
      <c r="M3073">
        <v>0</v>
      </c>
      <c r="N3073">
        <v>0</v>
      </c>
      <c r="O3073">
        <v>23026</v>
      </c>
      <c r="P3073" t="s">
        <v>59</v>
      </c>
      <c r="Q3073" t="s">
        <v>61</v>
      </c>
    </row>
    <row r="3074" spans="1:17" x14ac:dyDescent="0.25">
      <c r="A3074" t="s">
        <v>43</v>
      </c>
      <c r="B3074" t="s">
        <v>36</v>
      </c>
      <c r="C3074" t="s">
        <v>50</v>
      </c>
      <c r="D3074" t="s">
        <v>26</v>
      </c>
      <c r="E3074">
        <v>13</v>
      </c>
      <c r="F3074" t="str">
        <f t="shared" si="47"/>
        <v>Aggregate1-in-2June Monthly System Peak DayAll13</v>
      </c>
      <c r="G3074">
        <v>26.112290000000002</v>
      </c>
      <c r="H3074">
        <v>26.112290000000002</v>
      </c>
      <c r="I3074">
        <v>77.567499999999995</v>
      </c>
      <c r="J3074">
        <v>0</v>
      </c>
      <c r="K3074">
        <v>0</v>
      </c>
      <c r="L3074">
        <v>0</v>
      </c>
      <c r="M3074">
        <v>0</v>
      </c>
      <c r="N3074">
        <v>0</v>
      </c>
      <c r="O3074">
        <v>23026</v>
      </c>
      <c r="P3074" t="s">
        <v>59</v>
      </c>
      <c r="Q3074" t="s">
        <v>61</v>
      </c>
    </row>
    <row r="3075" spans="1:17" x14ac:dyDescent="0.25">
      <c r="A3075" t="s">
        <v>30</v>
      </c>
      <c r="B3075" t="s">
        <v>36</v>
      </c>
      <c r="C3075" t="s">
        <v>51</v>
      </c>
      <c r="D3075" t="s">
        <v>58</v>
      </c>
      <c r="E3075">
        <v>13</v>
      </c>
      <c r="F3075" t="str">
        <f t="shared" ref="F3075:F3138" si="48">CONCATENATE(A3075,B3075,C3075,D3075,E3075)</f>
        <v>Average Per Ton1-in-2May Monthly System Peak Day100% Cycling13</v>
      </c>
      <c r="G3075">
        <v>0.20640600000000001</v>
      </c>
      <c r="H3075">
        <v>0.20640600000000001</v>
      </c>
      <c r="I3075">
        <v>77.263800000000003</v>
      </c>
      <c r="J3075">
        <v>0</v>
      </c>
      <c r="K3075">
        <v>0</v>
      </c>
      <c r="L3075">
        <v>0</v>
      </c>
      <c r="M3075">
        <v>0</v>
      </c>
      <c r="N3075">
        <v>0</v>
      </c>
      <c r="O3075">
        <v>10695</v>
      </c>
      <c r="P3075" t="s">
        <v>59</v>
      </c>
      <c r="Q3075" t="s">
        <v>61</v>
      </c>
    </row>
    <row r="3076" spans="1:17" x14ac:dyDescent="0.25">
      <c r="A3076" t="s">
        <v>28</v>
      </c>
      <c r="B3076" t="s">
        <v>36</v>
      </c>
      <c r="C3076" t="s">
        <v>51</v>
      </c>
      <c r="D3076" t="s">
        <v>58</v>
      </c>
      <c r="E3076">
        <v>13</v>
      </c>
      <c r="F3076" t="str">
        <f t="shared" si="48"/>
        <v>Average Per Premise1-in-2May Monthly System Peak Day100% Cycling13</v>
      </c>
      <c r="G3076">
        <v>0.92503679999999999</v>
      </c>
      <c r="H3076">
        <v>0.92503679999999999</v>
      </c>
      <c r="I3076">
        <v>77.263800000000003</v>
      </c>
      <c r="J3076">
        <v>0</v>
      </c>
      <c r="K3076">
        <v>0</v>
      </c>
      <c r="L3076">
        <v>0</v>
      </c>
      <c r="M3076">
        <v>0</v>
      </c>
      <c r="N3076">
        <v>0</v>
      </c>
      <c r="O3076">
        <v>10695</v>
      </c>
      <c r="P3076" t="s">
        <v>59</v>
      </c>
      <c r="Q3076" t="s">
        <v>61</v>
      </c>
    </row>
    <row r="3077" spans="1:17" x14ac:dyDescent="0.25">
      <c r="A3077" t="s">
        <v>29</v>
      </c>
      <c r="B3077" t="s">
        <v>36</v>
      </c>
      <c r="C3077" t="s">
        <v>51</v>
      </c>
      <c r="D3077" t="s">
        <v>58</v>
      </c>
      <c r="E3077">
        <v>13</v>
      </c>
      <c r="F3077" t="str">
        <f t="shared" si="48"/>
        <v>Average Per Device1-in-2May Monthly System Peak Day100% Cycling13</v>
      </c>
      <c r="G3077">
        <v>0.74920629999999999</v>
      </c>
      <c r="H3077">
        <v>0.74920629999999999</v>
      </c>
      <c r="I3077">
        <v>77.263800000000003</v>
      </c>
      <c r="J3077">
        <v>0</v>
      </c>
      <c r="K3077">
        <v>0</v>
      </c>
      <c r="L3077">
        <v>0</v>
      </c>
      <c r="M3077">
        <v>0</v>
      </c>
      <c r="N3077">
        <v>0</v>
      </c>
      <c r="O3077">
        <v>10695</v>
      </c>
      <c r="P3077" t="s">
        <v>59</v>
      </c>
      <c r="Q3077" t="s">
        <v>61</v>
      </c>
    </row>
    <row r="3078" spans="1:17" x14ac:dyDescent="0.25">
      <c r="A3078" t="s">
        <v>43</v>
      </c>
      <c r="B3078" t="s">
        <v>36</v>
      </c>
      <c r="C3078" t="s">
        <v>51</v>
      </c>
      <c r="D3078" t="s">
        <v>58</v>
      </c>
      <c r="E3078">
        <v>13</v>
      </c>
      <c r="F3078" t="str">
        <f t="shared" si="48"/>
        <v>Aggregate1-in-2May Monthly System Peak Day100% Cycling13</v>
      </c>
      <c r="G3078">
        <v>9.8932690000000001</v>
      </c>
      <c r="H3078">
        <v>9.8932690000000001</v>
      </c>
      <c r="I3078">
        <v>77.263800000000003</v>
      </c>
      <c r="J3078">
        <v>0</v>
      </c>
      <c r="K3078">
        <v>0</v>
      </c>
      <c r="L3078">
        <v>0</v>
      </c>
      <c r="M3078">
        <v>0</v>
      </c>
      <c r="N3078">
        <v>0</v>
      </c>
      <c r="O3078">
        <v>10695</v>
      </c>
      <c r="P3078" t="s">
        <v>59</v>
      </c>
      <c r="Q3078" t="s">
        <v>61</v>
      </c>
    </row>
    <row r="3079" spans="1:17" x14ac:dyDescent="0.25">
      <c r="A3079" t="s">
        <v>30</v>
      </c>
      <c r="B3079" t="s">
        <v>36</v>
      </c>
      <c r="C3079" t="s">
        <v>51</v>
      </c>
      <c r="D3079" t="s">
        <v>31</v>
      </c>
      <c r="E3079">
        <v>13</v>
      </c>
      <c r="F3079" t="str">
        <f t="shared" si="48"/>
        <v>Average Per Ton1-in-2May Monthly System Peak Day50% Cycling13</v>
      </c>
      <c r="G3079">
        <v>0.32037300000000002</v>
      </c>
      <c r="H3079">
        <v>0.32037300000000002</v>
      </c>
      <c r="I3079">
        <v>78.312399999999997</v>
      </c>
      <c r="J3079">
        <v>0</v>
      </c>
      <c r="K3079">
        <v>0</v>
      </c>
      <c r="L3079">
        <v>0</v>
      </c>
      <c r="M3079">
        <v>0</v>
      </c>
      <c r="N3079">
        <v>0</v>
      </c>
      <c r="O3079">
        <v>12331</v>
      </c>
      <c r="P3079" t="s">
        <v>59</v>
      </c>
      <c r="Q3079" t="s">
        <v>61</v>
      </c>
    </row>
    <row r="3080" spans="1:17" x14ac:dyDescent="0.25">
      <c r="A3080" t="s">
        <v>28</v>
      </c>
      <c r="B3080" t="s">
        <v>36</v>
      </c>
      <c r="C3080" t="s">
        <v>51</v>
      </c>
      <c r="D3080" t="s">
        <v>31</v>
      </c>
      <c r="E3080">
        <v>13</v>
      </c>
      <c r="F3080" t="str">
        <f t="shared" si="48"/>
        <v>Average Per Premise1-in-2May Monthly System Peak Day50% Cycling13</v>
      </c>
      <c r="G3080">
        <v>1.31507</v>
      </c>
      <c r="H3080">
        <v>1.31507</v>
      </c>
      <c r="I3080">
        <v>78.312399999999997</v>
      </c>
      <c r="J3080">
        <v>0</v>
      </c>
      <c r="K3080">
        <v>0</v>
      </c>
      <c r="L3080">
        <v>0</v>
      </c>
      <c r="M3080">
        <v>0</v>
      </c>
      <c r="N3080">
        <v>0</v>
      </c>
      <c r="O3080">
        <v>12331</v>
      </c>
      <c r="P3080" t="s">
        <v>59</v>
      </c>
      <c r="Q3080" t="s">
        <v>61</v>
      </c>
    </row>
    <row r="3081" spans="1:17" x14ac:dyDescent="0.25">
      <c r="A3081" t="s">
        <v>29</v>
      </c>
      <c r="B3081" t="s">
        <v>36</v>
      </c>
      <c r="C3081" t="s">
        <v>51</v>
      </c>
      <c r="D3081" t="s">
        <v>31</v>
      </c>
      <c r="E3081">
        <v>13</v>
      </c>
      <c r="F3081" t="str">
        <f t="shared" si="48"/>
        <v>Average Per Device1-in-2May Monthly System Peak Day50% Cycling13</v>
      </c>
      <c r="G3081">
        <v>1.1243240000000001</v>
      </c>
      <c r="H3081">
        <v>1.1243240000000001</v>
      </c>
      <c r="I3081">
        <v>78.312399999999997</v>
      </c>
      <c r="J3081">
        <v>0</v>
      </c>
      <c r="K3081">
        <v>0</v>
      </c>
      <c r="L3081">
        <v>0</v>
      </c>
      <c r="M3081">
        <v>0</v>
      </c>
      <c r="N3081">
        <v>0</v>
      </c>
      <c r="O3081">
        <v>12331</v>
      </c>
      <c r="P3081" t="s">
        <v>59</v>
      </c>
      <c r="Q3081" t="s">
        <v>61</v>
      </c>
    </row>
    <row r="3082" spans="1:17" x14ac:dyDescent="0.25">
      <c r="A3082" t="s">
        <v>43</v>
      </c>
      <c r="B3082" t="s">
        <v>36</v>
      </c>
      <c r="C3082" t="s">
        <v>51</v>
      </c>
      <c r="D3082" t="s">
        <v>31</v>
      </c>
      <c r="E3082">
        <v>13</v>
      </c>
      <c r="F3082" t="str">
        <f t="shared" si="48"/>
        <v>Aggregate1-in-2May Monthly System Peak Day50% Cycling13</v>
      </c>
      <c r="G3082">
        <v>16.21613</v>
      </c>
      <c r="H3082">
        <v>16.21613</v>
      </c>
      <c r="I3082">
        <v>78.312399999999997</v>
      </c>
      <c r="J3082">
        <v>0</v>
      </c>
      <c r="K3082">
        <v>0</v>
      </c>
      <c r="L3082">
        <v>0</v>
      </c>
      <c r="M3082">
        <v>0</v>
      </c>
      <c r="N3082">
        <v>0</v>
      </c>
      <c r="O3082">
        <v>12331</v>
      </c>
      <c r="P3082" t="s">
        <v>59</v>
      </c>
      <c r="Q3082" t="s">
        <v>61</v>
      </c>
    </row>
    <row r="3083" spans="1:17" x14ac:dyDescent="0.25">
      <c r="A3083" t="s">
        <v>30</v>
      </c>
      <c r="B3083" t="s">
        <v>36</v>
      </c>
      <c r="C3083" t="s">
        <v>51</v>
      </c>
      <c r="D3083" t="s">
        <v>26</v>
      </c>
      <c r="E3083">
        <v>13</v>
      </c>
      <c r="F3083" t="str">
        <f t="shared" si="48"/>
        <v>Average Per Ton1-in-2May Monthly System Peak DayAll13</v>
      </c>
      <c r="G3083">
        <v>0.26743529999999999</v>
      </c>
      <c r="H3083">
        <v>0.26743529999999999</v>
      </c>
      <c r="I3083">
        <v>77.825299999999999</v>
      </c>
      <c r="J3083">
        <v>0</v>
      </c>
      <c r="K3083">
        <v>0</v>
      </c>
      <c r="L3083">
        <v>0</v>
      </c>
      <c r="M3083">
        <v>0</v>
      </c>
      <c r="N3083">
        <v>0</v>
      </c>
      <c r="O3083">
        <v>23026</v>
      </c>
      <c r="P3083" t="s">
        <v>59</v>
      </c>
      <c r="Q3083" t="s">
        <v>61</v>
      </c>
    </row>
    <row r="3084" spans="1:17" x14ac:dyDescent="0.25">
      <c r="A3084" t="s">
        <v>28</v>
      </c>
      <c r="B3084" t="s">
        <v>36</v>
      </c>
      <c r="C3084" t="s">
        <v>51</v>
      </c>
      <c r="D3084" t="s">
        <v>26</v>
      </c>
      <c r="E3084">
        <v>13</v>
      </c>
      <c r="F3084" t="str">
        <f t="shared" si="48"/>
        <v>Average Per Premise1-in-2May Monthly System Peak DayAll13</v>
      </c>
      <c r="G3084">
        <v>1.144579</v>
      </c>
      <c r="H3084">
        <v>1.144579</v>
      </c>
      <c r="I3084">
        <v>77.825299999999999</v>
      </c>
      <c r="J3084">
        <v>0</v>
      </c>
      <c r="K3084">
        <v>0</v>
      </c>
      <c r="L3084">
        <v>0</v>
      </c>
      <c r="M3084">
        <v>0</v>
      </c>
      <c r="N3084">
        <v>0</v>
      </c>
      <c r="O3084">
        <v>23026</v>
      </c>
      <c r="P3084" t="s">
        <v>59</v>
      </c>
      <c r="Q3084" t="s">
        <v>61</v>
      </c>
    </row>
    <row r="3085" spans="1:17" x14ac:dyDescent="0.25">
      <c r="A3085" t="s">
        <v>29</v>
      </c>
      <c r="B3085" t="s">
        <v>36</v>
      </c>
      <c r="C3085" t="s">
        <v>51</v>
      </c>
      <c r="D3085" t="s">
        <v>26</v>
      </c>
      <c r="E3085">
        <v>13</v>
      </c>
      <c r="F3085" t="str">
        <f t="shared" si="48"/>
        <v>Average Per Device1-in-2May Monthly System Peak DayAll13</v>
      </c>
      <c r="G3085">
        <v>0.95392659999999996</v>
      </c>
      <c r="H3085">
        <v>0.95392659999999996</v>
      </c>
      <c r="I3085">
        <v>77.825299999999999</v>
      </c>
      <c r="J3085">
        <v>0</v>
      </c>
      <c r="K3085">
        <v>0</v>
      </c>
      <c r="L3085">
        <v>0</v>
      </c>
      <c r="M3085">
        <v>0</v>
      </c>
      <c r="N3085">
        <v>0</v>
      </c>
      <c r="O3085">
        <v>23026</v>
      </c>
      <c r="P3085" t="s">
        <v>59</v>
      </c>
      <c r="Q3085" t="s">
        <v>61</v>
      </c>
    </row>
    <row r="3086" spans="1:17" x14ac:dyDescent="0.25">
      <c r="A3086" t="s">
        <v>43</v>
      </c>
      <c r="B3086" t="s">
        <v>36</v>
      </c>
      <c r="C3086" t="s">
        <v>51</v>
      </c>
      <c r="D3086" t="s">
        <v>26</v>
      </c>
      <c r="E3086">
        <v>13</v>
      </c>
      <c r="F3086" t="str">
        <f t="shared" si="48"/>
        <v>Aggregate1-in-2May Monthly System Peak DayAll13</v>
      </c>
      <c r="G3086">
        <v>26.355080000000001</v>
      </c>
      <c r="H3086">
        <v>26.355090000000001</v>
      </c>
      <c r="I3086">
        <v>77.825299999999999</v>
      </c>
      <c r="J3086">
        <v>0</v>
      </c>
      <c r="K3086">
        <v>0</v>
      </c>
      <c r="L3086">
        <v>0</v>
      </c>
      <c r="M3086">
        <v>0</v>
      </c>
      <c r="N3086">
        <v>0</v>
      </c>
      <c r="O3086">
        <v>23026</v>
      </c>
      <c r="P3086" t="s">
        <v>59</v>
      </c>
      <c r="Q3086" t="s">
        <v>61</v>
      </c>
    </row>
    <row r="3087" spans="1:17" x14ac:dyDescent="0.25">
      <c r="A3087" t="s">
        <v>30</v>
      </c>
      <c r="B3087" t="s">
        <v>36</v>
      </c>
      <c r="C3087" t="s">
        <v>52</v>
      </c>
      <c r="D3087" t="s">
        <v>58</v>
      </c>
      <c r="E3087">
        <v>13</v>
      </c>
      <c r="F3087" t="str">
        <f t="shared" si="48"/>
        <v>Average Per Ton1-in-2October Monthly System Peak Day100% Cycling13</v>
      </c>
      <c r="G3087">
        <v>0.2461663</v>
      </c>
      <c r="H3087">
        <v>0.2461663</v>
      </c>
      <c r="I3087">
        <v>82.608599999999996</v>
      </c>
      <c r="J3087">
        <v>0</v>
      </c>
      <c r="K3087">
        <v>0</v>
      </c>
      <c r="L3087">
        <v>0</v>
      </c>
      <c r="M3087">
        <v>0</v>
      </c>
      <c r="N3087">
        <v>0</v>
      </c>
      <c r="O3087">
        <v>10695</v>
      </c>
      <c r="P3087" t="s">
        <v>59</v>
      </c>
      <c r="Q3087" t="s">
        <v>61</v>
      </c>
    </row>
    <row r="3088" spans="1:17" x14ac:dyDescent="0.25">
      <c r="A3088" t="s">
        <v>28</v>
      </c>
      <c r="B3088" t="s">
        <v>36</v>
      </c>
      <c r="C3088" t="s">
        <v>52</v>
      </c>
      <c r="D3088" t="s">
        <v>58</v>
      </c>
      <c r="E3088">
        <v>13</v>
      </c>
      <c r="F3088" t="str">
        <f t="shared" si="48"/>
        <v>Average Per Premise1-in-2October Monthly System Peak Day100% Cycling13</v>
      </c>
      <c r="G3088">
        <v>1.1032280000000001</v>
      </c>
      <c r="H3088">
        <v>1.1032280000000001</v>
      </c>
      <c r="I3088">
        <v>82.608599999999996</v>
      </c>
      <c r="J3088">
        <v>0</v>
      </c>
      <c r="K3088">
        <v>0</v>
      </c>
      <c r="L3088">
        <v>0</v>
      </c>
      <c r="M3088">
        <v>0</v>
      </c>
      <c r="N3088">
        <v>0</v>
      </c>
      <c r="O3088">
        <v>10695</v>
      </c>
      <c r="P3088" t="s">
        <v>59</v>
      </c>
      <c r="Q3088" t="s">
        <v>61</v>
      </c>
    </row>
    <row r="3089" spans="1:17" x14ac:dyDescent="0.25">
      <c r="A3089" t="s">
        <v>29</v>
      </c>
      <c r="B3089" t="s">
        <v>36</v>
      </c>
      <c r="C3089" t="s">
        <v>52</v>
      </c>
      <c r="D3089" t="s">
        <v>58</v>
      </c>
      <c r="E3089">
        <v>13</v>
      </c>
      <c r="F3089" t="str">
        <f t="shared" si="48"/>
        <v>Average Per Device1-in-2October Monthly System Peak Day100% Cycling13</v>
      </c>
      <c r="G3089">
        <v>0.89352690000000001</v>
      </c>
      <c r="H3089">
        <v>0.89352699999999996</v>
      </c>
      <c r="I3089">
        <v>82.608599999999996</v>
      </c>
      <c r="J3089">
        <v>0</v>
      </c>
      <c r="K3089">
        <v>0</v>
      </c>
      <c r="L3089">
        <v>0</v>
      </c>
      <c r="M3089">
        <v>0</v>
      </c>
      <c r="N3089">
        <v>0</v>
      </c>
      <c r="O3089">
        <v>10695</v>
      </c>
      <c r="P3089" t="s">
        <v>59</v>
      </c>
      <c r="Q3089" t="s">
        <v>61</v>
      </c>
    </row>
    <row r="3090" spans="1:17" x14ac:dyDescent="0.25">
      <c r="A3090" t="s">
        <v>43</v>
      </c>
      <c r="B3090" t="s">
        <v>36</v>
      </c>
      <c r="C3090" t="s">
        <v>52</v>
      </c>
      <c r="D3090" t="s">
        <v>58</v>
      </c>
      <c r="E3090">
        <v>13</v>
      </c>
      <c r="F3090" t="str">
        <f t="shared" si="48"/>
        <v>Aggregate1-in-2October Monthly System Peak Day100% Cycling13</v>
      </c>
      <c r="G3090">
        <v>11.799020000000001</v>
      </c>
      <c r="H3090">
        <v>11.799020000000001</v>
      </c>
      <c r="I3090">
        <v>82.608599999999996</v>
      </c>
      <c r="J3090">
        <v>0</v>
      </c>
      <c r="K3090">
        <v>0</v>
      </c>
      <c r="L3090">
        <v>0</v>
      </c>
      <c r="M3090">
        <v>0</v>
      </c>
      <c r="N3090">
        <v>0</v>
      </c>
      <c r="O3090">
        <v>10695</v>
      </c>
      <c r="P3090" t="s">
        <v>59</v>
      </c>
      <c r="Q3090" t="s">
        <v>61</v>
      </c>
    </row>
    <row r="3091" spans="1:17" x14ac:dyDescent="0.25">
      <c r="A3091" t="s">
        <v>30</v>
      </c>
      <c r="B3091" t="s">
        <v>36</v>
      </c>
      <c r="C3091" t="s">
        <v>52</v>
      </c>
      <c r="D3091" t="s">
        <v>31</v>
      </c>
      <c r="E3091">
        <v>13</v>
      </c>
      <c r="F3091" t="str">
        <f t="shared" si="48"/>
        <v>Average Per Ton1-in-2October Monthly System Peak Day50% Cycling13</v>
      </c>
      <c r="G3091">
        <v>0.373471</v>
      </c>
      <c r="H3091">
        <v>0.373471</v>
      </c>
      <c r="I3091">
        <v>83.475099999999998</v>
      </c>
      <c r="J3091">
        <v>0</v>
      </c>
      <c r="K3091">
        <v>0</v>
      </c>
      <c r="L3091">
        <v>0</v>
      </c>
      <c r="M3091">
        <v>0</v>
      </c>
      <c r="N3091">
        <v>0</v>
      </c>
      <c r="O3091">
        <v>12331</v>
      </c>
      <c r="P3091" t="s">
        <v>59</v>
      </c>
      <c r="Q3091" t="s">
        <v>61</v>
      </c>
    </row>
    <row r="3092" spans="1:17" x14ac:dyDescent="0.25">
      <c r="A3092" t="s">
        <v>28</v>
      </c>
      <c r="B3092" t="s">
        <v>36</v>
      </c>
      <c r="C3092" t="s">
        <v>52</v>
      </c>
      <c r="D3092" t="s">
        <v>31</v>
      </c>
      <c r="E3092">
        <v>13</v>
      </c>
      <c r="F3092" t="str">
        <f t="shared" si="48"/>
        <v>Average Per Premise1-in-2October Monthly System Peak Day50% Cycling13</v>
      </c>
      <c r="G3092">
        <v>1.5330269999999999</v>
      </c>
      <c r="H3092">
        <v>1.5330269999999999</v>
      </c>
      <c r="I3092">
        <v>83.475099999999998</v>
      </c>
      <c r="J3092">
        <v>0</v>
      </c>
      <c r="K3092">
        <v>0</v>
      </c>
      <c r="L3092">
        <v>0</v>
      </c>
      <c r="M3092">
        <v>0</v>
      </c>
      <c r="N3092">
        <v>0</v>
      </c>
      <c r="O3092">
        <v>12331</v>
      </c>
      <c r="P3092" t="s">
        <v>59</v>
      </c>
      <c r="Q3092" t="s">
        <v>61</v>
      </c>
    </row>
    <row r="3093" spans="1:17" x14ac:dyDescent="0.25">
      <c r="A3093" t="s">
        <v>29</v>
      </c>
      <c r="B3093" t="s">
        <v>36</v>
      </c>
      <c r="C3093" t="s">
        <v>52</v>
      </c>
      <c r="D3093" t="s">
        <v>31</v>
      </c>
      <c r="E3093">
        <v>13</v>
      </c>
      <c r="F3093" t="str">
        <f t="shared" si="48"/>
        <v>Average Per Device1-in-2October Monthly System Peak Day50% Cycling13</v>
      </c>
      <c r="G3093">
        <v>1.3106679999999999</v>
      </c>
      <c r="H3093">
        <v>1.3106679999999999</v>
      </c>
      <c r="I3093">
        <v>83.475099999999998</v>
      </c>
      <c r="J3093">
        <v>0</v>
      </c>
      <c r="K3093">
        <v>0</v>
      </c>
      <c r="L3093">
        <v>0</v>
      </c>
      <c r="M3093">
        <v>0</v>
      </c>
      <c r="N3093">
        <v>0</v>
      </c>
      <c r="O3093">
        <v>12331</v>
      </c>
      <c r="P3093" t="s">
        <v>59</v>
      </c>
      <c r="Q3093" t="s">
        <v>61</v>
      </c>
    </row>
    <row r="3094" spans="1:17" x14ac:dyDescent="0.25">
      <c r="A3094" t="s">
        <v>43</v>
      </c>
      <c r="B3094" t="s">
        <v>36</v>
      </c>
      <c r="C3094" t="s">
        <v>52</v>
      </c>
      <c r="D3094" t="s">
        <v>31</v>
      </c>
      <c r="E3094">
        <v>13</v>
      </c>
      <c r="F3094" t="str">
        <f t="shared" si="48"/>
        <v>Aggregate1-in-2October Monthly System Peak Day50% Cycling13</v>
      </c>
      <c r="G3094">
        <v>18.903759999999998</v>
      </c>
      <c r="H3094">
        <v>18.903759999999998</v>
      </c>
      <c r="I3094">
        <v>83.475099999999998</v>
      </c>
      <c r="J3094">
        <v>0</v>
      </c>
      <c r="K3094">
        <v>0</v>
      </c>
      <c r="L3094">
        <v>0</v>
      </c>
      <c r="M3094">
        <v>0</v>
      </c>
      <c r="N3094">
        <v>0</v>
      </c>
      <c r="O3094">
        <v>12331</v>
      </c>
      <c r="P3094" t="s">
        <v>59</v>
      </c>
      <c r="Q3094" t="s">
        <v>61</v>
      </c>
    </row>
    <row r="3095" spans="1:17" x14ac:dyDescent="0.25">
      <c r="A3095" t="s">
        <v>30</v>
      </c>
      <c r="B3095" t="s">
        <v>36</v>
      </c>
      <c r="C3095" t="s">
        <v>52</v>
      </c>
      <c r="D3095" t="s">
        <v>26</v>
      </c>
      <c r="E3095">
        <v>13</v>
      </c>
      <c r="F3095" t="str">
        <f t="shared" si="48"/>
        <v>Average Per Ton1-in-2October Monthly System Peak DayAll13</v>
      </c>
      <c r="G3095">
        <v>0.31433800000000001</v>
      </c>
      <c r="H3095">
        <v>0.31433800000000001</v>
      </c>
      <c r="I3095">
        <v>83.072599999999994</v>
      </c>
      <c r="J3095">
        <v>0</v>
      </c>
      <c r="K3095">
        <v>0</v>
      </c>
      <c r="L3095">
        <v>0</v>
      </c>
      <c r="M3095">
        <v>0</v>
      </c>
      <c r="N3095">
        <v>0</v>
      </c>
      <c r="O3095">
        <v>23026</v>
      </c>
      <c r="P3095" t="s">
        <v>59</v>
      </c>
      <c r="Q3095" t="s">
        <v>61</v>
      </c>
    </row>
    <row r="3096" spans="1:17" x14ac:dyDescent="0.25">
      <c r="A3096" t="s">
        <v>28</v>
      </c>
      <c r="B3096" t="s">
        <v>36</v>
      </c>
      <c r="C3096" t="s">
        <v>52</v>
      </c>
      <c r="D3096" t="s">
        <v>26</v>
      </c>
      <c r="E3096">
        <v>13</v>
      </c>
      <c r="F3096" t="str">
        <f t="shared" si="48"/>
        <v>Average Per Premise1-in-2October Monthly System Peak DayAll13</v>
      </c>
      <c r="G3096">
        <v>1.345315</v>
      </c>
      <c r="H3096">
        <v>1.345315</v>
      </c>
      <c r="I3096">
        <v>83.072599999999994</v>
      </c>
      <c r="J3096">
        <v>0</v>
      </c>
      <c r="K3096">
        <v>0</v>
      </c>
      <c r="L3096">
        <v>0</v>
      </c>
      <c r="M3096">
        <v>0</v>
      </c>
      <c r="N3096">
        <v>0</v>
      </c>
      <c r="O3096">
        <v>23026</v>
      </c>
      <c r="P3096" t="s">
        <v>59</v>
      </c>
      <c r="Q3096" t="s">
        <v>61</v>
      </c>
    </row>
    <row r="3097" spans="1:17" x14ac:dyDescent="0.25">
      <c r="A3097" t="s">
        <v>29</v>
      </c>
      <c r="B3097" t="s">
        <v>36</v>
      </c>
      <c r="C3097" t="s">
        <v>52</v>
      </c>
      <c r="D3097" t="s">
        <v>26</v>
      </c>
      <c r="E3097">
        <v>13</v>
      </c>
      <c r="F3097" t="str">
        <f t="shared" si="48"/>
        <v>Average Per Device1-in-2October Monthly System Peak DayAll13</v>
      </c>
      <c r="G3097">
        <v>1.1212260000000001</v>
      </c>
      <c r="H3097">
        <v>1.1212260000000001</v>
      </c>
      <c r="I3097">
        <v>83.072599999999994</v>
      </c>
      <c r="J3097">
        <v>0</v>
      </c>
      <c r="K3097">
        <v>0</v>
      </c>
      <c r="L3097">
        <v>0</v>
      </c>
      <c r="M3097">
        <v>0</v>
      </c>
      <c r="N3097">
        <v>0</v>
      </c>
      <c r="O3097">
        <v>23026</v>
      </c>
      <c r="P3097" t="s">
        <v>59</v>
      </c>
      <c r="Q3097" t="s">
        <v>61</v>
      </c>
    </row>
    <row r="3098" spans="1:17" x14ac:dyDescent="0.25">
      <c r="A3098" t="s">
        <v>43</v>
      </c>
      <c r="B3098" t="s">
        <v>36</v>
      </c>
      <c r="C3098" t="s">
        <v>52</v>
      </c>
      <c r="D3098" t="s">
        <v>26</v>
      </c>
      <c r="E3098">
        <v>13</v>
      </c>
      <c r="F3098" t="str">
        <f t="shared" si="48"/>
        <v>Aggregate1-in-2October Monthly System Peak DayAll13</v>
      </c>
      <c r="G3098">
        <v>30.977219999999999</v>
      </c>
      <c r="H3098">
        <v>30.977219999999999</v>
      </c>
      <c r="I3098">
        <v>83.072599999999994</v>
      </c>
      <c r="J3098">
        <v>0</v>
      </c>
      <c r="K3098">
        <v>0</v>
      </c>
      <c r="L3098">
        <v>0</v>
      </c>
      <c r="M3098">
        <v>0</v>
      </c>
      <c r="N3098">
        <v>0</v>
      </c>
      <c r="O3098">
        <v>23026</v>
      </c>
      <c r="P3098" t="s">
        <v>59</v>
      </c>
      <c r="Q3098" t="s">
        <v>61</v>
      </c>
    </row>
    <row r="3099" spans="1:17" x14ac:dyDescent="0.25">
      <c r="A3099" t="s">
        <v>30</v>
      </c>
      <c r="B3099" t="s">
        <v>36</v>
      </c>
      <c r="C3099" t="s">
        <v>53</v>
      </c>
      <c r="D3099" t="s">
        <v>58</v>
      </c>
      <c r="E3099">
        <v>13</v>
      </c>
      <c r="F3099" t="str">
        <f t="shared" si="48"/>
        <v>Average Per Ton1-in-2September Monthly System Peak Day100% Cycling13</v>
      </c>
      <c r="G3099">
        <v>0.30566080000000001</v>
      </c>
      <c r="H3099">
        <v>0.30566090000000001</v>
      </c>
      <c r="I3099">
        <v>86.890100000000004</v>
      </c>
      <c r="J3099">
        <v>0</v>
      </c>
      <c r="K3099">
        <v>0</v>
      </c>
      <c r="L3099">
        <v>0</v>
      </c>
      <c r="M3099">
        <v>0</v>
      </c>
      <c r="N3099">
        <v>0</v>
      </c>
      <c r="O3099">
        <v>10695</v>
      </c>
      <c r="P3099" t="s">
        <v>59</v>
      </c>
      <c r="Q3099" t="s">
        <v>61</v>
      </c>
    </row>
    <row r="3100" spans="1:17" x14ac:dyDescent="0.25">
      <c r="A3100" t="s">
        <v>28</v>
      </c>
      <c r="B3100" t="s">
        <v>36</v>
      </c>
      <c r="C3100" t="s">
        <v>53</v>
      </c>
      <c r="D3100" t="s">
        <v>58</v>
      </c>
      <c r="E3100">
        <v>13</v>
      </c>
      <c r="F3100" t="str">
        <f t="shared" si="48"/>
        <v>Average Per Premise1-in-2September Monthly System Peak Day100% Cycling13</v>
      </c>
      <c r="G3100">
        <v>1.369861</v>
      </c>
      <c r="H3100">
        <v>1.369861</v>
      </c>
      <c r="I3100">
        <v>86.890100000000004</v>
      </c>
      <c r="J3100">
        <v>0</v>
      </c>
      <c r="K3100">
        <v>0</v>
      </c>
      <c r="L3100">
        <v>0</v>
      </c>
      <c r="M3100">
        <v>0</v>
      </c>
      <c r="N3100">
        <v>0</v>
      </c>
      <c r="O3100">
        <v>10695</v>
      </c>
      <c r="P3100" t="s">
        <v>59</v>
      </c>
      <c r="Q3100" t="s">
        <v>61</v>
      </c>
    </row>
    <row r="3101" spans="1:17" x14ac:dyDescent="0.25">
      <c r="A3101" t="s">
        <v>29</v>
      </c>
      <c r="B3101" t="s">
        <v>36</v>
      </c>
      <c r="C3101" t="s">
        <v>53</v>
      </c>
      <c r="D3101" t="s">
        <v>58</v>
      </c>
      <c r="E3101">
        <v>13</v>
      </c>
      <c r="F3101" t="str">
        <f t="shared" si="48"/>
        <v>Average Per Device1-in-2September Monthly System Peak Day100% Cycling13</v>
      </c>
      <c r="G3101">
        <v>1.109478</v>
      </c>
      <c r="H3101">
        <v>1.109478</v>
      </c>
      <c r="I3101">
        <v>86.890100000000004</v>
      </c>
      <c r="J3101">
        <v>0</v>
      </c>
      <c r="K3101">
        <v>0</v>
      </c>
      <c r="L3101">
        <v>0</v>
      </c>
      <c r="M3101">
        <v>0</v>
      </c>
      <c r="N3101">
        <v>0</v>
      </c>
      <c r="O3101">
        <v>10695</v>
      </c>
      <c r="P3101" t="s">
        <v>59</v>
      </c>
      <c r="Q3101" t="s">
        <v>61</v>
      </c>
    </row>
    <row r="3102" spans="1:17" x14ac:dyDescent="0.25">
      <c r="A3102" t="s">
        <v>43</v>
      </c>
      <c r="B3102" t="s">
        <v>36</v>
      </c>
      <c r="C3102" t="s">
        <v>53</v>
      </c>
      <c r="D3102" t="s">
        <v>58</v>
      </c>
      <c r="E3102">
        <v>13</v>
      </c>
      <c r="F3102" t="str">
        <f t="shared" si="48"/>
        <v>Aggregate1-in-2September Monthly System Peak Day100% Cycling13</v>
      </c>
      <c r="G3102">
        <v>14.65066</v>
      </c>
      <c r="H3102">
        <v>14.65066</v>
      </c>
      <c r="I3102">
        <v>86.890100000000004</v>
      </c>
      <c r="J3102">
        <v>0</v>
      </c>
      <c r="K3102">
        <v>0</v>
      </c>
      <c r="L3102">
        <v>0</v>
      </c>
      <c r="M3102">
        <v>0</v>
      </c>
      <c r="N3102">
        <v>0</v>
      </c>
      <c r="O3102">
        <v>10695</v>
      </c>
      <c r="P3102" t="s">
        <v>59</v>
      </c>
      <c r="Q3102" t="s">
        <v>61</v>
      </c>
    </row>
    <row r="3103" spans="1:17" x14ac:dyDescent="0.25">
      <c r="A3103" t="s">
        <v>30</v>
      </c>
      <c r="B3103" t="s">
        <v>36</v>
      </c>
      <c r="C3103" t="s">
        <v>53</v>
      </c>
      <c r="D3103" t="s">
        <v>31</v>
      </c>
      <c r="E3103">
        <v>13</v>
      </c>
      <c r="F3103" t="str">
        <f t="shared" si="48"/>
        <v>Average Per Ton1-in-2September Monthly System Peak Day50% Cycling13</v>
      </c>
      <c r="G3103">
        <v>0.45549640000000002</v>
      </c>
      <c r="H3103">
        <v>0.45549640000000002</v>
      </c>
      <c r="I3103">
        <v>87.608000000000004</v>
      </c>
      <c r="J3103">
        <v>0</v>
      </c>
      <c r="K3103">
        <v>0</v>
      </c>
      <c r="L3103">
        <v>0</v>
      </c>
      <c r="M3103">
        <v>0</v>
      </c>
      <c r="N3103">
        <v>0</v>
      </c>
      <c r="O3103">
        <v>12331</v>
      </c>
      <c r="P3103" t="s">
        <v>59</v>
      </c>
      <c r="Q3103" t="s">
        <v>61</v>
      </c>
    </row>
    <row r="3104" spans="1:17" x14ac:dyDescent="0.25">
      <c r="A3104" t="s">
        <v>28</v>
      </c>
      <c r="B3104" t="s">
        <v>36</v>
      </c>
      <c r="C3104" t="s">
        <v>53</v>
      </c>
      <c r="D3104" t="s">
        <v>31</v>
      </c>
      <c r="E3104">
        <v>13</v>
      </c>
      <c r="F3104" t="str">
        <f t="shared" si="48"/>
        <v>Average Per Premise1-in-2September Monthly System Peak Day50% Cycling13</v>
      </c>
      <c r="G3104">
        <v>1.869726</v>
      </c>
      <c r="H3104">
        <v>1.869726</v>
      </c>
      <c r="I3104">
        <v>87.608000000000004</v>
      </c>
      <c r="J3104">
        <v>0</v>
      </c>
      <c r="K3104">
        <v>0</v>
      </c>
      <c r="L3104">
        <v>0</v>
      </c>
      <c r="M3104">
        <v>0</v>
      </c>
      <c r="N3104">
        <v>0</v>
      </c>
      <c r="O3104">
        <v>12331</v>
      </c>
      <c r="P3104" t="s">
        <v>59</v>
      </c>
      <c r="Q3104" t="s">
        <v>61</v>
      </c>
    </row>
    <row r="3105" spans="1:17" x14ac:dyDescent="0.25">
      <c r="A3105" t="s">
        <v>29</v>
      </c>
      <c r="B3105" t="s">
        <v>36</v>
      </c>
      <c r="C3105" t="s">
        <v>53</v>
      </c>
      <c r="D3105" t="s">
        <v>31</v>
      </c>
      <c r="E3105">
        <v>13</v>
      </c>
      <c r="F3105" t="str">
        <f t="shared" si="48"/>
        <v>Average Per Device1-in-2September Monthly System Peak Day50% Cycling13</v>
      </c>
      <c r="G3105">
        <v>1.5985290000000001</v>
      </c>
      <c r="H3105">
        <v>1.5985290000000001</v>
      </c>
      <c r="I3105">
        <v>87.608000000000004</v>
      </c>
      <c r="J3105">
        <v>0</v>
      </c>
      <c r="K3105">
        <v>0</v>
      </c>
      <c r="L3105">
        <v>0</v>
      </c>
      <c r="M3105">
        <v>0</v>
      </c>
      <c r="N3105">
        <v>0</v>
      </c>
      <c r="O3105">
        <v>12331</v>
      </c>
      <c r="P3105" t="s">
        <v>59</v>
      </c>
      <c r="Q3105" t="s">
        <v>61</v>
      </c>
    </row>
    <row r="3106" spans="1:17" x14ac:dyDescent="0.25">
      <c r="A3106" t="s">
        <v>43</v>
      </c>
      <c r="B3106" t="s">
        <v>36</v>
      </c>
      <c r="C3106" t="s">
        <v>53</v>
      </c>
      <c r="D3106" t="s">
        <v>31</v>
      </c>
      <c r="E3106">
        <v>13</v>
      </c>
      <c r="F3106" t="str">
        <f t="shared" si="48"/>
        <v>Aggregate1-in-2September Monthly System Peak Day50% Cycling13</v>
      </c>
      <c r="G3106">
        <v>23.055589999999999</v>
      </c>
      <c r="H3106">
        <v>23.055589999999999</v>
      </c>
      <c r="I3106">
        <v>87.608000000000004</v>
      </c>
      <c r="J3106">
        <v>0</v>
      </c>
      <c r="K3106">
        <v>0</v>
      </c>
      <c r="L3106">
        <v>0</v>
      </c>
      <c r="M3106">
        <v>0</v>
      </c>
      <c r="N3106">
        <v>0</v>
      </c>
      <c r="O3106">
        <v>12331</v>
      </c>
      <c r="P3106" t="s">
        <v>59</v>
      </c>
      <c r="Q3106" t="s">
        <v>61</v>
      </c>
    </row>
    <row r="3107" spans="1:17" x14ac:dyDescent="0.25">
      <c r="A3107" t="s">
        <v>30</v>
      </c>
      <c r="B3107" t="s">
        <v>36</v>
      </c>
      <c r="C3107" t="s">
        <v>53</v>
      </c>
      <c r="D3107" t="s">
        <v>26</v>
      </c>
      <c r="E3107">
        <v>13</v>
      </c>
      <c r="F3107" t="str">
        <f t="shared" si="48"/>
        <v>Average Per Ton1-in-2September Monthly System Peak DayAll13</v>
      </c>
      <c r="G3107">
        <v>0.38589780000000001</v>
      </c>
      <c r="H3107">
        <v>0.38589780000000001</v>
      </c>
      <c r="I3107">
        <v>87.274500000000003</v>
      </c>
      <c r="J3107">
        <v>0</v>
      </c>
      <c r="K3107">
        <v>0</v>
      </c>
      <c r="L3107">
        <v>0</v>
      </c>
      <c r="M3107">
        <v>0</v>
      </c>
      <c r="N3107">
        <v>0</v>
      </c>
      <c r="O3107">
        <v>23026</v>
      </c>
      <c r="P3107" t="s">
        <v>59</v>
      </c>
      <c r="Q3107" t="s">
        <v>61</v>
      </c>
    </row>
    <row r="3108" spans="1:17" x14ac:dyDescent="0.25">
      <c r="A3108" t="s">
        <v>28</v>
      </c>
      <c r="B3108" t="s">
        <v>36</v>
      </c>
      <c r="C3108" t="s">
        <v>53</v>
      </c>
      <c r="D3108" t="s">
        <v>26</v>
      </c>
      <c r="E3108">
        <v>13</v>
      </c>
      <c r="F3108" t="str">
        <f t="shared" si="48"/>
        <v>Average Per Premise1-in-2September Monthly System Peak DayAll13</v>
      </c>
      <c r="G3108">
        <v>1.6515789999999999</v>
      </c>
      <c r="H3108">
        <v>1.6515789999999999</v>
      </c>
      <c r="I3108">
        <v>87.274500000000003</v>
      </c>
      <c r="J3108">
        <v>0</v>
      </c>
      <c r="K3108">
        <v>0</v>
      </c>
      <c r="L3108">
        <v>0</v>
      </c>
      <c r="M3108">
        <v>0</v>
      </c>
      <c r="N3108">
        <v>0</v>
      </c>
      <c r="O3108">
        <v>23026</v>
      </c>
      <c r="P3108" t="s">
        <v>59</v>
      </c>
      <c r="Q3108" t="s">
        <v>61</v>
      </c>
    </row>
    <row r="3109" spans="1:17" x14ac:dyDescent="0.25">
      <c r="A3109" t="s">
        <v>29</v>
      </c>
      <c r="B3109" t="s">
        <v>36</v>
      </c>
      <c r="C3109" t="s">
        <v>53</v>
      </c>
      <c r="D3109" t="s">
        <v>26</v>
      </c>
      <c r="E3109">
        <v>13</v>
      </c>
      <c r="F3109" t="str">
        <f t="shared" si="48"/>
        <v>Average Per Device1-in-2September Monthly System Peak DayAll13</v>
      </c>
      <c r="G3109">
        <v>1.3764749999999999</v>
      </c>
      <c r="H3109">
        <v>1.3764749999999999</v>
      </c>
      <c r="I3109">
        <v>87.274500000000003</v>
      </c>
      <c r="J3109">
        <v>0</v>
      </c>
      <c r="K3109">
        <v>0</v>
      </c>
      <c r="L3109">
        <v>0</v>
      </c>
      <c r="M3109">
        <v>0</v>
      </c>
      <c r="N3109">
        <v>0</v>
      </c>
      <c r="O3109">
        <v>23026</v>
      </c>
      <c r="P3109" t="s">
        <v>59</v>
      </c>
      <c r="Q3109" t="s">
        <v>61</v>
      </c>
    </row>
    <row r="3110" spans="1:17" x14ac:dyDescent="0.25">
      <c r="A3110" t="s">
        <v>43</v>
      </c>
      <c r="B3110" t="s">
        <v>36</v>
      </c>
      <c r="C3110" t="s">
        <v>53</v>
      </c>
      <c r="D3110" t="s">
        <v>26</v>
      </c>
      <c r="E3110">
        <v>13</v>
      </c>
      <c r="F3110" t="str">
        <f t="shared" si="48"/>
        <v>Aggregate1-in-2September Monthly System Peak DayAll13</v>
      </c>
      <c r="G3110">
        <v>38.029260000000001</v>
      </c>
      <c r="H3110">
        <v>38.029260000000001</v>
      </c>
      <c r="I3110">
        <v>87.274500000000003</v>
      </c>
      <c r="J3110">
        <v>0</v>
      </c>
      <c r="K3110">
        <v>0</v>
      </c>
      <c r="L3110">
        <v>0</v>
      </c>
      <c r="M3110">
        <v>0</v>
      </c>
      <c r="N3110">
        <v>0</v>
      </c>
      <c r="O3110">
        <v>23026</v>
      </c>
      <c r="P3110" t="s">
        <v>59</v>
      </c>
      <c r="Q3110" t="s">
        <v>61</v>
      </c>
    </row>
    <row r="3111" spans="1:17" x14ac:dyDescent="0.25">
      <c r="A3111" t="s">
        <v>30</v>
      </c>
      <c r="B3111" t="s">
        <v>36</v>
      </c>
      <c r="C3111" t="s">
        <v>48</v>
      </c>
      <c r="D3111" t="s">
        <v>58</v>
      </c>
      <c r="E3111">
        <v>14</v>
      </c>
      <c r="F3111" t="str">
        <f t="shared" si="48"/>
        <v>Average Per Ton1-in-2August Monthly System Peak Day100% Cycling14</v>
      </c>
      <c r="G3111">
        <v>0.2423305</v>
      </c>
      <c r="H3111">
        <v>0.32468200000000003</v>
      </c>
      <c r="I3111">
        <v>83.542699999999996</v>
      </c>
      <c r="J3111">
        <v>3.4284000000000002E-2</v>
      </c>
      <c r="K3111">
        <v>6.2682699999999994E-2</v>
      </c>
      <c r="L3111">
        <v>8.2351499999999994E-2</v>
      </c>
      <c r="M3111">
        <v>0.1020204</v>
      </c>
      <c r="N3111">
        <v>0.13041900000000001</v>
      </c>
      <c r="O3111">
        <v>10695</v>
      </c>
      <c r="P3111" t="s">
        <v>59</v>
      </c>
      <c r="Q3111" t="s">
        <v>61</v>
      </c>
    </row>
    <row r="3112" spans="1:17" x14ac:dyDescent="0.25">
      <c r="A3112" t="s">
        <v>28</v>
      </c>
      <c r="B3112" t="s">
        <v>36</v>
      </c>
      <c r="C3112" t="s">
        <v>48</v>
      </c>
      <c r="D3112" t="s">
        <v>58</v>
      </c>
      <c r="E3112">
        <v>14</v>
      </c>
      <c r="F3112" t="str">
        <f t="shared" si="48"/>
        <v>Average Per Premise1-in-2August Monthly System Peak Day100% Cycling14</v>
      </c>
      <c r="G3112">
        <v>1.0860369999999999</v>
      </c>
      <c r="H3112">
        <v>1.4551069999999999</v>
      </c>
      <c r="I3112">
        <v>83.542699999999996</v>
      </c>
      <c r="J3112">
        <v>0.15364849999999999</v>
      </c>
      <c r="K3112">
        <v>0.28092099999999998</v>
      </c>
      <c r="L3112">
        <v>0.3690696</v>
      </c>
      <c r="M3112">
        <v>0.45721820000000002</v>
      </c>
      <c r="N3112">
        <v>0.58449070000000003</v>
      </c>
      <c r="O3112">
        <v>10695</v>
      </c>
      <c r="P3112" t="s">
        <v>59</v>
      </c>
      <c r="Q3112" t="s">
        <v>61</v>
      </c>
    </row>
    <row r="3113" spans="1:17" x14ac:dyDescent="0.25">
      <c r="A3113" t="s">
        <v>29</v>
      </c>
      <c r="B3113" t="s">
        <v>36</v>
      </c>
      <c r="C3113" t="s">
        <v>48</v>
      </c>
      <c r="D3113" t="s">
        <v>58</v>
      </c>
      <c r="E3113">
        <v>14</v>
      </c>
      <c r="F3113" t="str">
        <f t="shared" si="48"/>
        <v>Average Per Device1-in-2August Monthly System Peak Day100% Cycling14</v>
      </c>
      <c r="G3113">
        <v>0.87960369999999999</v>
      </c>
      <c r="H3113">
        <v>1.1785209999999999</v>
      </c>
      <c r="I3113">
        <v>83.542699999999996</v>
      </c>
      <c r="J3113">
        <v>0.1244431</v>
      </c>
      <c r="K3113">
        <v>0.2275237</v>
      </c>
      <c r="L3113">
        <v>0.29891709999999999</v>
      </c>
      <c r="M3113">
        <v>0.37031039999999998</v>
      </c>
      <c r="N3113">
        <v>0.47339100000000001</v>
      </c>
      <c r="O3113">
        <v>10695</v>
      </c>
      <c r="P3113" t="s">
        <v>59</v>
      </c>
      <c r="Q3113" t="s">
        <v>61</v>
      </c>
    </row>
    <row r="3114" spans="1:17" x14ac:dyDescent="0.25">
      <c r="A3114" t="s">
        <v>43</v>
      </c>
      <c r="B3114" t="s">
        <v>36</v>
      </c>
      <c r="C3114" t="s">
        <v>48</v>
      </c>
      <c r="D3114" t="s">
        <v>58</v>
      </c>
      <c r="E3114">
        <v>14</v>
      </c>
      <c r="F3114" t="str">
        <f t="shared" si="48"/>
        <v>Aggregate1-in-2August Monthly System Peak Day100% Cycling14</v>
      </c>
      <c r="G3114">
        <v>11.615170000000001</v>
      </c>
      <c r="H3114">
        <v>15.56237</v>
      </c>
      <c r="I3114">
        <v>83.542699999999996</v>
      </c>
      <c r="J3114">
        <v>1.6432709999999999</v>
      </c>
      <c r="K3114">
        <v>3.004451</v>
      </c>
      <c r="L3114">
        <v>3.9472</v>
      </c>
      <c r="M3114">
        <v>4.8899489999999997</v>
      </c>
      <c r="N3114">
        <v>6.2511279999999996</v>
      </c>
      <c r="O3114">
        <v>10695</v>
      </c>
      <c r="P3114" t="s">
        <v>59</v>
      </c>
      <c r="Q3114" t="s">
        <v>61</v>
      </c>
    </row>
    <row r="3115" spans="1:17" x14ac:dyDescent="0.25">
      <c r="A3115" t="s">
        <v>30</v>
      </c>
      <c r="B3115" t="s">
        <v>36</v>
      </c>
      <c r="C3115" t="s">
        <v>48</v>
      </c>
      <c r="D3115" t="s">
        <v>31</v>
      </c>
      <c r="E3115">
        <v>14</v>
      </c>
      <c r="F3115" t="str">
        <f t="shared" si="48"/>
        <v>Average Per Ton1-in-2August Monthly System Peak Day50% Cycling14</v>
      </c>
      <c r="G3115">
        <v>0.39261180000000001</v>
      </c>
      <c r="H3115">
        <v>0.4914212</v>
      </c>
      <c r="I3115">
        <v>83.9953</v>
      </c>
      <c r="J3115">
        <v>-2.2829E-3</v>
      </c>
      <c r="K3115">
        <v>5.74432E-2</v>
      </c>
      <c r="L3115">
        <v>9.8809300000000003E-2</v>
      </c>
      <c r="M3115">
        <v>0.14017550000000001</v>
      </c>
      <c r="N3115">
        <v>0.19990160000000001</v>
      </c>
      <c r="O3115">
        <v>12331</v>
      </c>
      <c r="P3115" t="s">
        <v>59</v>
      </c>
      <c r="Q3115" t="s">
        <v>61</v>
      </c>
    </row>
    <row r="3116" spans="1:17" x14ac:dyDescent="0.25">
      <c r="A3116" t="s">
        <v>28</v>
      </c>
      <c r="B3116" t="s">
        <v>36</v>
      </c>
      <c r="C3116" t="s">
        <v>48</v>
      </c>
      <c r="D3116" t="s">
        <v>31</v>
      </c>
      <c r="E3116">
        <v>14</v>
      </c>
      <c r="F3116" t="str">
        <f t="shared" si="48"/>
        <v>Average Per Premise1-in-2August Monthly System Peak Day50% Cycling14</v>
      </c>
      <c r="G3116">
        <v>1.6115969999999999</v>
      </c>
      <c r="H3116">
        <v>2.0171899999999998</v>
      </c>
      <c r="I3116">
        <v>83.9953</v>
      </c>
      <c r="J3116">
        <v>-9.3708999999999997E-3</v>
      </c>
      <c r="K3116">
        <v>0.23579339999999999</v>
      </c>
      <c r="L3116">
        <v>0.4055935</v>
      </c>
      <c r="M3116">
        <v>0.57539370000000001</v>
      </c>
      <c r="N3116">
        <v>0.82055800000000001</v>
      </c>
      <c r="O3116">
        <v>12331</v>
      </c>
      <c r="P3116" t="s">
        <v>59</v>
      </c>
      <c r="Q3116" t="s">
        <v>61</v>
      </c>
    </row>
    <row r="3117" spans="1:17" x14ac:dyDescent="0.25">
      <c r="A3117" t="s">
        <v>29</v>
      </c>
      <c r="B3117" t="s">
        <v>36</v>
      </c>
      <c r="C3117" t="s">
        <v>48</v>
      </c>
      <c r="D3117" t="s">
        <v>31</v>
      </c>
      <c r="E3117">
        <v>14</v>
      </c>
      <c r="F3117" t="str">
        <f t="shared" si="48"/>
        <v>Average Per Device1-in-2August Monthly System Peak Day50% Cycling14</v>
      </c>
      <c r="G3117">
        <v>1.3778410000000001</v>
      </c>
      <c r="H3117">
        <v>1.724604</v>
      </c>
      <c r="I3117">
        <v>83.9953</v>
      </c>
      <c r="J3117">
        <v>-8.0117000000000001E-3</v>
      </c>
      <c r="K3117">
        <v>0.20159250000000001</v>
      </c>
      <c r="L3117">
        <v>0.34676370000000001</v>
      </c>
      <c r="M3117">
        <v>0.49193500000000001</v>
      </c>
      <c r="N3117">
        <v>0.70153920000000003</v>
      </c>
      <c r="O3117">
        <v>12331</v>
      </c>
      <c r="P3117" t="s">
        <v>59</v>
      </c>
      <c r="Q3117" t="s">
        <v>61</v>
      </c>
    </row>
    <row r="3118" spans="1:17" x14ac:dyDescent="0.25">
      <c r="A3118" t="s">
        <v>43</v>
      </c>
      <c r="B3118" t="s">
        <v>36</v>
      </c>
      <c r="C3118" t="s">
        <v>48</v>
      </c>
      <c r="D3118" t="s">
        <v>31</v>
      </c>
      <c r="E3118">
        <v>14</v>
      </c>
      <c r="F3118" t="str">
        <f t="shared" si="48"/>
        <v>Aggregate1-in-2August Monthly System Peak Day50% Cycling14</v>
      </c>
      <c r="G3118">
        <v>19.872599999999998</v>
      </c>
      <c r="H3118">
        <v>24.87397</v>
      </c>
      <c r="I3118">
        <v>83.9953</v>
      </c>
      <c r="J3118">
        <v>-0.1155529</v>
      </c>
      <c r="K3118">
        <v>2.9075690000000001</v>
      </c>
      <c r="L3118">
        <v>5.0013740000000002</v>
      </c>
      <c r="M3118">
        <v>7.0951789999999999</v>
      </c>
      <c r="N3118">
        <v>10.1183</v>
      </c>
      <c r="O3118">
        <v>12331</v>
      </c>
      <c r="P3118" t="s">
        <v>59</v>
      </c>
      <c r="Q3118" t="s">
        <v>61</v>
      </c>
    </row>
    <row r="3119" spans="1:17" x14ac:dyDescent="0.25">
      <c r="A3119" t="s">
        <v>30</v>
      </c>
      <c r="B3119" t="s">
        <v>36</v>
      </c>
      <c r="C3119" t="s">
        <v>48</v>
      </c>
      <c r="D3119" t="s">
        <v>26</v>
      </c>
      <c r="E3119">
        <v>14</v>
      </c>
      <c r="F3119" t="str">
        <f t="shared" si="48"/>
        <v>Average Per Ton1-in-2August Monthly System Peak DayAll14</v>
      </c>
      <c r="G3119">
        <v>0.32280609999999998</v>
      </c>
      <c r="H3119">
        <v>0.41397080000000003</v>
      </c>
      <c r="I3119">
        <v>83.784999999999997</v>
      </c>
      <c r="J3119">
        <v>1.4702399999999999E-2</v>
      </c>
      <c r="K3119">
        <v>5.9877E-2</v>
      </c>
      <c r="L3119">
        <v>9.1164700000000001E-2</v>
      </c>
      <c r="M3119">
        <v>0.1224524</v>
      </c>
      <c r="N3119">
        <v>0.167627</v>
      </c>
      <c r="O3119">
        <v>23026</v>
      </c>
      <c r="P3119" t="s">
        <v>59</v>
      </c>
      <c r="Q3119" t="s">
        <v>61</v>
      </c>
    </row>
    <row r="3120" spans="1:17" x14ac:dyDescent="0.25">
      <c r="A3120" t="s">
        <v>28</v>
      </c>
      <c r="B3120" t="s">
        <v>36</v>
      </c>
      <c r="C3120" t="s">
        <v>48</v>
      </c>
      <c r="D3120" t="s">
        <v>26</v>
      </c>
      <c r="E3120">
        <v>14</v>
      </c>
      <c r="F3120" t="str">
        <f t="shared" si="48"/>
        <v>Average Per Premise1-in-2August Monthly System Peak DayAll14</v>
      </c>
      <c r="G3120">
        <v>1.3815569999999999</v>
      </c>
      <c r="H3120">
        <v>1.7717270000000001</v>
      </c>
      <c r="I3120">
        <v>83.784999999999997</v>
      </c>
      <c r="J3120">
        <v>6.2923999999999994E-2</v>
      </c>
      <c r="K3120">
        <v>0.25626349999999998</v>
      </c>
      <c r="L3120">
        <v>0.39016990000000001</v>
      </c>
      <c r="M3120">
        <v>0.52407630000000005</v>
      </c>
      <c r="N3120">
        <v>0.7174159</v>
      </c>
      <c r="O3120">
        <v>23026</v>
      </c>
      <c r="P3120" t="s">
        <v>59</v>
      </c>
      <c r="Q3120" t="s">
        <v>61</v>
      </c>
    </row>
    <row r="3121" spans="1:17" x14ac:dyDescent="0.25">
      <c r="A3121" t="s">
        <v>29</v>
      </c>
      <c r="B3121" t="s">
        <v>36</v>
      </c>
      <c r="C3121" t="s">
        <v>48</v>
      </c>
      <c r="D3121" t="s">
        <v>26</v>
      </c>
      <c r="E3121">
        <v>14</v>
      </c>
      <c r="F3121" t="str">
        <f t="shared" si="48"/>
        <v>Average Per Device1-in-2August Monthly System Peak DayAll14</v>
      </c>
      <c r="G3121">
        <v>1.1514310000000001</v>
      </c>
      <c r="H3121">
        <v>1.47661</v>
      </c>
      <c r="I3121">
        <v>83.784999999999997</v>
      </c>
      <c r="J3121">
        <v>5.2442700000000002E-2</v>
      </c>
      <c r="K3121">
        <v>0.21357770000000001</v>
      </c>
      <c r="L3121">
        <v>0.3251793</v>
      </c>
      <c r="M3121">
        <v>0.43678090000000003</v>
      </c>
      <c r="N3121">
        <v>0.5979158</v>
      </c>
      <c r="O3121">
        <v>23026</v>
      </c>
      <c r="P3121" t="s">
        <v>59</v>
      </c>
      <c r="Q3121" t="s">
        <v>61</v>
      </c>
    </row>
    <row r="3122" spans="1:17" x14ac:dyDescent="0.25">
      <c r="A3122" t="s">
        <v>43</v>
      </c>
      <c r="B3122" t="s">
        <v>36</v>
      </c>
      <c r="C3122" t="s">
        <v>48</v>
      </c>
      <c r="D3122" t="s">
        <v>26</v>
      </c>
      <c r="E3122">
        <v>14</v>
      </c>
      <c r="F3122" t="str">
        <f t="shared" si="48"/>
        <v>Aggregate1-in-2August Monthly System Peak DayAll14</v>
      </c>
      <c r="G3122">
        <v>31.81174</v>
      </c>
      <c r="H3122">
        <v>40.795789999999997</v>
      </c>
      <c r="I3122">
        <v>83.784999999999997</v>
      </c>
      <c r="J3122">
        <v>1.448888</v>
      </c>
      <c r="K3122">
        <v>5.9007240000000003</v>
      </c>
      <c r="L3122">
        <v>8.9840529999999994</v>
      </c>
      <c r="M3122">
        <v>12.06738</v>
      </c>
      <c r="N3122">
        <v>16.519220000000001</v>
      </c>
      <c r="O3122">
        <v>23026</v>
      </c>
      <c r="P3122" t="s">
        <v>59</v>
      </c>
      <c r="Q3122" t="s">
        <v>61</v>
      </c>
    </row>
    <row r="3123" spans="1:17" x14ac:dyDescent="0.25">
      <c r="A3123" t="s">
        <v>30</v>
      </c>
      <c r="B3123" t="s">
        <v>36</v>
      </c>
      <c r="C3123" t="s">
        <v>37</v>
      </c>
      <c r="D3123" t="s">
        <v>58</v>
      </c>
      <c r="E3123">
        <v>14</v>
      </c>
      <c r="F3123" t="str">
        <f t="shared" si="48"/>
        <v>Average Per Ton1-in-2August Typical Event Day100% Cycling14</v>
      </c>
      <c r="G3123">
        <v>0.22887850000000001</v>
      </c>
      <c r="H3123">
        <v>0.29557359999999999</v>
      </c>
      <c r="I3123">
        <v>82.530600000000007</v>
      </c>
      <c r="J3123">
        <v>1.6143299999999999E-2</v>
      </c>
      <c r="K3123">
        <v>4.6009700000000001E-2</v>
      </c>
      <c r="L3123">
        <v>6.6695099999999993E-2</v>
      </c>
      <c r="M3123">
        <v>8.7380399999999997E-2</v>
      </c>
      <c r="N3123">
        <v>0.1172469</v>
      </c>
      <c r="O3123">
        <v>10695</v>
      </c>
      <c r="P3123" t="s">
        <v>59</v>
      </c>
      <c r="Q3123" t="s">
        <v>61</v>
      </c>
    </row>
    <row r="3124" spans="1:17" x14ac:dyDescent="0.25">
      <c r="A3124" t="s">
        <v>28</v>
      </c>
      <c r="B3124" t="s">
        <v>36</v>
      </c>
      <c r="C3124" t="s">
        <v>37</v>
      </c>
      <c r="D3124" t="s">
        <v>58</v>
      </c>
      <c r="E3124">
        <v>14</v>
      </c>
      <c r="F3124" t="str">
        <f t="shared" si="48"/>
        <v>Average Per Premise1-in-2August Typical Event Day100% Cycling14</v>
      </c>
      <c r="G3124">
        <v>1.0257499999999999</v>
      </c>
      <c r="H3124">
        <v>1.3246530000000001</v>
      </c>
      <c r="I3124">
        <v>82.530600000000007</v>
      </c>
      <c r="J3124">
        <v>7.2348200000000001E-2</v>
      </c>
      <c r="K3124">
        <v>0.20619860000000001</v>
      </c>
      <c r="L3124">
        <v>0.29890299999999997</v>
      </c>
      <c r="M3124">
        <v>0.39160739999999999</v>
      </c>
      <c r="N3124">
        <v>0.52545779999999997</v>
      </c>
      <c r="O3124">
        <v>10695</v>
      </c>
      <c r="P3124" t="s">
        <v>59</v>
      </c>
      <c r="Q3124" t="s">
        <v>61</v>
      </c>
    </row>
    <row r="3125" spans="1:17" x14ac:dyDescent="0.25">
      <c r="A3125" t="s">
        <v>29</v>
      </c>
      <c r="B3125" t="s">
        <v>36</v>
      </c>
      <c r="C3125" t="s">
        <v>37</v>
      </c>
      <c r="D3125" t="s">
        <v>58</v>
      </c>
      <c r="E3125">
        <v>14</v>
      </c>
      <c r="F3125" t="str">
        <f t="shared" si="48"/>
        <v>Average Per Device1-in-2August Typical Event Day100% Cycling14</v>
      </c>
      <c r="G3125">
        <v>0.83077610000000002</v>
      </c>
      <c r="H3125">
        <v>1.072864</v>
      </c>
      <c r="I3125">
        <v>82.530600000000007</v>
      </c>
      <c r="J3125">
        <v>5.8596299999999997E-2</v>
      </c>
      <c r="K3125">
        <v>0.1670045</v>
      </c>
      <c r="L3125">
        <v>0.24208769999999999</v>
      </c>
      <c r="M3125">
        <v>0.31717079999999997</v>
      </c>
      <c r="N3125">
        <v>0.42557899999999999</v>
      </c>
      <c r="O3125">
        <v>10695</v>
      </c>
      <c r="P3125" t="s">
        <v>59</v>
      </c>
      <c r="Q3125" t="s">
        <v>61</v>
      </c>
    </row>
    <row r="3126" spans="1:17" x14ac:dyDescent="0.25">
      <c r="A3126" t="s">
        <v>43</v>
      </c>
      <c r="B3126" t="s">
        <v>36</v>
      </c>
      <c r="C3126" t="s">
        <v>37</v>
      </c>
      <c r="D3126" t="s">
        <v>58</v>
      </c>
      <c r="E3126">
        <v>14</v>
      </c>
      <c r="F3126" t="str">
        <f t="shared" si="48"/>
        <v>Aggregate1-in-2August Typical Event Day100% Cycling14</v>
      </c>
      <c r="G3126">
        <v>10.9704</v>
      </c>
      <c r="H3126">
        <v>14.16717</v>
      </c>
      <c r="I3126">
        <v>82.530600000000007</v>
      </c>
      <c r="J3126">
        <v>0.77376449999999997</v>
      </c>
      <c r="K3126">
        <v>2.2052939999999999</v>
      </c>
      <c r="L3126">
        <v>3.1967680000000001</v>
      </c>
      <c r="M3126">
        <v>4.1882409999999997</v>
      </c>
      <c r="N3126">
        <v>5.6197710000000001</v>
      </c>
      <c r="O3126">
        <v>10695</v>
      </c>
      <c r="P3126" t="s">
        <v>59</v>
      </c>
      <c r="Q3126" t="s">
        <v>61</v>
      </c>
    </row>
    <row r="3127" spans="1:17" x14ac:dyDescent="0.25">
      <c r="A3127" t="s">
        <v>30</v>
      </c>
      <c r="B3127" t="s">
        <v>36</v>
      </c>
      <c r="C3127" t="s">
        <v>37</v>
      </c>
      <c r="D3127" t="s">
        <v>31</v>
      </c>
      <c r="E3127">
        <v>14</v>
      </c>
      <c r="F3127" t="str">
        <f t="shared" si="48"/>
        <v>Average Per Ton1-in-2August Typical Event Day50% Cycling14</v>
      </c>
      <c r="G3127">
        <v>0.36869760000000001</v>
      </c>
      <c r="H3127">
        <v>0.4537834</v>
      </c>
      <c r="I3127">
        <v>83.392099999999999</v>
      </c>
      <c r="J3127">
        <v>-1.9259600000000002E-2</v>
      </c>
      <c r="K3127">
        <v>4.2388500000000003E-2</v>
      </c>
      <c r="L3127">
        <v>8.5085800000000003E-2</v>
      </c>
      <c r="M3127">
        <v>0.12778310000000001</v>
      </c>
      <c r="N3127">
        <v>0.18943119999999999</v>
      </c>
      <c r="O3127">
        <v>12331</v>
      </c>
      <c r="P3127" t="s">
        <v>59</v>
      </c>
      <c r="Q3127" t="s">
        <v>61</v>
      </c>
    </row>
    <row r="3128" spans="1:17" x14ac:dyDescent="0.25">
      <c r="A3128" t="s">
        <v>28</v>
      </c>
      <c r="B3128" t="s">
        <v>36</v>
      </c>
      <c r="C3128" t="s">
        <v>37</v>
      </c>
      <c r="D3128" t="s">
        <v>31</v>
      </c>
      <c r="E3128">
        <v>14</v>
      </c>
      <c r="F3128" t="str">
        <f t="shared" si="48"/>
        <v>Average Per Premise1-in-2August Typical Event Day50% Cycling14</v>
      </c>
      <c r="G3128">
        <v>1.5134339999999999</v>
      </c>
      <c r="H3128">
        <v>1.8626940000000001</v>
      </c>
      <c r="I3128">
        <v>83.392099999999999</v>
      </c>
      <c r="J3128">
        <v>-7.9057100000000005E-2</v>
      </c>
      <c r="K3128">
        <v>0.1739966</v>
      </c>
      <c r="L3128">
        <v>0.34926089999999999</v>
      </c>
      <c r="M3128">
        <v>0.52452520000000002</v>
      </c>
      <c r="N3128">
        <v>0.77757889999999996</v>
      </c>
      <c r="O3128">
        <v>12331</v>
      </c>
      <c r="P3128" t="s">
        <v>59</v>
      </c>
      <c r="Q3128" t="s">
        <v>61</v>
      </c>
    </row>
    <row r="3129" spans="1:17" x14ac:dyDescent="0.25">
      <c r="A3129" t="s">
        <v>29</v>
      </c>
      <c r="B3129" t="s">
        <v>36</v>
      </c>
      <c r="C3129" t="s">
        <v>37</v>
      </c>
      <c r="D3129" t="s">
        <v>31</v>
      </c>
      <c r="E3129">
        <v>14</v>
      </c>
      <c r="F3129" t="str">
        <f t="shared" si="48"/>
        <v>Average Per Device1-in-2August Typical Event Day50% Cycling14</v>
      </c>
      <c r="G3129">
        <v>1.2939160000000001</v>
      </c>
      <c r="H3129">
        <v>1.5925180000000001</v>
      </c>
      <c r="I3129">
        <v>83.392099999999999</v>
      </c>
      <c r="J3129">
        <v>-6.7590200000000003E-2</v>
      </c>
      <c r="K3129">
        <v>0.14875910000000001</v>
      </c>
      <c r="L3129">
        <v>0.29860199999999998</v>
      </c>
      <c r="M3129">
        <v>0.44844479999999998</v>
      </c>
      <c r="N3129">
        <v>0.66479410000000005</v>
      </c>
      <c r="O3129">
        <v>12331</v>
      </c>
      <c r="P3129" t="s">
        <v>59</v>
      </c>
      <c r="Q3129" t="s">
        <v>61</v>
      </c>
    </row>
    <row r="3130" spans="1:17" x14ac:dyDescent="0.25">
      <c r="A3130" t="s">
        <v>43</v>
      </c>
      <c r="B3130" t="s">
        <v>36</v>
      </c>
      <c r="C3130" t="s">
        <v>37</v>
      </c>
      <c r="D3130" t="s">
        <v>31</v>
      </c>
      <c r="E3130">
        <v>14</v>
      </c>
      <c r="F3130" t="str">
        <f t="shared" si="48"/>
        <v>Aggregate1-in-2August Typical Event Day50% Cycling14</v>
      </c>
      <c r="G3130">
        <v>18.66215</v>
      </c>
      <c r="H3130">
        <v>22.968879999999999</v>
      </c>
      <c r="I3130">
        <v>83.392099999999999</v>
      </c>
      <c r="J3130">
        <v>-0.97485290000000002</v>
      </c>
      <c r="K3130">
        <v>2.145553</v>
      </c>
      <c r="L3130">
        <v>4.3067359999999999</v>
      </c>
      <c r="M3130">
        <v>6.4679200000000003</v>
      </c>
      <c r="N3130">
        <v>9.5883260000000003</v>
      </c>
      <c r="O3130">
        <v>12331</v>
      </c>
      <c r="P3130" t="s">
        <v>59</v>
      </c>
      <c r="Q3130" t="s">
        <v>61</v>
      </c>
    </row>
    <row r="3131" spans="1:17" x14ac:dyDescent="0.25">
      <c r="A3131" t="s">
        <v>30</v>
      </c>
      <c r="B3131" t="s">
        <v>36</v>
      </c>
      <c r="C3131" t="s">
        <v>37</v>
      </c>
      <c r="D3131" t="s">
        <v>26</v>
      </c>
      <c r="E3131">
        <v>14</v>
      </c>
      <c r="F3131" t="str">
        <f t="shared" si="48"/>
        <v>Average Per Ton1-in-2August Typical Event DayAll14</v>
      </c>
      <c r="G3131">
        <v>0.30375160000000001</v>
      </c>
      <c r="H3131">
        <v>0.38029489999999999</v>
      </c>
      <c r="I3131">
        <v>82.991900000000001</v>
      </c>
      <c r="J3131">
        <v>-2.8149999999999998E-3</v>
      </c>
      <c r="K3131">
        <v>4.4070499999999999E-2</v>
      </c>
      <c r="L3131">
        <v>7.6543299999999995E-2</v>
      </c>
      <c r="M3131">
        <v>0.1090161</v>
      </c>
      <c r="N3131">
        <v>0.1559016</v>
      </c>
      <c r="O3131">
        <v>23026</v>
      </c>
      <c r="P3131" t="s">
        <v>59</v>
      </c>
      <c r="Q3131" t="s">
        <v>61</v>
      </c>
    </row>
    <row r="3132" spans="1:17" x14ac:dyDescent="0.25">
      <c r="A3132" t="s">
        <v>28</v>
      </c>
      <c r="B3132" t="s">
        <v>36</v>
      </c>
      <c r="C3132" t="s">
        <v>37</v>
      </c>
      <c r="D3132" t="s">
        <v>26</v>
      </c>
      <c r="E3132">
        <v>14</v>
      </c>
      <c r="F3132" t="str">
        <f t="shared" si="48"/>
        <v>Average Per Premise1-in-2August Typical Event DayAll14</v>
      </c>
      <c r="G3132">
        <v>1.3000069999999999</v>
      </c>
      <c r="H3132">
        <v>1.6275999999999999</v>
      </c>
      <c r="I3132">
        <v>82.991900000000001</v>
      </c>
      <c r="J3132">
        <v>-1.20477E-2</v>
      </c>
      <c r="K3132">
        <v>0.18861459999999999</v>
      </c>
      <c r="L3132">
        <v>0.32759270000000001</v>
      </c>
      <c r="M3132">
        <v>0.46657080000000001</v>
      </c>
      <c r="N3132">
        <v>0.66723310000000002</v>
      </c>
      <c r="O3132">
        <v>23026</v>
      </c>
      <c r="P3132" t="s">
        <v>59</v>
      </c>
      <c r="Q3132" t="s">
        <v>61</v>
      </c>
    </row>
    <row r="3133" spans="1:17" x14ac:dyDescent="0.25">
      <c r="A3133" t="s">
        <v>29</v>
      </c>
      <c r="B3133" t="s">
        <v>36</v>
      </c>
      <c r="C3133" t="s">
        <v>37</v>
      </c>
      <c r="D3133" t="s">
        <v>26</v>
      </c>
      <c r="E3133">
        <v>14</v>
      </c>
      <c r="F3133" t="str">
        <f t="shared" si="48"/>
        <v>Average Per Device1-in-2August Typical Event DayAll14</v>
      </c>
      <c r="G3133">
        <v>1.0834649999999999</v>
      </c>
      <c r="H3133">
        <v>1.35649</v>
      </c>
      <c r="I3133">
        <v>82.991900000000001</v>
      </c>
      <c r="J3133">
        <v>-1.00409E-2</v>
      </c>
      <c r="K3133">
        <v>0.15719710000000001</v>
      </c>
      <c r="L3133">
        <v>0.27302549999999998</v>
      </c>
      <c r="M3133">
        <v>0.38885409999999998</v>
      </c>
      <c r="N3133">
        <v>0.55609200000000003</v>
      </c>
      <c r="O3133">
        <v>23026</v>
      </c>
      <c r="P3133" t="s">
        <v>59</v>
      </c>
      <c r="Q3133" t="s">
        <v>61</v>
      </c>
    </row>
    <row r="3134" spans="1:17" x14ac:dyDescent="0.25">
      <c r="A3134" t="s">
        <v>43</v>
      </c>
      <c r="B3134" t="s">
        <v>36</v>
      </c>
      <c r="C3134" t="s">
        <v>37</v>
      </c>
      <c r="D3134" t="s">
        <v>26</v>
      </c>
      <c r="E3134">
        <v>14</v>
      </c>
      <c r="F3134" t="str">
        <f t="shared" si="48"/>
        <v>Aggregate1-in-2August Typical Event DayAll14</v>
      </c>
      <c r="G3134">
        <v>29.933969999999999</v>
      </c>
      <c r="H3134">
        <v>37.477119999999999</v>
      </c>
      <c r="I3134">
        <v>82.991900000000001</v>
      </c>
      <c r="J3134">
        <v>-0.27740939999999997</v>
      </c>
      <c r="K3134">
        <v>4.3430400000000002</v>
      </c>
      <c r="L3134">
        <v>7.5431499999999998</v>
      </c>
      <c r="M3134">
        <v>10.743259999999999</v>
      </c>
      <c r="N3134">
        <v>15.363709999999999</v>
      </c>
      <c r="O3134">
        <v>23026</v>
      </c>
      <c r="P3134" t="s">
        <v>59</v>
      </c>
      <c r="Q3134" t="s">
        <v>61</v>
      </c>
    </row>
    <row r="3135" spans="1:17" x14ac:dyDescent="0.25">
      <c r="A3135" t="s">
        <v>30</v>
      </c>
      <c r="B3135" t="s">
        <v>36</v>
      </c>
      <c r="C3135" t="s">
        <v>49</v>
      </c>
      <c r="D3135" t="s">
        <v>58</v>
      </c>
      <c r="E3135">
        <v>14</v>
      </c>
      <c r="F3135" t="str">
        <f t="shared" si="48"/>
        <v>Average Per Ton1-in-2July Monthly System Peak Day100% Cycling14</v>
      </c>
      <c r="G3135">
        <v>0.22717599999999999</v>
      </c>
      <c r="H3135">
        <v>0.29188950000000002</v>
      </c>
      <c r="I3135">
        <v>80.180000000000007</v>
      </c>
      <c r="J3135">
        <v>1.3790800000000001E-2</v>
      </c>
      <c r="K3135">
        <v>4.3876400000000003E-2</v>
      </c>
      <c r="L3135">
        <v>6.4713599999999996E-2</v>
      </c>
      <c r="M3135">
        <v>8.5550699999999993E-2</v>
      </c>
      <c r="N3135">
        <v>0.1156364</v>
      </c>
      <c r="O3135">
        <v>10695</v>
      </c>
      <c r="P3135" t="s">
        <v>59</v>
      </c>
      <c r="Q3135" t="s">
        <v>61</v>
      </c>
    </row>
    <row r="3136" spans="1:17" x14ac:dyDescent="0.25">
      <c r="A3136" t="s">
        <v>28</v>
      </c>
      <c r="B3136" t="s">
        <v>36</v>
      </c>
      <c r="C3136" t="s">
        <v>49</v>
      </c>
      <c r="D3136" t="s">
        <v>58</v>
      </c>
      <c r="E3136">
        <v>14</v>
      </c>
      <c r="F3136" t="str">
        <f t="shared" si="48"/>
        <v>Average Per Premise1-in-2July Monthly System Peak Day100% Cycling14</v>
      </c>
      <c r="G3136">
        <v>1.0181199999999999</v>
      </c>
      <c r="H3136">
        <v>1.3081430000000001</v>
      </c>
      <c r="I3136">
        <v>80.180000000000007</v>
      </c>
      <c r="J3136">
        <v>6.1805100000000002E-2</v>
      </c>
      <c r="K3136">
        <v>0.1966379</v>
      </c>
      <c r="L3136">
        <v>0.29002260000000002</v>
      </c>
      <c r="M3136">
        <v>0.38340730000000001</v>
      </c>
      <c r="N3136">
        <v>0.51824009999999998</v>
      </c>
      <c r="O3136">
        <v>10695</v>
      </c>
      <c r="P3136" t="s">
        <v>59</v>
      </c>
      <c r="Q3136" t="s">
        <v>61</v>
      </c>
    </row>
    <row r="3137" spans="1:17" x14ac:dyDescent="0.25">
      <c r="A3137" t="s">
        <v>29</v>
      </c>
      <c r="B3137" t="s">
        <v>36</v>
      </c>
      <c r="C3137" t="s">
        <v>49</v>
      </c>
      <c r="D3137" t="s">
        <v>58</v>
      </c>
      <c r="E3137">
        <v>14</v>
      </c>
      <c r="F3137" t="str">
        <f t="shared" si="48"/>
        <v>Average Per Device1-in-2July Monthly System Peak Day100% Cycling14</v>
      </c>
      <c r="G3137">
        <v>0.82459640000000001</v>
      </c>
      <c r="H3137">
        <v>1.0594920000000001</v>
      </c>
      <c r="I3137">
        <v>80.180000000000007</v>
      </c>
      <c r="J3137">
        <v>5.0057299999999999E-2</v>
      </c>
      <c r="K3137">
        <v>0.15926100000000001</v>
      </c>
      <c r="L3137">
        <v>0.2348953</v>
      </c>
      <c r="M3137">
        <v>0.31052950000000001</v>
      </c>
      <c r="N3137">
        <v>0.41973329999999998</v>
      </c>
      <c r="O3137">
        <v>10695</v>
      </c>
      <c r="P3137" t="s">
        <v>59</v>
      </c>
      <c r="Q3137" t="s">
        <v>61</v>
      </c>
    </row>
    <row r="3138" spans="1:17" x14ac:dyDescent="0.25">
      <c r="A3138" t="s">
        <v>43</v>
      </c>
      <c r="B3138" t="s">
        <v>36</v>
      </c>
      <c r="C3138" t="s">
        <v>49</v>
      </c>
      <c r="D3138" t="s">
        <v>58</v>
      </c>
      <c r="E3138">
        <v>14</v>
      </c>
      <c r="F3138" t="str">
        <f t="shared" si="48"/>
        <v>Aggregate1-in-2July Monthly System Peak Day100% Cycling14</v>
      </c>
      <c r="G3138">
        <v>10.8888</v>
      </c>
      <c r="H3138">
        <v>13.990589999999999</v>
      </c>
      <c r="I3138">
        <v>80.180000000000007</v>
      </c>
      <c r="J3138">
        <v>0.66100599999999998</v>
      </c>
      <c r="K3138">
        <v>2.1030419999999999</v>
      </c>
      <c r="L3138">
        <v>3.1017920000000001</v>
      </c>
      <c r="M3138">
        <v>4.1005419999999999</v>
      </c>
      <c r="N3138">
        <v>5.5425779999999998</v>
      </c>
      <c r="O3138">
        <v>10695</v>
      </c>
      <c r="P3138" t="s">
        <v>59</v>
      </c>
      <c r="Q3138" t="s">
        <v>61</v>
      </c>
    </row>
    <row r="3139" spans="1:17" x14ac:dyDescent="0.25">
      <c r="A3139" t="s">
        <v>30</v>
      </c>
      <c r="B3139" t="s">
        <v>36</v>
      </c>
      <c r="C3139" t="s">
        <v>49</v>
      </c>
      <c r="D3139" t="s">
        <v>31</v>
      </c>
      <c r="E3139">
        <v>14</v>
      </c>
      <c r="F3139" t="str">
        <f t="shared" ref="F3139:F3202" si="49">CONCATENATE(A3139,B3139,C3139,D3139,E3139)</f>
        <v>Average Per Ton1-in-2July Monthly System Peak Day50% Cycling14</v>
      </c>
      <c r="G3139">
        <v>0.36684709999999998</v>
      </c>
      <c r="H3139">
        <v>0.45087080000000002</v>
      </c>
      <c r="I3139">
        <v>81.140799999999999</v>
      </c>
      <c r="J3139">
        <v>-2.06264E-2</v>
      </c>
      <c r="K3139">
        <v>4.1201799999999997E-2</v>
      </c>
      <c r="L3139">
        <v>8.4023799999999996E-2</v>
      </c>
      <c r="M3139">
        <v>0.12684580000000001</v>
      </c>
      <c r="N3139">
        <v>0.18867400000000001</v>
      </c>
      <c r="O3139">
        <v>12331</v>
      </c>
      <c r="P3139" t="s">
        <v>59</v>
      </c>
      <c r="Q3139" t="s">
        <v>61</v>
      </c>
    </row>
    <row r="3140" spans="1:17" x14ac:dyDescent="0.25">
      <c r="A3140" t="s">
        <v>28</v>
      </c>
      <c r="B3140" t="s">
        <v>36</v>
      </c>
      <c r="C3140" t="s">
        <v>49</v>
      </c>
      <c r="D3140" t="s">
        <v>31</v>
      </c>
      <c r="E3140">
        <v>14</v>
      </c>
      <c r="F3140" t="str">
        <f t="shared" si="49"/>
        <v>Average Per Premise1-in-2July Monthly System Peak Day50% Cycling14</v>
      </c>
      <c r="G3140">
        <v>1.5058370000000001</v>
      </c>
      <c r="H3140">
        <v>1.8507389999999999</v>
      </c>
      <c r="I3140">
        <v>81.140799999999999</v>
      </c>
      <c r="J3140">
        <v>-8.4667500000000007E-2</v>
      </c>
      <c r="K3140">
        <v>0.16912540000000001</v>
      </c>
      <c r="L3140">
        <v>0.34490159999999997</v>
      </c>
      <c r="M3140">
        <v>0.52067779999999997</v>
      </c>
      <c r="N3140">
        <v>0.77447069999999996</v>
      </c>
      <c r="O3140">
        <v>12331</v>
      </c>
      <c r="P3140" t="s">
        <v>59</v>
      </c>
      <c r="Q3140" t="s">
        <v>61</v>
      </c>
    </row>
    <row r="3141" spans="1:17" x14ac:dyDescent="0.25">
      <c r="A3141" t="s">
        <v>29</v>
      </c>
      <c r="B3141" t="s">
        <v>36</v>
      </c>
      <c r="C3141" t="s">
        <v>49</v>
      </c>
      <c r="D3141" t="s">
        <v>31</v>
      </c>
      <c r="E3141">
        <v>14</v>
      </c>
      <c r="F3141" t="str">
        <f t="shared" si="49"/>
        <v>Average Per Device1-in-2July Monthly System Peak Day50% Cycling14</v>
      </c>
      <c r="G3141">
        <v>1.2874209999999999</v>
      </c>
      <c r="H3141">
        <v>1.5822959999999999</v>
      </c>
      <c r="I3141">
        <v>81.140799999999999</v>
      </c>
      <c r="J3141">
        <v>-7.2386800000000001E-2</v>
      </c>
      <c r="K3141">
        <v>0.14459440000000001</v>
      </c>
      <c r="L3141">
        <v>0.294875</v>
      </c>
      <c r="M3141">
        <v>0.44515549999999998</v>
      </c>
      <c r="N3141">
        <v>0.66213670000000002</v>
      </c>
      <c r="O3141">
        <v>12331</v>
      </c>
      <c r="P3141" t="s">
        <v>59</v>
      </c>
      <c r="Q3141" t="s">
        <v>61</v>
      </c>
    </row>
    <row r="3142" spans="1:17" x14ac:dyDescent="0.25">
      <c r="A3142" t="s">
        <v>43</v>
      </c>
      <c r="B3142" t="s">
        <v>36</v>
      </c>
      <c r="C3142" t="s">
        <v>49</v>
      </c>
      <c r="D3142" t="s">
        <v>31</v>
      </c>
      <c r="E3142">
        <v>14</v>
      </c>
      <c r="F3142" t="str">
        <f t="shared" si="49"/>
        <v>Aggregate1-in-2July Monthly System Peak Day50% Cycling14</v>
      </c>
      <c r="G3142">
        <v>18.568480000000001</v>
      </c>
      <c r="H3142">
        <v>22.821459999999998</v>
      </c>
      <c r="I3142">
        <v>81.140799999999999</v>
      </c>
      <c r="J3142">
        <v>-1.044035</v>
      </c>
      <c r="K3142">
        <v>2.0854849999999998</v>
      </c>
      <c r="L3142">
        <v>4.2529820000000003</v>
      </c>
      <c r="M3142">
        <v>6.4204790000000003</v>
      </c>
      <c r="N3142">
        <v>9.5499989999999997</v>
      </c>
      <c r="O3142">
        <v>12331</v>
      </c>
      <c r="P3142" t="s">
        <v>59</v>
      </c>
      <c r="Q3142" t="s">
        <v>61</v>
      </c>
    </row>
    <row r="3143" spans="1:17" x14ac:dyDescent="0.25">
      <c r="A3143" t="s">
        <v>30</v>
      </c>
      <c r="B3143" t="s">
        <v>36</v>
      </c>
      <c r="C3143" t="s">
        <v>49</v>
      </c>
      <c r="D3143" t="s">
        <v>26</v>
      </c>
      <c r="E3143">
        <v>14</v>
      </c>
      <c r="F3143" t="str">
        <f t="shared" si="49"/>
        <v>Average Per Ton1-in-2July Monthly System Peak DayAll14</v>
      </c>
      <c r="G3143">
        <v>0.30196980000000001</v>
      </c>
      <c r="H3143">
        <v>0.37702400000000003</v>
      </c>
      <c r="I3143">
        <v>80.694500000000005</v>
      </c>
      <c r="J3143">
        <v>-4.6395999999999998E-3</v>
      </c>
      <c r="K3143">
        <v>4.2444099999999998E-2</v>
      </c>
      <c r="L3143">
        <v>7.5054200000000001E-2</v>
      </c>
      <c r="M3143">
        <v>0.1076643</v>
      </c>
      <c r="N3143">
        <v>0.154748</v>
      </c>
      <c r="O3143">
        <v>23026</v>
      </c>
      <c r="P3143" t="s">
        <v>59</v>
      </c>
      <c r="Q3143" t="s">
        <v>61</v>
      </c>
    </row>
    <row r="3144" spans="1:17" x14ac:dyDescent="0.25">
      <c r="A3144" t="s">
        <v>28</v>
      </c>
      <c r="B3144" t="s">
        <v>36</v>
      </c>
      <c r="C3144" t="s">
        <v>49</v>
      </c>
      <c r="D3144" t="s">
        <v>26</v>
      </c>
      <c r="E3144">
        <v>14</v>
      </c>
      <c r="F3144" t="str">
        <f t="shared" si="49"/>
        <v>Average Per Premise1-in-2July Monthly System Peak DayAll14</v>
      </c>
      <c r="G3144">
        <v>1.292381</v>
      </c>
      <c r="H3144">
        <v>1.6136010000000001</v>
      </c>
      <c r="I3144">
        <v>80.694500000000005</v>
      </c>
      <c r="J3144">
        <v>-1.98569E-2</v>
      </c>
      <c r="K3144">
        <v>0.1816538</v>
      </c>
      <c r="L3144">
        <v>0.32121959999999999</v>
      </c>
      <c r="M3144">
        <v>0.46078530000000001</v>
      </c>
      <c r="N3144">
        <v>0.66229610000000005</v>
      </c>
      <c r="O3144">
        <v>23026</v>
      </c>
      <c r="P3144" t="s">
        <v>59</v>
      </c>
      <c r="Q3144" t="s">
        <v>61</v>
      </c>
    </row>
    <row r="3145" spans="1:17" x14ac:dyDescent="0.25">
      <c r="A3145" t="s">
        <v>29</v>
      </c>
      <c r="B3145" t="s">
        <v>36</v>
      </c>
      <c r="C3145" t="s">
        <v>49</v>
      </c>
      <c r="D3145" t="s">
        <v>26</v>
      </c>
      <c r="E3145">
        <v>14</v>
      </c>
      <c r="F3145" t="str">
        <f t="shared" si="49"/>
        <v>Average Per Device1-in-2July Monthly System Peak DayAll14</v>
      </c>
      <c r="G3145">
        <v>1.0771090000000001</v>
      </c>
      <c r="H3145">
        <v>1.3448230000000001</v>
      </c>
      <c r="I3145">
        <v>80.694500000000005</v>
      </c>
      <c r="J3145">
        <v>-1.6549299999999999E-2</v>
      </c>
      <c r="K3145">
        <v>0.15139569999999999</v>
      </c>
      <c r="L3145">
        <v>0.26771400000000001</v>
      </c>
      <c r="M3145">
        <v>0.38403219999999999</v>
      </c>
      <c r="N3145">
        <v>0.5519773</v>
      </c>
      <c r="O3145">
        <v>23026</v>
      </c>
      <c r="P3145" t="s">
        <v>59</v>
      </c>
      <c r="Q3145" t="s">
        <v>61</v>
      </c>
    </row>
    <row r="3146" spans="1:17" x14ac:dyDescent="0.25">
      <c r="A3146" t="s">
        <v>43</v>
      </c>
      <c r="B3146" t="s">
        <v>36</v>
      </c>
      <c r="C3146" t="s">
        <v>49</v>
      </c>
      <c r="D3146" t="s">
        <v>26</v>
      </c>
      <c r="E3146">
        <v>14</v>
      </c>
      <c r="F3146" t="str">
        <f t="shared" si="49"/>
        <v>Aggregate1-in-2July Monthly System Peak DayAll14</v>
      </c>
      <c r="G3146">
        <v>29.758369999999999</v>
      </c>
      <c r="H3146">
        <v>37.154780000000002</v>
      </c>
      <c r="I3146">
        <v>80.694500000000005</v>
      </c>
      <c r="J3146">
        <v>-0.4572252</v>
      </c>
      <c r="K3146">
        <v>4.1827610000000002</v>
      </c>
      <c r="L3146">
        <v>7.3964020000000001</v>
      </c>
      <c r="M3146">
        <v>10.61004</v>
      </c>
      <c r="N3146">
        <v>15.250030000000001</v>
      </c>
      <c r="O3146">
        <v>23026</v>
      </c>
      <c r="P3146" t="s">
        <v>59</v>
      </c>
      <c r="Q3146" t="s">
        <v>61</v>
      </c>
    </row>
    <row r="3147" spans="1:17" x14ac:dyDescent="0.25">
      <c r="A3147" t="s">
        <v>30</v>
      </c>
      <c r="B3147" t="s">
        <v>36</v>
      </c>
      <c r="C3147" t="s">
        <v>50</v>
      </c>
      <c r="D3147" t="s">
        <v>58</v>
      </c>
      <c r="E3147">
        <v>14</v>
      </c>
      <c r="F3147" t="str">
        <f t="shared" si="49"/>
        <v>Average Per Ton1-in-2June Monthly System Peak Day100% Cycling14</v>
      </c>
      <c r="G3147">
        <v>0.19740949999999999</v>
      </c>
      <c r="H3147">
        <v>0.2274785</v>
      </c>
      <c r="I3147">
        <v>78.412899999999993</v>
      </c>
      <c r="J3147">
        <v>-2.9027799999999999E-2</v>
      </c>
      <c r="K3147">
        <v>5.8871000000000001E-3</v>
      </c>
      <c r="L3147">
        <v>3.0068999999999999E-2</v>
      </c>
      <c r="M3147">
        <v>5.4250899999999998E-2</v>
      </c>
      <c r="N3147">
        <v>8.9165800000000003E-2</v>
      </c>
      <c r="O3147">
        <v>10695</v>
      </c>
      <c r="P3147" t="s">
        <v>59</v>
      </c>
      <c r="Q3147" t="s">
        <v>61</v>
      </c>
    </row>
    <row r="3148" spans="1:17" x14ac:dyDescent="0.25">
      <c r="A3148" t="s">
        <v>28</v>
      </c>
      <c r="B3148" t="s">
        <v>36</v>
      </c>
      <c r="C3148" t="s">
        <v>50</v>
      </c>
      <c r="D3148" t="s">
        <v>58</v>
      </c>
      <c r="E3148">
        <v>14</v>
      </c>
      <c r="F3148" t="str">
        <f t="shared" si="49"/>
        <v>Average Per Premise1-in-2June Monthly System Peak Day100% Cycling14</v>
      </c>
      <c r="G3148">
        <v>0.88471750000000005</v>
      </c>
      <c r="H3148">
        <v>1.019476</v>
      </c>
      <c r="I3148">
        <v>78.412899999999993</v>
      </c>
      <c r="J3148">
        <v>-0.13009219999999999</v>
      </c>
      <c r="K3148">
        <v>2.63836E-2</v>
      </c>
      <c r="L3148">
        <v>0.1347583</v>
      </c>
      <c r="M3148">
        <v>0.24313299999999999</v>
      </c>
      <c r="N3148">
        <v>0.39960879999999999</v>
      </c>
      <c r="O3148">
        <v>10695</v>
      </c>
      <c r="P3148" t="s">
        <v>59</v>
      </c>
      <c r="Q3148" t="s">
        <v>61</v>
      </c>
    </row>
    <row r="3149" spans="1:17" x14ac:dyDescent="0.25">
      <c r="A3149" t="s">
        <v>29</v>
      </c>
      <c r="B3149" t="s">
        <v>36</v>
      </c>
      <c r="C3149" t="s">
        <v>50</v>
      </c>
      <c r="D3149" t="s">
        <v>58</v>
      </c>
      <c r="E3149">
        <v>14</v>
      </c>
      <c r="F3149" t="str">
        <f t="shared" si="49"/>
        <v>Average Per Device1-in-2June Monthly System Peak Day100% Cycling14</v>
      </c>
      <c r="G3149">
        <v>0.71655080000000004</v>
      </c>
      <c r="H3149">
        <v>0.82569429999999999</v>
      </c>
      <c r="I3149">
        <v>78.412899999999993</v>
      </c>
      <c r="J3149">
        <v>-0.10536429999999999</v>
      </c>
      <c r="K3149">
        <v>2.1368600000000001E-2</v>
      </c>
      <c r="L3149">
        <v>0.1091435</v>
      </c>
      <c r="M3149">
        <v>0.19691839999999999</v>
      </c>
      <c r="N3149">
        <v>0.32365129999999998</v>
      </c>
      <c r="O3149">
        <v>10695</v>
      </c>
      <c r="P3149" t="s">
        <v>59</v>
      </c>
      <c r="Q3149" t="s">
        <v>61</v>
      </c>
    </row>
    <row r="3150" spans="1:17" x14ac:dyDescent="0.25">
      <c r="A3150" t="s">
        <v>43</v>
      </c>
      <c r="B3150" t="s">
        <v>36</v>
      </c>
      <c r="C3150" t="s">
        <v>50</v>
      </c>
      <c r="D3150" t="s">
        <v>58</v>
      </c>
      <c r="E3150">
        <v>14</v>
      </c>
      <c r="F3150" t="str">
        <f t="shared" si="49"/>
        <v>Aggregate1-in-2June Monthly System Peak Day100% Cycling14</v>
      </c>
      <c r="G3150">
        <v>9.4620540000000002</v>
      </c>
      <c r="H3150">
        <v>10.90329</v>
      </c>
      <c r="I3150">
        <v>78.412899999999993</v>
      </c>
      <c r="J3150">
        <v>-1.3913359999999999</v>
      </c>
      <c r="K3150">
        <v>0.2821728</v>
      </c>
      <c r="L3150">
        <v>1.4412400000000001</v>
      </c>
      <c r="M3150">
        <v>2.6003069999999999</v>
      </c>
      <c r="N3150">
        <v>4.2738160000000001</v>
      </c>
      <c r="O3150">
        <v>10695</v>
      </c>
      <c r="P3150" t="s">
        <v>59</v>
      </c>
      <c r="Q3150" t="s">
        <v>61</v>
      </c>
    </row>
    <row r="3151" spans="1:17" x14ac:dyDescent="0.25">
      <c r="A3151" t="s">
        <v>30</v>
      </c>
      <c r="B3151" t="s">
        <v>36</v>
      </c>
      <c r="C3151" t="s">
        <v>50</v>
      </c>
      <c r="D3151" t="s">
        <v>31</v>
      </c>
      <c r="E3151">
        <v>14</v>
      </c>
      <c r="F3151" t="str">
        <f t="shared" si="49"/>
        <v>Average Per Ton1-in-2June Monthly System Peak Day50% Cycling14</v>
      </c>
      <c r="G3151">
        <v>0.30774059999999998</v>
      </c>
      <c r="H3151">
        <v>0.35784500000000002</v>
      </c>
      <c r="I3151">
        <v>79.250699999999995</v>
      </c>
      <c r="J3151">
        <v>-6.7759100000000003E-2</v>
      </c>
      <c r="K3151">
        <v>1.8756000000000001E-3</v>
      </c>
      <c r="L3151">
        <v>5.01044E-2</v>
      </c>
      <c r="M3151">
        <v>9.8333299999999998E-2</v>
      </c>
      <c r="N3151">
        <v>0.16796800000000001</v>
      </c>
      <c r="O3151">
        <v>12331</v>
      </c>
      <c r="P3151" t="s">
        <v>59</v>
      </c>
      <c r="Q3151" t="s">
        <v>61</v>
      </c>
    </row>
    <row r="3152" spans="1:17" x14ac:dyDescent="0.25">
      <c r="A3152" t="s">
        <v>28</v>
      </c>
      <c r="B3152" t="s">
        <v>36</v>
      </c>
      <c r="C3152" t="s">
        <v>50</v>
      </c>
      <c r="D3152" t="s">
        <v>31</v>
      </c>
      <c r="E3152">
        <v>14</v>
      </c>
      <c r="F3152" t="str">
        <f t="shared" si="49"/>
        <v>Average Per Premise1-in-2June Monthly System Peak Day50% Cycling14</v>
      </c>
      <c r="G3152">
        <v>1.2632159999999999</v>
      </c>
      <c r="H3152">
        <v>1.4688859999999999</v>
      </c>
      <c r="I3152">
        <v>79.250699999999995</v>
      </c>
      <c r="J3152">
        <v>-0.2781382</v>
      </c>
      <c r="K3152">
        <v>7.6991000000000004E-3</v>
      </c>
      <c r="L3152">
        <v>0.2056692</v>
      </c>
      <c r="M3152">
        <v>0.40363929999999998</v>
      </c>
      <c r="N3152">
        <v>0.6894766</v>
      </c>
      <c r="O3152">
        <v>12331</v>
      </c>
      <c r="P3152" t="s">
        <v>59</v>
      </c>
      <c r="Q3152" t="s">
        <v>61</v>
      </c>
    </row>
    <row r="3153" spans="1:17" x14ac:dyDescent="0.25">
      <c r="A3153" t="s">
        <v>29</v>
      </c>
      <c r="B3153" t="s">
        <v>36</v>
      </c>
      <c r="C3153" t="s">
        <v>50</v>
      </c>
      <c r="D3153" t="s">
        <v>31</v>
      </c>
      <c r="E3153">
        <v>14</v>
      </c>
      <c r="F3153" t="str">
        <f t="shared" si="49"/>
        <v>Average Per Device1-in-2June Monthly System Peak Day50% Cycling14</v>
      </c>
      <c r="G3153">
        <v>1.0799920000000001</v>
      </c>
      <c r="H3153">
        <v>1.2558290000000001</v>
      </c>
      <c r="I3153">
        <v>79.250699999999995</v>
      </c>
      <c r="J3153">
        <v>-0.23779529999999999</v>
      </c>
      <c r="K3153">
        <v>6.5824000000000004E-3</v>
      </c>
      <c r="L3153">
        <v>0.17583770000000001</v>
      </c>
      <c r="M3153">
        <v>0.34509289999999998</v>
      </c>
      <c r="N3153">
        <v>0.58947070000000001</v>
      </c>
      <c r="O3153">
        <v>12331</v>
      </c>
      <c r="P3153" t="s">
        <v>59</v>
      </c>
      <c r="Q3153" t="s">
        <v>61</v>
      </c>
    </row>
    <row r="3154" spans="1:17" x14ac:dyDescent="0.25">
      <c r="A3154" t="s">
        <v>43</v>
      </c>
      <c r="B3154" t="s">
        <v>36</v>
      </c>
      <c r="C3154" t="s">
        <v>50</v>
      </c>
      <c r="D3154" t="s">
        <v>31</v>
      </c>
      <c r="E3154">
        <v>14</v>
      </c>
      <c r="F3154" t="str">
        <f t="shared" si="49"/>
        <v>Aggregate1-in-2June Monthly System Peak Day50% Cycling14</v>
      </c>
      <c r="G3154">
        <v>15.57672</v>
      </c>
      <c r="H3154">
        <v>18.112829999999999</v>
      </c>
      <c r="I3154">
        <v>79.250699999999995</v>
      </c>
      <c r="J3154">
        <v>-3.4297219999999999</v>
      </c>
      <c r="K3154">
        <v>9.49382E-2</v>
      </c>
      <c r="L3154">
        <v>2.5361069999999999</v>
      </c>
      <c r="M3154">
        <v>4.9772759999999998</v>
      </c>
      <c r="N3154">
        <v>8.5019360000000006</v>
      </c>
      <c r="O3154">
        <v>12331</v>
      </c>
      <c r="P3154" t="s">
        <v>59</v>
      </c>
      <c r="Q3154" t="s">
        <v>61</v>
      </c>
    </row>
    <row r="3155" spans="1:17" x14ac:dyDescent="0.25">
      <c r="A3155" t="s">
        <v>30</v>
      </c>
      <c r="B3155" t="s">
        <v>36</v>
      </c>
      <c r="C3155" t="s">
        <v>50</v>
      </c>
      <c r="D3155" t="s">
        <v>26</v>
      </c>
      <c r="E3155">
        <v>14</v>
      </c>
      <c r="F3155" t="str">
        <f t="shared" si="49"/>
        <v>Average Per Ton1-in-2June Monthly System Peak DayAll14</v>
      </c>
      <c r="G3155">
        <v>0.25649179999999999</v>
      </c>
      <c r="H3155">
        <v>0.29728979999999999</v>
      </c>
      <c r="I3155">
        <v>78.861599999999996</v>
      </c>
      <c r="J3155">
        <v>-4.9768399999999997E-2</v>
      </c>
      <c r="K3155">
        <v>3.7388999999999999E-3</v>
      </c>
      <c r="L3155">
        <v>4.0798000000000001E-2</v>
      </c>
      <c r="M3155">
        <v>7.7856999999999996E-2</v>
      </c>
      <c r="N3155">
        <v>0.13136439999999999</v>
      </c>
      <c r="O3155">
        <v>23026</v>
      </c>
      <c r="P3155" t="s">
        <v>59</v>
      </c>
      <c r="Q3155" t="s">
        <v>61</v>
      </c>
    </row>
    <row r="3156" spans="1:17" x14ac:dyDescent="0.25">
      <c r="A3156" t="s">
        <v>28</v>
      </c>
      <c r="B3156" t="s">
        <v>36</v>
      </c>
      <c r="C3156" t="s">
        <v>50</v>
      </c>
      <c r="D3156" t="s">
        <v>26</v>
      </c>
      <c r="E3156">
        <v>14</v>
      </c>
      <c r="F3156" t="str">
        <f t="shared" si="49"/>
        <v>Average Per Premise1-in-2June Monthly System Peak DayAll14</v>
      </c>
      <c r="G3156">
        <v>1.0977429999999999</v>
      </c>
      <c r="H3156">
        <v>1.272351</v>
      </c>
      <c r="I3156">
        <v>78.861599999999996</v>
      </c>
      <c r="J3156">
        <v>-0.21300069999999999</v>
      </c>
      <c r="K3156">
        <v>1.6002099999999998E-2</v>
      </c>
      <c r="L3156">
        <v>0.17460870000000001</v>
      </c>
      <c r="M3156">
        <v>0.33321529999999999</v>
      </c>
      <c r="N3156">
        <v>0.562218</v>
      </c>
      <c r="O3156">
        <v>23026</v>
      </c>
      <c r="P3156" t="s">
        <v>59</v>
      </c>
      <c r="Q3156" t="s">
        <v>61</v>
      </c>
    </row>
    <row r="3157" spans="1:17" x14ac:dyDescent="0.25">
      <c r="A3157" t="s">
        <v>29</v>
      </c>
      <c r="B3157" t="s">
        <v>36</v>
      </c>
      <c r="C3157" t="s">
        <v>50</v>
      </c>
      <c r="D3157" t="s">
        <v>26</v>
      </c>
      <c r="E3157">
        <v>14</v>
      </c>
      <c r="F3157" t="str">
        <f t="shared" si="49"/>
        <v>Average Per Device1-in-2June Monthly System Peak DayAll14</v>
      </c>
      <c r="G3157">
        <v>0.91489160000000003</v>
      </c>
      <c r="H3157">
        <v>1.060416</v>
      </c>
      <c r="I3157">
        <v>78.861599999999996</v>
      </c>
      <c r="J3157">
        <v>-0.17752109999999999</v>
      </c>
      <c r="K3157">
        <v>1.3336600000000001E-2</v>
      </c>
      <c r="L3157">
        <v>0.14552409999999999</v>
      </c>
      <c r="M3157">
        <v>0.2777115</v>
      </c>
      <c r="N3157">
        <v>0.46856930000000002</v>
      </c>
      <c r="O3157">
        <v>23026</v>
      </c>
      <c r="P3157" t="s">
        <v>59</v>
      </c>
      <c r="Q3157" t="s">
        <v>61</v>
      </c>
    </row>
    <row r="3158" spans="1:17" x14ac:dyDescent="0.25">
      <c r="A3158" t="s">
        <v>43</v>
      </c>
      <c r="B3158" t="s">
        <v>36</v>
      </c>
      <c r="C3158" t="s">
        <v>50</v>
      </c>
      <c r="D3158" t="s">
        <v>26</v>
      </c>
      <c r="E3158">
        <v>14</v>
      </c>
      <c r="F3158" t="str">
        <f t="shared" si="49"/>
        <v>Aggregate1-in-2June Monthly System Peak DayAll14</v>
      </c>
      <c r="G3158">
        <v>25.276620000000001</v>
      </c>
      <c r="H3158">
        <v>29.297160000000002</v>
      </c>
      <c r="I3158">
        <v>78.861599999999996</v>
      </c>
      <c r="J3158">
        <v>-4.9045540000000001</v>
      </c>
      <c r="K3158">
        <v>0.36846329999999999</v>
      </c>
      <c r="L3158">
        <v>4.0205390000000003</v>
      </c>
      <c r="M3158">
        <v>7.6726150000000004</v>
      </c>
      <c r="N3158">
        <v>12.94563</v>
      </c>
      <c r="O3158">
        <v>23026</v>
      </c>
      <c r="P3158" t="s">
        <v>59</v>
      </c>
      <c r="Q3158" t="s">
        <v>61</v>
      </c>
    </row>
    <row r="3159" spans="1:17" x14ac:dyDescent="0.25">
      <c r="A3159" t="s">
        <v>30</v>
      </c>
      <c r="B3159" t="s">
        <v>36</v>
      </c>
      <c r="C3159" t="s">
        <v>51</v>
      </c>
      <c r="D3159" t="s">
        <v>58</v>
      </c>
      <c r="E3159">
        <v>14</v>
      </c>
      <c r="F3159" t="str">
        <f t="shared" si="49"/>
        <v>Average Per Ton1-in-2May Monthly System Peak Day100% Cycling14</v>
      </c>
      <c r="G3159">
        <v>0.1978394</v>
      </c>
      <c r="H3159">
        <v>0.2284088</v>
      </c>
      <c r="I3159">
        <v>77.219399999999993</v>
      </c>
      <c r="J3159">
        <v>-2.8389899999999999E-2</v>
      </c>
      <c r="K3159">
        <v>6.4437000000000001E-3</v>
      </c>
      <c r="L3159">
        <v>3.05694E-2</v>
      </c>
      <c r="M3159">
        <v>5.4695000000000001E-2</v>
      </c>
      <c r="N3159">
        <v>8.9528700000000003E-2</v>
      </c>
      <c r="O3159">
        <v>10695</v>
      </c>
      <c r="P3159" t="s">
        <v>59</v>
      </c>
      <c r="Q3159" t="s">
        <v>61</v>
      </c>
    </row>
    <row r="3160" spans="1:17" x14ac:dyDescent="0.25">
      <c r="A3160" t="s">
        <v>28</v>
      </c>
      <c r="B3160" t="s">
        <v>36</v>
      </c>
      <c r="C3160" t="s">
        <v>51</v>
      </c>
      <c r="D3160" t="s">
        <v>58</v>
      </c>
      <c r="E3160">
        <v>14</v>
      </c>
      <c r="F3160" t="str">
        <f t="shared" si="49"/>
        <v>Average Per Premise1-in-2May Monthly System Peak Day100% Cycling14</v>
      </c>
      <c r="G3160">
        <v>0.88664430000000005</v>
      </c>
      <c r="H3160">
        <v>1.0236449999999999</v>
      </c>
      <c r="I3160">
        <v>77.219399999999993</v>
      </c>
      <c r="J3160">
        <v>-0.12723329999999999</v>
      </c>
      <c r="K3160">
        <v>2.8878299999999999E-2</v>
      </c>
      <c r="L3160">
        <v>0.13700080000000001</v>
      </c>
      <c r="M3160">
        <v>0.24512329999999999</v>
      </c>
      <c r="N3160">
        <v>0.40123500000000001</v>
      </c>
      <c r="O3160">
        <v>10695</v>
      </c>
      <c r="P3160" t="s">
        <v>59</v>
      </c>
      <c r="Q3160" t="s">
        <v>61</v>
      </c>
    </row>
    <row r="3161" spans="1:17" x14ac:dyDescent="0.25">
      <c r="A3161" t="s">
        <v>29</v>
      </c>
      <c r="B3161" t="s">
        <v>36</v>
      </c>
      <c r="C3161" t="s">
        <v>51</v>
      </c>
      <c r="D3161" t="s">
        <v>58</v>
      </c>
      <c r="E3161">
        <v>14</v>
      </c>
      <c r="F3161" t="str">
        <f t="shared" si="49"/>
        <v>Average Per Device1-in-2May Monthly System Peak Day100% Cycling14</v>
      </c>
      <c r="G3161">
        <v>0.71811139999999996</v>
      </c>
      <c r="H3161">
        <v>0.82907109999999995</v>
      </c>
      <c r="I3161">
        <v>77.219399999999993</v>
      </c>
      <c r="J3161">
        <v>-0.1030489</v>
      </c>
      <c r="K3161">
        <v>2.3389199999999999E-2</v>
      </c>
      <c r="L3161">
        <v>0.1109598</v>
      </c>
      <c r="M3161">
        <v>0.1985304</v>
      </c>
      <c r="N3161">
        <v>0.32496849999999999</v>
      </c>
      <c r="O3161">
        <v>10695</v>
      </c>
      <c r="P3161" t="s">
        <v>59</v>
      </c>
      <c r="Q3161" t="s">
        <v>61</v>
      </c>
    </row>
    <row r="3162" spans="1:17" x14ac:dyDescent="0.25">
      <c r="A3162" t="s">
        <v>43</v>
      </c>
      <c r="B3162" t="s">
        <v>36</v>
      </c>
      <c r="C3162" t="s">
        <v>51</v>
      </c>
      <c r="D3162" t="s">
        <v>58</v>
      </c>
      <c r="E3162">
        <v>14</v>
      </c>
      <c r="F3162" t="str">
        <f t="shared" si="49"/>
        <v>Aggregate1-in-2May Monthly System Peak Day100% Cycling14</v>
      </c>
      <c r="G3162">
        <v>9.4826610000000002</v>
      </c>
      <c r="H3162">
        <v>10.94788</v>
      </c>
      <c r="I3162">
        <v>77.219399999999993</v>
      </c>
      <c r="J3162">
        <v>-1.3607610000000001</v>
      </c>
      <c r="K3162">
        <v>0.30885390000000001</v>
      </c>
      <c r="L3162">
        <v>1.4652240000000001</v>
      </c>
      <c r="M3162">
        <v>2.621594</v>
      </c>
      <c r="N3162">
        <v>4.2912090000000003</v>
      </c>
      <c r="O3162">
        <v>10695</v>
      </c>
      <c r="P3162" t="s">
        <v>59</v>
      </c>
      <c r="Q3162" t="s">
        <v>61</v>
      </c>
    </row>
    <row r="3163" spans="1:17" x14ac:dyDescent="0.25">
      <c r="A3163" t="s">
        <v>30</v>
      </c>
      <c r="B3163" t="s">
        <v>36</v>
      </c>
      <c r="C3163" t="s">
        <v>51</v>
      </c>
      <c r="D3163" t="s">
        <v>31</v>
      </c>
      <c r="E3163">
        <v>14</v>
      </c>
      <c r="F3163" t="str">
        <f t="shared" si="49"/>
        <v>Average Per Ton1-in-2May Monthly System Peak Day50% Cycling14</v>
      </c>
      <c r="G3163">
        <v>0.31052190000000002</v>
      </c>
      <c r="H3163">
        <v>0.3622224</v>
      </c>
      <c r="I3163">
        <v>78.0274</v>
      </c>
      <c r="J3163">
        <v>-6.5406699999999998E-2</v>
      </c>
      <c r="K3163">
        <v>3.7812000000000002E-3</v>
      </c>
      <c r="L3163">
        <v>5.1700500000000003E-2</v>
      </c>
      <c r="M3163">
        <v>9.9619799999999994E-2</v>
      </c>
      <c r="N3163">
        <v>0.1688077</v>
      </c>
      <c r="O3163">
        <v>12331</v>
      </c>
      <c r="P3163" t="s">
        <v>59</v>
      </c>
      <c r="Q3163" t="s">
        <v>61</v>
      </c>
    </row>
    <row r="3164" spans="1:17" x14ac:dyDescent="0.25">
      <c r="A3164" t="s">
        <v>28</v>
      </c>
      <c r="B3164" t="s">
        <v>36</v>
      </c>
      <c r="C3164" t="s">
        <v>51</v>
      </c>
      <c r="D3164" t="s">
        <v>31</v>
      </c>
      <c r="E3164">
        <v>14</v>
      </c>
      <c r="F3164" t="str">
        <f t="shared" si="49"/>
        <v>Average Per Premise1-in-2May Monthly System Peak Day50% Cycling14</v>
      </c>
      <c r="G3164">
        <v>1.2746329999999999</v>
      </c>
      <c r="H3164">
        <v>1.4868539999999999</v>
      </c>
      <c r="I3164">
        <v>78.0274</v>
      </c>
      <c r="J3164">
        <v>-0.26848179999999999</v>
      </c>
      <c r="K3164">
        <v>1.5521200000000001E-2</v>
      </c>
      <c r="L3164">
        <v>0.21222079999999999</v>
      </c>
      <c r="M3164">
        <v>0.40892040000000002</v>
      </c>
      <c r="N3164">
        <v>0.69292339999999997</v>
      </c>
      <c r="O3164">
        <v>12331</v>
      </c>
      <c r="P3164" t="s">
        <v>59</v>
      </c>
      <c r="Q3164" t="s">
        <v>61</v>
      </c>
    </row>
    <row r="3165" spans="1:17" x14ac:dyDescent="0.25">
      <c r="A3165" t="s">
        <v>29</v>
      </c>
      <c r="B3165" t="s">
        <v>36</v>
      </c>
      <c r="C3165" t="s">
        <v>51</v>
      </c>
      <c r="D3165" t="s">
        <v>31</v>
      </c>
      <c r="E3165">
        <v>14</v>
      </c>
      <c r="F3165" t="str">
        <f t="shared" si="49"/>
        <v>Average Per Device1-in-2May Monthly System Peak Day50% Cycling14</v>
      </c>
      <c r="G3165">
        <v>1.0897520000000001</v>
      </c>
      <c r="H3165">
        <v>1.271191</v>
      </c>
      <c r="I3165">
        <v>78.0274</v>
      </c>
      <c r="J3165">
        <v>-0.22953960000000001</v>
      </c>
      <c r="K3165">
        <v>1.3269899999999999E-2</v>
      </c>
      <c r="L3165">
        <v>0.18143899999999999</v>
      </c>
      <c r="M3165">
        <v>0.34960809999999998</v>
      </c>
      <c r="N3165">
        <v>0.59241750000000004</v>
      </c>
      <c r="O3165">
        <v>12331</v>
      </c>
      <c r="P3165" t="s">
        <v>59</v>
      </c>
      <c r="Q3165" t="s">
        <v>61</v>
      </c>
    </row>
    <row r="3166" spans="1:17" x14ac:dyDescent="0.25">
      <c r="A3166" t="s">
        <v>43</v>
      </c>
      <c r="B3166" t="s">
        <v>36</v>
      </c>
      <c r="C3166" t="s">
        <v>51</v>
      </c>
      <c r="D3166" t="s">
        <v>31</v>
      </c>
      <c r="E3166">
        <v>14</v>
      </c>
      <c r="F3166" t="str">
        <f t="shared" si="49"/>
        <v>Aggregate1-in-2May Monthly System Peak Day50% Cycling14</v>
      </c>
      <c r="G3166">
        <v>15.717499999999999</v>
      </c>
      <c r="H3166">
        <v>18.334389999999999</v>
      </c>
      <c r="I3166">
        <v>78.0274</v>
      </c>
      <c r="J3166">
        <v>-3.3106490000000002</v>
      </c>
      <c r="K3166">
        <v>0.1913917</v>
      </c>
      <c r="L3166">
        <v>2.616895</v>
      </c>
      <c r="M3166">
        <v>5.0423980000000004</v>
      </c>
      <c r="N3166">
        <v>8.5444390000000006</v>
      </c>
      <c r="O3166">
        <v>12331</v>
      </c>
      <c r="P3166" t="s">
        <v>59</v>
      </c>
      <c r="Q3166" t="s">
        <v>61</v>
      </c>
    </row>
    <row r="3167" spans="1:17" x14ac:dyDescent="0.25">
      <c r="A3167" t="s">
        <v>30</v>
      </c>
      <c r="B3167" t="s">
        <v>36</v>
      </c>
      <c r="C3167" t="s">
        <v>51</v>
      </c>
      <c r="D3167" t="s">
        <v>26</v>
      </c>
      <c r="E3167">
        <v>14</v>
      </c>
      <c r="F3167" t="str">
        <f t="shared" si="49"/>
        <v>Average Per Ton1-in-2May Monthly System Peak DayAll14</v>
      </c>
      <c r="G3167">
        <v>0.25818089999999999</v>
      </c>
      <c r="H3167">
        <v>0.300066</v>
      </c>
      <c r="I3167">
        <v>77.652100000000004</v>
      </c>
      <c r="J3167">
        <v>-4.8212400000000002E-2</v>
      </c>
      <c r="K3167">
        <v>5.0178999999999996E-3</v>
      </c>
      <c r="L3167">
        <v>4.1885100000000001E-2</v>
      </c>
      <c r="M3167">
        <v>7.8752299999999997E-2</v>
      </c>
      <c r="N3167">
        <v>0.13198260000000001</v>
      </c>
      <c r="O3167">
        <v>23026</v>
      </c>
      <c r="P3167" t="s">
        <v>59</v>
      </c>
      <c r="Q3167" t="s">
        <v>61</v>
      </c>
    </row>
    <row r="3168" spans="1:17" x14ac:dyDescent="0.25">
      <c r="A3168" t="s">
        <v>28</v>
      </c>
      <c r="B3168" t="s">
        <v>36</v>
      </c>
      <c r="C3168" t="s">
        <v>51</v>
      </c>
      <c r="D3168" t="s">
        <v>26</v>
      </c>
      <c r="E3168">
        <v>14</v>
      </c>
      <c r="F3168" t="str">
        <f t="shared" si="49"/>
        <v>Average Per Premise1-in-2May Monthly System Peak DayAll14</v>
      </c>
      <c r="G3168">
        <v>1.1049720000000001</v>
      </c>
      <c r="H3168">
        <v>1.284233</v>
      </c>
      <c r="I3168">
        <v>77.652100000000004</v>
      </c>
      <c r="J3168">
        <v>-0.2063411</v>
      </c>
      <c r="K3168">
        <v>2.1475999999999999E-2</v>
      </c>
      <c r="L3168">
        <v>0.17926139999999999</v>
      </c>
      <c r="M3168">
        <v>0.33704679999999998</v>
      </c>
      <c r="N3168">
        <v>0.56486389999999997</v>
      </c>
      <c r="O3168">
        <v>23026</v>
      </c>
      <c r="P3168" t="s">
        <v>59</v>
      </c>
      <c r="Q3168" t="s">
        <v>61</v>
      </c>
    </row>
    <row r="3169" spans="1:17" x14ac:dyDescent="0.25">
      <c r="A3169" t="s">
        <v>29</v>
      </c>
      <c r="B3169" t="s">
        <v>36</v>
      </c>
      <c r="C3169" t="s">
        <v>51</v>
      </c>
      <c r="D3169" t="s">
        <v>26</v>
      </c>
      <c r="E3169">
        <v>14</v>
      </c>
      <c r="F3169" t="str">
        <f t="shared" si="49"/>
        <v>Average Per Device1-in-2May Monthly System Peak DayAll14</v>
      </c>
      <c r="G3169">
        <v>0.92091639999999997</v>
      </c>
      <c r="H3169">
        <v>1.0703180000000001</v>
      </c>
      <c r="I3169">
        <v>77.652100000000004</v>
      </c>
      <c r="J3169">
        <v>-0.17197080000000001</v>
      </c>
      <c r="K3169">
        <v>1.78987E-2</v>
      </c>
      <c r="L3169">
        <v>0.1494018</v>
      </c>
      <c r="M3169">
        <v>0.28090490000000001</v>
      </c>
      <c r="N3169">
        <v>0.47077439999999998</v>
      </c>
      <c r="O3169">
        <v>23026</v>
      </c>
      <c r="P3169" t="s">
        <v>59</v>
      </c>
      <c r="Q3169" t="s">
        <v>61</v>
      </c>
    </row>
    <row r="3170" spans="1:17" x14ac:dyDescent="0.25">
      <c r="A3170" t="s">
        <v>43</v>
      </c>
      <c r="B3170" t="s">
        <v>36</v>
      </c>
      <c r="C3170" t="s">
        <v>51</v>
      </c>
      <c r="D3170" t="s">
        <v>26</v>
      </c>
      <c r="E3170">
        <v>14</v>
      </c>
      <c r="F3170" t="str">
        <f t="shared" si="49"/>
        <v>Aggregate1-in-2May Monthly System Peak DayAll14</v>
      </c>
      <c r="G3170">
        <v>25.443079999999998</v>
      </c>
      <c r="H3170">
        <v>29.57075</v>
      </c>
      <c r="I3170">
        <v>77.652100000000004</v>
      </c>
      <c r="J3170">
        <v>-4.7512100000000004</v>
      </c>
      <c r="K3170">
        <v>0.4945059</v>
      </c>
      <c r="L3170">
        <v>4.1276729999999997</v>
      </c>
      <c r="M3170">
        <v>7.76084</v>
      </c>
      <c r="N3170">
        <v>13.00656</v>
      </c>
      <c r="O3170">
        <v>23026</v>
      </c>
      <c r="P3170" t="s">
        <v>59</v>
      </c>
      <c r="Q3170" t="s">
        <v>61</v>
      </c>
    </row>
    <row r="3171" spans="1:17" x14ac:dyDescent="0.25">
      <c r="A3171" t="s">
        <v>30</v>
      </c>
      <c r="B3171" t="s">
        <v>36</v>
      </c>
      <c r="C3171" t="s">
        <v>52</v>
      </c>
      <c r="D3171" t="s">
        <v>58</v>
      </c>
      <c r="E3171">
        <v>14</v>
      </c>
      <c r="F3171" t="str">
        <f t="shared" si="49"/>
        <v>Average Per Ton1-in-2October Monthly System Peak Day100% Cycling14</v>
      </c>
      <c r="G3171">
        <v>0.2181727</v>
      </c>
      <c r="H3171">
        <v>0.27240750000000002</v>
      </c>
      <c r="I3171">
        <v>84.217500000000001</v>
      </c>
      <c r="J3171">
        <v>1.1590999999999999E-3</v>
      </c>
      <c r="K3171">
        <v>3.2516700000000003E-2</v>
      </c>
      <c r="L3171">
        <v>5.42348E-2</v>
      </c>
      <c r="M3171">
        <v>7.5952900000000004E-2</v>
      </c>
      <c r="N3171">
        <v>0.1073105</v>
      </c>
      <c r="O3171">
        <v>10695</v>
      </c>
      <c r="P3171" t="s">
        <v>59</v>
      </c>
      <c r="Q3171" t="s">
        <v>61</v>
      </c>
    </row>
    <row r="3172" spans="1:17" x14ac:dyDescent="0.25">
      <c r="A3172" t="s">
        <v>28</v>
      </c>
      <c r="B3172" t="s">
        <v>36</v>
      </c>
      <c r="C3172" t="s">
        <v>52</v>
      </c>
      <c r="D3172" t="s">
        <v>58</v>
      </c>
      <c r="E3172">
        <v>14</v>
      </c>
      <c r="F3172" t="str">
        <f t="shared" si="49"/>
        <v>Average Per Premise1-in-2October Monthly System Peak Day100% Cycling14</v>
      </c>
      <c r="G3172">
        <v>0.97777069999999999</v>
      </c>
      <c r="H3172">
        <v>1.220831</v>
      </c>
      <c r="I3172">
        <v>84.217500000000001</v>
      </c>
      <c r="J3172">
        <v>5.1948000000000003E-3</v>
      </c>
      <c r="K3172">
        <v>0.14572789999999999</v>
      </c>
      <c r="L3172">
        <v>0.24306069999999999</v>
      </c>
      <c r="M3172">
        <v>0.34039350000000002</v>
      </c>
      <c r="N3172">
        <v>0.48092659999999998</v>
      </c>
      <c r="O3172">
        <v>10695</v>
      </c>
      <c r="P3172" t="s">
        <v>59</v>
      </c>
      <c r="Q3172" t="s">
        <v>61</v>
      </c>
    </row>
    <row r="3173" spans="1:17" x14ac:dyDescent="0.25">
      <c r="A3173" t="s">
        <v>29</v>
      </c>
      <c r="B3173" t="s">
        <v>36</v>
      </c>
      <c r="C3173" t="s">
        <v>52</v>
      </c>
      <c r="D3173" t="s">
        <v>58</v>
      </c>
      <c r="E3173">
        <v>14</v>
      </c>
      <c r="F3173" t="str">
        <f t="shared" si="49"/>
        <v>Average Per Device1-in-2October Monthly System Peak Day100% Cycling14</v>
      </c>
      <c r="G3173">
        <v>0.79191650000000002</v>
      </c>
      <c r="H3173">
        <v>0.98877630000000005</v>
      </c>
      <c r="I3173">
        <v>84.217500000000001</v>
      </c>
      <c r="J3173">
        <v>4.2074E-3</v>
      </c>
      <c r="K3173">
        <v>0.11802799999999999</v>
      </c>
      <c r="L3173">
        <v>0.1968598</v>
      </c>
      <c r="M3173">
        <v>0.27569169999999998</v>
      </c>
      <c r="N3173">
        <v>0.38951229999999998</v>
      </c>
      <c r="O3173">
        <v>10695</v>
      </c>
      <c r="P3173" t="s">
        <v>59</v>
      </c>
      <c r="Q3173" t="s">
        <v>61</v>
      </c>
    </row>
    <row r="3174" spans="1:17" x14ac:dyDescent="0.25">
      <c r="A3174" t="s">
        <v>43</v>
      </c>
      <c r="B3174" t="s">
        <v>36</v>
      </c>
      <c r="C3174" t="s">
        <v>52</v>
      </c>
      <c r="D3174" t="s">
        <v>58</v>
      </c>
      <c r="E3174">
        <v>14</v>
      </c>
      <c r="F3174" t="str">
        <f t="shared" si="49"/>
        <v>Aggregate1-in-2October Monthly System Peak Day100% Cycling14</v>
      </c>
      <c r="G3174">
        <v>10.45726</v>
      </c>
      <c r="H3174">
        <v>13.056789999999999</v>
      </c>
      <c r="I3174">
        <v>84.217500000000001</v>
      </c>
      <c r="J3174">
        <v>5.5558299999999998E-2</v>
      </c>
      <c r="K3174">
        <v>1.5585599999999999</v>
      </c>
      <c r="L3174">
        <v>2.5995339999999998</v>
      </c>
      <c r="M3174">
        <v>3.6405080000000001</v>
      </c>
      <c r="N3174">
        <v>5.14351</v>
      </c>
      <c r="O3174">
        <v>10695</v>
      </c>
      <c r="P3174" t="s">
        <v>59</v>
      </c>
      <c r="Q3174" t="s">
        <v>61</v>
      </c>
    </row>
    <row r="3175" spans="1:17" x14ac:dyDescent="0.25">
      <c r="A3175" t="s">
        <v>30</v>
      </c>
      <c r="B3175" t="s">
        <v>36</v>
      </c>
      <c r="C3175" t="s">
        <v>52</v>
      </c>
      <c r="D3175" t="s">
        <v>31</v>
      </c>
      <c r="E3175">
        <v>14</v>
      </c>
      <c r="F3175" t="str">
        <f t="shared" si="49"/>
        <v>Average Per Ton1-in-2October Monthly System Peak Day50% Cycling14</v>
      </c>
      <c r="G3175">
        <v>0.34866609999999998</v>
      </c>
      <c r="H3175">
        <v>0.42225649999999998</v>
      </c>
      <c r="I3175">
        <v>85.290499999999994</v>
      </c>
      <c r="J3175">
        <v>-3.4432999999999998E-2</v>
      </c>
      <c r="K3175">
        <v>2.93881E-2</v>
      </c>
      <c r="L3175">
        <v>7.3590299999999997E-2</v>
      </c>
      <c r="M3175">
        <v>0.1177926</v>
      </c>
      <c r="N3175">
        <v>0.18161359999999999</v>
      </c>
      <c r="O3175">
        <v>12331</v>
      </c>
      <c r="P3175" t="s">
        <v>59</v>
      </c>
      <c r="Q3175" t="s">
        <v>61</v>
      </c>
    </row>
    <row r="3176" spans="1:17" x14ac:dyDescent="0.25">
      <c r="A3176" t="s">
        <v>28</v>
      </c>
      <c r="B3176" t="s">
        <v>36</v>
      </c>
      <c r="C3176" t="s">
        <v>52</v>
      </c>
      <c r="D3176" t="s">
        <v>31</v>
      </c>
      <c r="E3176">
        <v>14</v>
      </c>
      <c r="F3176" t="str">
        <f t="shared" si="49"/>
        <v>Average Per Premise1-in-2October Monthly System Peak Day50% Cycling14</v>
      </c>
      <c r="G3176">
        <v>1.431208</v>
      </c>
      <c r="H3176">
        <v>1.733282</v>
      </c>
      <c r="I3176">
        <v>85.290499999999994</v>
      </c>
      <c r="J3176">
        <v>-0.14134070000000001</v>
      </c>
      <c r="K3176">
        <v>0.1206324</v>
      </c>
      <c r="L3176">
        <v>0.30207420000000001</v>
      </c>
      <c r="M3176">
        <v>0.4835161</v>
      </c>
      <c r="N3176">
        <v>0.74548919999999996</v>
      </c>
      <c r="O3176">
        <v>12331</v>
      </c>
      <c r="P3176" t="s">
        <v>59</v>
      </c>
      <c r="Q3176" t="s">
        <v>61</v>
      </c>
    </row>
    <row r="3177" spans="1:17" x14ac:dyDescent="0.25">
      <c r="A3177" t="s">
        <v>29</v>
      </c>
      <c r="B3177" t="s">
        <v>36</v>
      </c>
      <c r="C3177" t="s">
        <v>52</v>
      </c>
      <c r="D3177" t="s">
        <v>31</v>
      </c>
      <c r="E3177">
        <v>14</v>
      </c>
      <c r="F3177" t="str">
        <f t="shared" si="49"/>
        <v>Average Per Device1-in-2October Monthly System Peak Day50% Cycling14</v>
      </c>
      <c r="G3177">
        <v>1.223617</v>
      </c>
      <c r="H3177">
        <v>1.481876</v>
      </c>
      <c r="I3177">
        <v>85.290499999999994</v>
      </c>
      <c r="J3177">
        <v>-0.1208398</v>
      </c>
      <c r="K3177">
        <v>0.1031352</v>
      </c>
      <c r="L3177">
        <v>0.25825949999999998</v>
      </c>
      <c r="M3177">
        <v>0.41338390000000003</v>
      </c>
      <c r="N3177">
        <v>0.63735889999999995</v>
      </c>
      <c r="O3177">
        <v>12331</v>
      </c>
      <c r="P3177" t="s">
        <v>59</v>
      </c>
      <c r="Q3177" t="s">
        <v>61</v>
      </c>
    </row>
    <row r="3178" spans="1:17" x14ac:dyDescent="0.25">
      <c r="A3178" t="s">
        <v>43</v>
      </c>
      <c r="B3178" t="s">
        <v>36</v>
      </c>
      <c r="C3178" t="s">
        <v>52</v>
      </c>
      <c r="D3178" t="s">
        <v>31</v>
      </c>
      <c r="E3178">
        <v>14</v>
      </c>
      <c r="F3178" t="str">
        <f t="shared" si="49"/>
        <v>Aggregate1-in-2October Monthly System Peak Day50% Cycling14</v>
      </c>
      <c r="G3178">
        <v>17.648230000000002</v>
      </c>
      <c r="H3178">
        <v>21.373100000000001</v>
      </c>
      <c r="I3178">
        <v>85.290499999999994</v>
      </c>
      <c r="J3178">
        <v>-1.7428729999999999</v>
      </c>
      <c r="K3178">
        <v>1.487519</v>
      </c>
      <c r="L3178">
        <v>3.7248779999999999</v>
      </c>
      <c r="M3178">
        <v>5.962237</v>
      </c>
      <c r="N3178">
        <v>9.1926279999999991</v>
      </c>
      <c r="O3178">
        <v>12331</v>
      </c>
      <c r="P3178" t="s">
        <v>59</v>
      </c>
      <c r="Q3178" t="s">
        <v>61</v>
      </c>
    </row>
    <row r="3179" spans="1:17" x14ac:dyDescent="0.25">
      <c r="A3179" t="s">
        <v>30</v>
      </c>
      <c r="B3179" t="s">
        <v>36</v>
      </c>
      <c r="C3179" t="s">
        <v>52</v>
      </c>
      <c r="D3179" t="s">
        <v>26</v>
      </c>
      <c r="E3179">
        <v>14</v>
      </c>
      <c r="F3179" t="str">
        <f t="shared" si="49"/>
        <v>Average Per Ton1-in-2October Monthly System Peak DayAll14</v>
      </c>
      <c r="G3179">
        <v>0.28805190000000003</v>
      </c>
      <c r="H3179">
        <v>0.35265160000000001</v>
      </c>
      <c r="I3179">
        <v>84.792100000000005</v>
      </c>
      <c r="J3179">
        <v>-1.79004E-2</v>
      </c>
      <c r="K3179">
        <v>3.0841299999999999E-2</v>
      </c>
      <c r="L3179">
        <v>6.4599699999999996E-2</v>
      </c>
      <c r="M3179">
        <v>9.8358100000000004E-2</v>
      </c>
      <c r="N3179">
        <v>0.1470998</v>
      </c>
      <c r="O3179">
        <v>23026</v>
      </c>
      <c r="P3179" t="s">
        <v>59</v>
      </c>
      <c r="Q3179" t="s">
        <v>61</v>
      </c>
    </row>
    <row r="3180" spans="1:17" x14ac:dyDescent="0.25">
      <c r="A3180" t="s">
        <v>28</v>
      </c>
      <c r="B3180" t="s">
        <v>36</v>
      </c>
      <c r="C3180" t="s">
        <v>52</v>
      </c>
      <c r="D3180" t="s">
        <v>26</v>
      </c>
      <c r="E3180">
        <v>14</v>
      </c>
      <c r="F3180" t="str">
        <f t="shared" si="49"/>
        <v>Average Per Premise1-in-2October Monthly System Peak DayAll14</v>
      </c>
      <c r="G3180">
        <v>1.232815</v>
      </c>
      <c r="H3180">
        <v>1.5092909999999999</v>
      </c>
      <c r="I3180">
        <v>84.792100000000005</v>
      </c>
      <c r="J3180">
        <v>-7.6610899999999996E-2</v>
      </c>
      <c r="K3180">
        <v>0.13199569999999999</v>
      </c>
      <c r="L3180">
        <v>0.2764761</v>
      </c>
      <c r="M3180">
        <v>0.42095640000000001</v>
      </c>
      <c r="N3180">
        <v>0.62956310000000004</v>
      </c>
      <c r="O3180">
        <v>23026</v>
      </c>
      <c r="P3180" t="s">
        <v>59</v>
      </c>
      <c r="Q3180" t="s">
        <v>61</v>
      </c>
    </row>
    <row r="3181" spans="1:17" x14ac:dyDescent="0.25">
      <c r="A3181" t="s">
        <v>29</v>
      </c>
      <c r="B3181" t="s">
        <v>36</v>
      </c>
      <c r="C3181" t="s">
        <v>52</v>
      </c>
      <c r="D3181" t="s">
        <v>26</v>
      </c>
      <c r="E3181">
        <v>14</v>
      </c>
      <c r="F3181" t="str">
        <f t="shared" si="49"/>
        <v>Average Per Device1-in-2October Monthly System Peak DayAll14</v>
      </c>
      <c r="G3181">
        <v>1.0274650000000001</v>
      </c>
      <c r="H3181">
        <v>1.2578879999999999</v>
      </c>
      <c r="I3181">
        <v>84.792100000000005</v>
      </c>
      <c r="J3181">
        <v>-6.3849799999999998E-2</v>
      </c>
      <c r="K3181">
        <v>0.1100092</v>
      </c>
      <c r="L3181">
        <v>0.2304234</v>
      </c>
      <c r="M3181">
        <v>0.35083760000000003</v>
      </c>
      <c r="N3181">
        <v>0.52469659999999996</v>
      </c>
      <c r="O3181">
        <v>23026</v>
      </c>
      <c r="P3181" t="s">
        <v>59</v>
      </c>
      <c r="Q3181" t="s">
        <v>61</v>
      </c>
    </row>
    <row r="3182" spans="1:17" x14ac:dyDescent="0.25">
      <c r="A3182" t="s">
        <v>43</v>
      </c>
      <c r="B3182" t="s">
        <v>36</v>
      </c>
      <c r="C3182" t="s">
        <v>52</v>
      </c>
      <c r="D3182" t="s">
        <v>26</v>
      </c>
      <c r="E3182">
        <v>14</v>
      </c>
      <c r="F3182" t="str">
        <f t="shared" si="49"/>
        <v>Aggregate1-in-2October Monthly System Peak DayAll14</v>
      </c>
      <c r="G3182">
        <v>28.386800000000001</v>
      </c>
      <c r="H3182">
        <v>34.752940000000002</v>
      </c>
      <c r="I3182">
        <v>84.792100000000005</v>
      </c>
      <c r="J3182">
        <v>-1.764043</v>
      </c>
      <c r="K3182">
        <v>3.0393340000000002</v>
      </c>
      <c r="L3182">
        <v>6.3661380000000003</v>
      </c>
      <c r="M3182">
        <v>9.6929420000000004</v>
      </c>
      <c r="N3182">
        <v>14.496320000000001</v>
      </c>
      <c r="O3182">
        <v>23026</v>
      </c>
      <c r="P3182" t="s">
        <v>59</v>
      </c>
      <c r="Q3182" t="s">
        <v>61</v>
      </c>
    </row>
    <row r="3183" spans="1:17" x14ac:dyDescent="0.25">
      <c r="A3183" t="s">
        <v>30</v>
      </c>
      <c r="B3183" t="s">
        <v>36</v>
      </c>
      <c r="C3183" t="s">
        <v>53</v>
      </c>
      <c r="D3183" t="s">
        <v>58</v>
      </c>
      <c r="E3183">
        <v>14</v>
      </c>
      <c r="F3183" t="str">
        <f t="shared" si="49"/>
        <v>Average Per Ton1-in-2September Monthly System Peak Day100% Cycling14</v>
      </c>
      <c r="G3183">
        <v>0.24859800000000001</v>
      </c>
      <c r="H3183">
        <v>0.33824409999999999</v>
      </c>
      <c r="I3183">
        <v>87.986900000000006</v>
      </c>
      <c r="J3183">
        <v>4.2442899999999999E-2</v>
      </c>
      <c r="K3183">
        <v>7.0330900000000002E-2</v>
      </c>
      <c r="L3183">
        <v>8.9646100000000006E-2</v>
      </c>
      <c r="M3183">
        <v>0.1089613</v>
      </c>
      <c r="N3183">
        <v>0.13684940000000001</v>
      </c>
      <c r="O3183">
        <v>10695</v>
      </c>
      <c r="P3183" t="s">
        <v>59</v>
      </c>
      <c r="Q3183" t="s">
        <v>61</v>
      </c>
    </row>
    <row r="3184" spans="1:17" x14ac:dyDescent="0.25">
      <c r="A3184" t="s">
        <v>28</v>
      </c>
      <c r="B3184" t="s">
        <v>36</v>
      </c>
      <c r="C3184" t="s">
        <v>53</v>
      </c>
      <c r="D3184" t="s">
        <v>58</v>
      </c>
      <c r="E3184">
        <v>14</v>
      </c>
      <c r="F3184" t="str">
        <f t="shared" si="49"/>
        <v>Average Per Premise1-in-2September Monthly System Peak Day100% Cycling14</v>
      </c>
      <c r="G3184">
        <v>1.1141259999999999</v>
      </c>
      <c r="H3184">
        <v>1.515887</v>
      </c>
      <c r="I3184">
        <v>87.986900000000006</v>
      </c>
      <c r="J3184">
        <v>0.19021350000000001</v>
      </c>
      <c r="K3184">
        <v>0.31519760000000002</v>
      </c>
      <c r="L3184">
        <v>0.40176129999999999</v>
      </c>
      <c r="M3184">
        <v>0.48832490000000001</v>
      </c>
      <c r="N3184">
        <v>0.61330910000000005</v>
      </c>
      <c r="O3184">
        <v>10695</v>
      </c>
      <c r="P3184" t="s">
        <v>59</v>
      </c>
      <c r="Q3184" t="s">
        <v>61</v>
      </c>
    </row>
    <row r="3185" spans="1:17" x14ac:dyDescent="0.25">
      <c r="A3185" t="s">
        <v>29</v>
      </c>
      <c r="B3185" t="s">
        <v>36</v>
      </c>
      <c r="C3185" t="s">
        <v>53</v>
      </c>
      <c r="D3185" t="s">
        <v>58</v>
      </c>
      <c r="E3185">
        <v>14</v>
      </c>
      <c r="F3185" t="str">
        <f t="shared" si="49"/>
        <v>Average Per Device1-in-2September Monthly System Peak Day100% Cycling14</v>
      </c>
      <c r="G3185">
        <v>0.90235330000000002</v>
      </c>
      <c r="H3185">
        <v>1.2277480000000001</v>
      </c>
      <c r="I3185">
        <v>87.986900000000006</v>
      </c>
      <c r="J3185">
        <v>0.15405779999999999</v>
      </c>
      <c r="K3185">
        <v>0.25528499999999998</v>
      </c>
      <c r="L3185">
        <v>0.32539469999999998</v>
      </c>
      <c r="M3185">
        <v>0.39550439999999998</v>
      </c>
      <c r="N3185">
        <v>0.4967316</v>
      </c>
      <c r="O3185">
        <v>10695</v>
      </c>
      <c r="P3185" t="s">
        <v>59</v>
      </c>
      <c r="Q3185" t="s">
        <v>61</v>
      </c>
    </row>
    <row r="3186" spans="1:17" x14ac:dyDescent="0.25">
      <c r="A3186" t="s">
        <v>43</v>
      </c>
      <c r="B3186" t="s">
        <v>36</v>
      </c>
      <c r="C3186" t="s">
        <v>53</v>
      </c>
      <c r="D3186" t="s">
        <v>58</v>
      </c>
      <c r="E3186">
        <v>14</v>
      </c>
      <c r="F3186" t="str">
        <f t="shared" si="49"/>
        <v>Aggregate1-in-2September Monthly System Peak Day100% Cycling14</v>
      </c>
      <c r="G3186">
        <v>11.915570000000001</v>
      </c>
      <c r="H3186">
        <v>16.212409999999998</v>
      </c>
      <c r="I3186">
        <v>87.986900000000006</v>
      </c>
      <c r="J3186">
        <v>2.0343330000000002</v>
      </c>
      <c r="K3186">
        <v>3.3710390000000001</v>
      </c>
      <c r="L3186">
        <v>4.296837</v>
      </c>
      <c r="M3186">
        <v>5.2226350000000004</v>
      </c>
      <c r="N3186">
        <v>6.5593399999999997</v>
      </c>
      <c r="O3186">
        <v>10695</v>
      </c>
      <c r="P3186" t="s">
        <v>59</v>
      </c>
      <c r="Q3186" t="s">
        <v>61</v>
      </c>
    </row>
    <row r="3187" spans="1:17" x14ac:dyDescent="0.25">
      <c r="A3187" t="s">
        <v>30</v>
      </c>
      <c r="B3187" t="s">
        <v>36</v>
      </c>
      <c r="C3187" t="s">
        <v>53</v>
      </c>
      <c r="D3187" t="s">
        <v>31</v>
      </c>
      <c r="E3187">
        <v>14</v>
      </c>
      <c r="F3187" t="str">
        <f t="shared" si="49"/>
        <v>Average Per Ton1-in-2September Monthly System Peak Day50% Cycling14</v>
      </c>
      <c r="G3187">
        <v>0.40759109999999998</v>
      </c>
      <c r="H3187">
        <v>0.51499660000000003</v>
      </c>
      <c r="I3187">
        <v>89.181600000000003</v>
      </c>
      <c r="J3187">
        <v>7.6686000000000002E-3</v>
      </c>
      <c r="K3187">
        <v>6.6593899999999998E-2</v>
      </c>
      <c r="L3187">
        <v>0.1074055</v>
      </c>
      <c r="M3187">
        <v>0.14821699999999999</v>
      </c>
      <c r="N3187">
        <v>0.2071424</v>
      </c>
      <c r="O3187">
        <v>12331</v>
      </c>
      <c r="P3187" t="s">
        <v>59</v>
      </c>
      <c r="Q3187" t="s">
        <v>61</v>
      </c>
    </row>
    <row r="3188" spans="1:17" x14ac:dyDescent="0.25">
      <c r="A3188" t="s">
        <v>28</v>
      </c>
      <c r="B3188" t="s">
        <v>36</v>
      </c>
      <c r="C3188" t="s">
        <v>53</v>
      </c>
      <c r="D3188" t="s">
        <v>31</v>
      </c>
      <c r="E3188">
        <v>14</v>
      </c>
      <c r="F3188" t="str">
        <f t="shared" si="49"/>
        <v>Average Per Premise1-in-2September Monthly System Peak Day50% Cycling14</v>
      </c>
      <c r="G3188">
        <v>1.673084</v>
      </c>
      <c r="H3188">
        <v>2.113963</v>
      </c>
      <c r="I3188">
        <v>89.181600000000003</v>
      </c>
      <c r="J3188">
        <v>3.1477900000000003E-2</v>
      </c>
      <c r="K3188">
        <v>0.27335540000000003</v>
      </c>
      <c r="L3188">
        <v>0.44087900000000002</v>
      </c>
      <c r="M3188">
        <v>0.60840269999999996</v>
      </c>
      <c r="N3188">
        <v>0.85028020000000004</v>
      </c>
      <c r="O3188">
        <v>12331</v>
      </c>
      <c r="P3188" t="s">
        <v>59</v>
      </c>
      <c r="Q3188" t="s">
        <v>61</v>
      </c>
    </row>
    <row r="3189" spans="1:17" x14ac:dyDescent="0.25">
      <c r="A3189" t="s">
        <v>29</v>
      </c>
      <c r="B3189" t="s">
        <v>36</v>
      </c>
      <c r="C3189" t="s">
        <v>53</v>
      </c>
      <c r="D3189" t="s">
        <v>31</v>
      </c>
      <c r="E3189">
        <v>14</v>
      </c>
      <c r="F3189" t="str">
        <f t="shared" si="49"/>
        <v>Average Per Device1-in-2September Monthly System Peak Day50% Cycling14</v>
      </c>
      <c r="G3189">
        <v>1.430409</v>
      </c>
      <c r="H3189">
        <v>1.8073410000000001</v>
      </c>
      <c r="I3189">
        <v>89.181600000000003</v>
      </c>
      <c r="J3189">
        <v>2.6912200000000001E-2</v>
      </c>
      <c r="K3189">
        <v>0.23370630000000001</v>
      </c>
      <c r="L3189">
        <v>0.37693120000000002</v>
      </c>
      <c r="M3189">
        <v>0.52015619999999996</v>
      </c>
      <c r="N3189">
        <v>0.72695030000000005</v>
      </c>
      <c r="O3189">
        <v>12331</v>
      </c>
      <c r="P3189" t="s">
        <v>59</v>
      </c>
      <c r="Q3189" t="s">
        <v>61</v>
      </c>
    </row>
    <row r="3190" spans="1:17" x14ac:dyDescent="0.25">
      <c r="A3190" t="s">
        <v>43</v>
      </c>
      <c r="B3190" t="s">
        <v>36</v>
      </c>
      <c r="C3190" t="s">
        <v>53</v>
      </c>
      <c r="D3190" t="s">
        <v>31</v>
      </c>
      <c r="E3190">
        <v>14</v>
      </c>
      <c r="F3190" t="str">
        <f t="shared" si="49"/>
        <v>Aggregate1-in-2September Monthly System Peak Day50% Cycling14</v>
      </c>
      <c r="G3190">
        <v>20.630800000000001</v>
      </c>
      <c r="H3190">
        <v>26.067270000000001</v>
      </c>
      <c r="I3190">
        <v>89.181600000000003</v>
      </c>
      <c r="J3190">
        <v>0.38815450000000001</v>
      </c>
      <c r="K3190">
        <v>3.370746</v>
      </c>
      <c r="L3190">
        <v>5.4364790000000003</v>
      </c>
      <c r="M3190">
        <v>7.5022130000000002</v>
      </c>
      <c r="N3190">
        <v>10.4848</v>
      </c>
      <c r="O3190">
        <v>12331</v>
      </c>
      <c r="P3190" t="s">
        <v>59</v>
      </c>
      <c r="Q3190" t="s">
        <v>61</v>
      </c>
    </row>
    <row r="3191" spans="1:17" x14ac:dyDescent="0.25">
      <c r="A3191" t="s">
        <v>30</v>
      </c>
      <c r="B3191" t="s">
        <v>36</v>
      </c>
      <c r="C3191" t="s">
        <v>53</v>
      </c>
      <c r="D3191" t="s">
        <v>26</v>
      </c>
      <c r="E3191">
        <v>14</v>
      </c>
      <c r="F3191" t="str">
        <f t="shared" si="49"/>
        <v>Average Per Ton1-in-2September Monthly System Peak DayAll14</v>
      </c>
      <c r="G3191">
        <v>0.3337388</v>
      </c>
      <c r="H3191">
        <v>0.43289499999999997</v>
      </c>
      <c r="I3191">
        <v>88.6267</v>
      </c>
      <c r="J3191">
        <v>2.3821200000000001E-2</v>
      </c>
      <c r="K3191">
        <v>6.8329799999999996E-2</v>
      </c>
      <c r="L3191">
        <v>9.9156300000000003E-2</v>
      </c>
      <c r="M3191">
        <v>0.12998270000000001</v>
      </c>
      <c r="N3191">
        <v>0.17449129999999999</v>
      </c>
      <c r="O3191">
        <v>23026</v>
      </c>
      <c r="P3191" t="s">
        <v>59</v>
      </c>
      <c r="Q3191" t="s">
        <v>61</v>
      </c>
    </row>
    <row r="3192" spans="1:17" x14ac:dyDescent="0.25">
      <c r="A3192" t="s">
        <v>28</v>
      </c>
      <c r="B3192" t="s">
        <v>36</v>
      </c>
      <c r="C3192" t="s">
        <v>53</v>
      </c>
      <c r="D3192" t="s">
        <v>26</v>
      </c>
      <c r="E3192">
        <v>14</v>
      </c>
      <c r="F3192" t="str">
        <f t="shared" si="49"/>
        <v>Average Per Premise1-in-2September Monthly System Peak DayAll14</v>
      </c>
      <c r="G3192">
        <v>1.428347</v>
      </c>
      <c r="H3192">
        <v>1.8527199999999999</v>
      </c>
      <c r="I3192">
        <v>88.6267</v>
      </c>
      <c r="J3192">
        <v>0.1019509</v>
      </c>
      <c r="K3192">
        <v>0.29244019999999998</v>
      </c>
      <c r="L3192">
        <v>0.42437249999999999</v>
      </c>
      <c r="M3192">
        <v>0.55630480000000004</v>
      </c>
      <c r="N3192">
        <v>0.74679410000000002</v>
      </c>
      <c r="O3192">
        <v>23026</v>
      </c>
      <c r="P3192" t="s">
        <v>59</v>
      </c>
      <c r="Q3192" t="s">
        <v>61</v>
      </c>
    </row>
    <row r="3193" spans="1:17" x14ac:dyDescent="0.25">
      <c r="A3193" t="s">
        <v>29</v>
      </c>
      <c r="B3193" t="s">
        <v>36</v>
      </c>
      <c r="C3193" t="s">
        <v>53</v>
      </c>
      <c r="D3193" t="s">
        <v>26</v>
      </c>
      <c r="E3193">
        <v>14</v>
      </c>
      <c r="F3193" t="str">
        <f t="shared" si="49"/>
        <v>Average Per Device1-in-2September Monthly System Peak DayAll14</v>
      </c>
      <c r="G3193">
        <v>1.1904269999999999</v>
      </c>
      <c r="H3193">
        <v>1.5441119999999999</v>
      </c>
      <c r="I3193">
        <v>88.6267</v>
      </c>
      <c r="J3193">
        <v>8.49689E-2</v>
      </c>
      <c r="K3193">
        <v>0.24372840000000001</v>
      </c>
      <c r="L3193">
        <v>0.35368470000000002</v>
      </c>
      <c r="M3193">
        <v>0.46364100000000003</v>
      </c>
      <c r="N3193">
        <v>0.62240050000000002</v>
      </c>
      <c r="O3193">
        <v>23026</v>
      </c>
      <c r="P3193" t="s">
        <v>59</v>
      </c>
      <c r="Q3193" t="s">
        <v>61</v>
      </c>
    </row>
    <row r="3194" spans="1:17" x14ac:dyDescent="0.25">
      <c r="A3194" t="s">
        <v>43</v>
      </c>
      <c r="B3194" t="s">
        <v>36</v>
      </c>
      <c r="C3194" t="s">
        <v>53</v>
      </c>
      <c r="D3194" t="s">
        <v>26</v>
      </c>
      <c r="E3194">
        <v>14</v>
      </c>
      <c r="F3194" t="str">
        <f t="shared" si="49"/>
        <v>Aggregate1-in-2September Monthly System Peak DayAll14</v>
      </c>
      <c r="G3194">
        <v>32.889130000000002</v>
      </c>
      <c r="H3194">
        <v>42.660719999999998</v>
      </c>
      <c r="I3194">
        <v>88.6267</v>
      </c>
      <c r="J3194">
        <v>2.3475220000000001</v>
      </c>
      <c r="K3194">
        <v>6.7337280000000002</v>
      </c>
      <c r="L3194">
        <v>9.7716010000000004</v>
      </c>
      <c r="M3194">
        <v>12.809469999999999</v>
      </c>
      <c r="N3194">
        <v>17.195679999999999</v>
      </c>
      <c r="O3194">
        <v>23026</v>
      </c>
      <c r="P3194" t="s">
        <v>59</v>
      </c>
      <c r="Q3194" t="s">
        <v>61</v>
      </c>
    </row>
    <row r="3195" spans="1:17" x14ac:dyDescent="0.25">
      <c r="A3195" t="s">
        <v>30</v>
      </c>
      <c r="B3195" t="s">
        <v>36</v>
      </c>
      <c r="C3195" t="s">
        <v>48</v>
      </c>
      <c r="D3195" t="s">
        <v>58</v>
      </c>
      <c r="E3195">
        <v>15</v>
      </c>
      <c r="F3195" t="str">
        <f t="shared" si="49"/>
        <v>Average Per Ton1-in-2August Monthly System Peak Day100% Cycling15</v>
      </c>
      <c r="G3195">
        <v>0.24908350000000001</v>
      </c>
      <c r="H3195">
        <v>0.34881469999999998</v>
      </c>
      <c r="I3195">
        <v>83.249499999999998</v>
      </c>
      <c r="J3195">
        <v>4.1519399999999998E-2</v>
      </c>
      <c r="K3195">
        <v>7.5911400000000004E-2</v>
      </c>
      <c r="L3195">
        <v>9.9731200000000006E-2</v>
      </c>
      <c r="M3195">
        <v>0.12355099999999999</v>
      </c>
      <c r="N3195">
        <v>0.157943</v>
      </c>
      <c r="O3195">
        <v>10695</v>
      </c>
      <c r="P3195" t="s">
        <v>59</v>
      </c>
      <c r="Q3195" t="s">
        <v>61</v>
      </c>
    </row>
    <row r="3196" spans="1:17" x14ac:dyDescent="0.25">
      <c r="A3196" t="s">
        <v>28</v>
      </c>
      <c r="B3196" t="s">
        <v>36</v>
      </c>
      <c r="C3196" t="s">
        <v>48</v>
      </c>
      <c r="D3196" t="s">
        <v>58</v>
      </c>
      <c r="E3196">
        <v>15</v>
      </c>
      <c r="F3196" t="str">
        <f t="shared" si="49"/>
        <v>Average Per Premise1-in-2August Monthly System Peak Day100% Cycling15</v>
      </c>
      <c r="G3196">
        <v>1.1163019999999999</v>
      </c>
      <c r="H3196">
        <v>1.563261</v>
      </c>
      <c r="I3196">
        <v>83.249499999999998</v>
      </c>
      <c r="J3196">
        <v>0.18607480000000001</v>
      </c>
      <c r="K3196">
        <v>0.34020729999999999</v>
      </c>
      <c r="L3196">
        <v>0.44695889999999999</v>
      </c>
      <c r="M3196">
        <v>0.55371060000000005</v>
      </c>
      <c r="N3196">
        <v>0.707843</v>
      </c>
      <c r="O3196">
        <v>10695</v>
      </c>
      <c r="P3196" t="s">
        <v>59</v>
      </c>
      <c r="Q3196" t="s">
        <v>61</v>
      </c>
    </row>
    <row r="3197" spans="1:17" x14ac:dyDescent="0.25">
      <c r="A3197" t="s">
        <v>29</v>
      </c>
      <c r="B3197" t="s">
        <v>36</v>
      </c>
      <c r="C3197" t="s">
        <v>48</v>
      </c>
      <c r="D3197" t="s">
        <v>58</v>
      </c>
      <c r="E3197">
        <v>15</v>
      </c>
      <c r="F3197" t="str">
        <f t="shared" si="49"/>
        <v>Average Per Device1-in-2August Monthly System Peak Day100% Cycling15</v>
      </c>
      <c r="G3197">
        <v>0.90411580000000002</v>
      </c>
      <c r="H3197">
        <v>1.2661169999999999</v>
      </c>
      <c r="I3197">
        <v>83.249499999999998</v>
      </c>
      <c r="J3197">
        <v>0.1507058</v>
      </c>
      <c r="K3197">
        <v>0.27554079999999997</v>
      </c>
      <c r="L3197">
        <v>0.36200120000000002</v>
      </c>
      <c r="M3197">
        <v>0.44846150000000001</v>
      </c>
      <c r="N3197">
        <v>0.57329649999999999</v>
      </c>
      <c r="O3197">
        <v>10695</v>
      </c>
      <c r="P3197" t="s">
        <v>59</v>
      </c>
      <c r="Q3197" t="s">
        <v>61</v>
      </c>
    </row>
    <row r="3198" spans="1:17" x14ac:dyDescent="0.25">
      <c r="A3198" t="s">
        <v>43</v>
      </c>
      <c r="B3198" t="s">
        <v>36</v>
      </c>
      <c r="C3198" t="s">
        <v>48</v>
      </c>
      <c r="D3198" t="s">
        <v>58</v>
      </c>
      <c r="E3198">
        <v>15</v>
      </c>
      <c r="F3198" t="str">
        <f t="shared" si="49"/>
        <v>Aggregate1-in-2August Monthly System Peak Day100% Cycling15</v>
      </c>
      <c r="G3198">
        <v>11.93885</v>
      </c>
      <c r="H3198">
        <v>16.719069999999999</v>
      </c>
      <c r="I3198">
        <v>83.249499999999998</v>
      </c>
      <c r="J3198">
        <v>1.99007</v>
      </c>
      <c r="K3198">
        <v>3.6385169999999998</v>
      </c>
      <c r="L3198">
        <v>4.7802249999999997</v>
      </c>
      <c r="M3198">
        <v>5.9219350000000004</v>
      </c>
      <c r="N3198">
        <v>7.5703810000000002</v>
      </c>
      <c r="O3198">
        <v>10695</v>
      </c>
      <c r="P3198" t="s">
        <v>59</v>
      </c>
      <c r="Q3198" t="s">
        <v>61</v>
      </c>
    </row>
    <row r="3199" spans="1:17" x14ac:dyDescent="0.25">
      <c r="A3199" t="s">
        <v>30</v>
      </c>
      <c r="B3199" t="s">
        <v>36</v>
      </c>
      <c r="C3199" t="s">
        <v>48</v>
      </c>
      <c r="D3199" t="s">
        <v>31</v>
      </c>
      <c r="E3199">
        <v>15</v>
      </c>
      <c r="F3199" t="str">
        <f t="shared" si="49"/>
        <v>Average Per Ton1-in-2August Monthly System Peak Day50% Cycling15</v>
      </c>
      <c r="G3199">
        <v>0.4240237</v>
      </c>
      <c r="H3199">
        <v>0.53608160000000005</v>
      </c>
      <c r="I3199">
        <v>83.751300000000001</v>
      </c>
      <c r="J3199">
        <v>-2.5890000000000002E-3</v>
      </c>
      <c r="K3199">
        <v>6.5145400000000006E-2</v>
      </c>
      <c r="L3199">
        <v>0.112058</v>
      </c>
      <c r="M3199">
        <v>0.15897059999999999</v>
      </c>
      <c r="N3199">
        <v>0.22670489999999999</v>
      </c>
      <c r="O3199">
        <v>12331</v>
      </c>
      <c r="P3199" t="s">
        <v>59</v>
      </c>
      <c r="Q3199" t="s">
        <v>61</v>
      </c>
    </row>
    <row r="3200" spans="1:17" x14ac:dyDescent="0.25">
      <c r="A3200" t="s">
        <v>28</v>
      </c>
      <c r="B3200" t="s">
        <v>36</v>
      </c>
      <c r="C3200" t="s">
        <v>48</v>
      </c>
      <c r="D3200" t="s">
        <v>31</v>
      </c>
      <c r="E3200">
        <v>15</v>
      </c>
      <c r="F3200" t="str">
        <f t="shared" si="49"/>
        <v>Average Per Premise1-in-2August Monthly System Peak Day50% Cycling15</v>
      </c>
      <c r="G3200">
        <v>1.7405360000000001</v>
      </c>
      <c r="H3200">
        <v>2.2005129999999999</v>
      </c>
      <c r="I3200">
        <v>83.751300000000001</v>
      </c>
      <c r="J3200">
        <v>-1.06274E-2</v>
      </c>
      <c r="K3200">
        <v>0.26740920000000001</v>
      </c>
      <c r="L3200">
        <v>0.45997660000000001</v>
      </c>
      <c r="M3200">
        <v>0.65254389999999995</v>
      </c>
      <c r="N3200">
        <v>0.93058059999999998</v>
      </c>
      <c r="O3200">
        <v>12331</v>
      </c>
      <c r="P3200" t="s">
        <v>59</v>
      </c>
      <c r="Q3200" t="s">
        <v>61</v>
      </c>
    </row>
    <row r="3201" spans="1:17" x14ac:dyDescent="0.25">
      <c r="A3201" t="s">
        <v>29</v>
      </c>
      <c r="B3201" t="s">
        <v>36</v>
      </c>
      <c r="C3201" t="s">
        <v>48</v>
      </c>
      <c r="D3201" t="s">
        <v>31</v>
      </c>
      <c r="E3201">
        <v>15</v>
      </c>
      <c r="F3201" t="str">
        <f t="shared" si="49"/>
        <v>Average Per Device1-in-2August Monthly System Peak Day50% Cycling15</v>
      </c>
      <c r="G3201">
        <v>1.488078</v>
      </c>
      <c r="H3201">
        <v>1.881337</v>
      </c>
      <c r="I3201">
        <v>83.751300000000001</v>
      </c>
      <c r="J3201">
        <v>-9.0858999999999992E-3</v>
      </c>
      <c r="K3201">
        <v>0.22862260000000001</v>
      </c>
      <c r="L3201">
        <v>0.39325870000000002</v>
      </c>
      <c r="M3201">
        <v>0.55789489999999997</v>
      </c>
      <c r="N3201">
        <v>0.79560339999999996</v>
      </c>
      <c r="O3201">
        <v>12331</v>
      </c>
      <c r="P3201" t="s">
        <v>59</v>
      </c>
      <c r="Q3201" t="s">
        <v>61</v>
      </c>
    </row>
    <row r="3202" spans="1:17" x14ac:dyDescent="0.25">
      <c r="A3202" t="s">
        <v>43</v>
      </c>
      <c r="B3202" t="s">
        <v>36</v>
      </c>
      <c r="C3202" t="s">
        <v>48</v>
      </c>
      <c r="D3202" t="s">
        <v>31</v>
      </c>
      <c r="E3202">
        <v>15</v>
      </c>
      <c r="F3202" t="str">
        <f t="shared" si="49"/>
        <v>Aggregate1-in-2August Monthly System Peak Day50% Cycling15</v>
      </c>
      <c r="G3202">
        <v>21.46255</v>
      </c>
      <c r="H3202">
        <v>27.134519999999998</v>
      </c>
      <c r="I3202">
        <v>83.751300000000001</v>
      </c>
      <c r="J3202">
        <v>-0.13104650000000001</v>
      </c>
      <c r="K3202">
        <v>3.2974230000000002</v>
      </c>
      <c r="L3202">
        <v>5.6719710000000001</v>
      </c>
      <c r="M3202">
        <v>8.046519</v>
      </c>
      <c r="N3202">
        <v>11.47499</v>
      </c>
      <c r="O3202">
        <v>12331</v>
      </c>
      <c r="P3202" t="s">
        <v>59</v>
      </c>
      <c r="Q3202" t="s">
        <v>61</v>
      </c>
    </row>
    <row r="3203" spans="1:17" x14ac:dyDescent="0.25">
      <c r="A3203" t="s">
        <v>30</v>
      </c>
      <c r="B3203" t="s">
        <v>36</v>
      </c>
      <c r="C3203" t="s">
        <v>48</v>
      </c>
      <c r="D3203" t="s">
        <v>26</v>
      </c>
      <c r="E3203">
        <v>15</v>
      </c>
      <c r="F3203" t="str">
        <f t="shared" ref="F3203:F3266" si="50">CONCATENATE(A3203,B3203,C3203,D3203,E3203)</f>
        <v>Average Per Ton1-in-2August Monthly System Peak DayAll15</v>
      </c>
      <c r="G3203">
        <v>0.34276400000000001</v>
      </c>
      <c r="H3203">
        <v>0.4490961</v>
      </c>
      <c r="I3203">
        <v>83.518199999999993</v>
      </c>
      <c r="J3203">
        <v>1.78993E-2</v>
      </c>
      <c r="K3203">
        <v>7.0146200000000006E-2</v>
      </c>
      <c r="L3203">
        <v>0.1063322</v>
      </c>
      <c r="M3203">
        <v>0.14251820000000001</v>
      </c>
      <c r="N3203">
        <v>0.19476499999999999</v>
      </c>
      <c r="O3203">
        <v>23026</v>
      </c>
      <c r="P3203" t="s">
        <v>59</v>
      </c>
      <c r="Q3203" t="s">
        <v>61</v>
      </c>
    </row>
    <row r="3204" spans="1:17" x14ac:dyDescent="0.25">
      <c r="A3204" t="s">
        <v>28</v>
      </c>
      <c r="B3204" t="s">
        <v>36</v>
      </c>
      <c r="C3204" t="s">
        <v>48</v>
      </c>
      <c r="D3204" t="s">
        <v>26</v>
      </c>
      <c r="E3204">
        <v>15</v>
      </c>
      <c r="F3204" t="str">
        <f t="shared" si="50"/>
        <v>Average Per Premise1-in-2August Monthly System Peak DayAll15</v>
      </c>
      <c r="G3204">
        <v>1.466974</v>
      </c>
      <c r="H3204">
        <v>1.922058</v>
      </c>
      <c r="I3204">
        <v>83.518199999999993</v>
      </c>
      <c r="J3204">
        <v>7.6606199999999999E-2</v>
      </c>
      <c r="K3204">
        <v>0.30021409999999998</v>
      </c>
      <c r="L3204">
        <v>0.4550843</v>
      </c>
      <c r="M3204">
        <v>0.60995440000000001</v>
      </c>
      <c r="N3204">
        <v>0.83356229999999998</v>
      </c>
      <c r="O3204">
        <v>23026</v>
      </c>
      <c r="P3204" t="s">
        <v>59</v>
      </c>
      <c r="Q3204" t="s">
        <v>61</v>
      </c>
    </row>
    <row r="3205" spans="1:17" x14ac:dyDescent="0.25">
      <c r="A3205" t="s">
        <v>29</v>
      </c>
      <c r="B3205" t="s">
        <v>36</v>
      </c>
      <c r="C3205" t="s">
        <v>48</v>
      </c>
      <c r="D3205" t="s">
        <v>26</v>
      </c>
      <c r="E3205">
        <v>15</v>
      </c>
      <c r="F3205" t="str">
        <f t="shared" si="50"/>
        <v>Average Per Device1-in-2August Monthly System Peak DayAll15</v>
      </c>
      <c r="G3205">
        <v>1.22262</v>
      </c>
      <c r="H3205">
        <v>1.6019000000000001</v>
      </c>
      <c r="I3205">
        <v>83.518199999999993</v>
      </c>
      <c r="J3205">
        <v>6.3845899999999997E-2</v>
      </c>
      <c r="K3205">
        <v>0.25020740000000002</v>
      </c>
      <c r="L3205">
        <v>0.37928079999999997</v>
      </c>
      <c r="M3205">
        <v>0.50835419999999998</v>
      </c>
      <c r="N3205">
        <v>0.69471570000000005</v>
      </c>
      <c r="O3205">
        <v>23026</v>
      </c>
      <c r="P3205" t="s">
        <v>59</v>
      </c>
      <c r="Q3205" t="s">
        <v>61</v>
      </c>
    </row>
    <row r="3206" spans="1:17" x14ac:dyDescent="0.25">
      <c r="A3206" t="s">
        <v>43</v>
      </c>
      <c r="B3206" t="s">
        <v>36</v>
      </c>
      <c r="C3206" t="s">
        <v>48</v>
      </c>
      <c r="D3206" t="s">
        <v>26</v>
      </c>
      <c r="E3206">
        <v>15</v>
      </c>
      <c r="F3206" t="str">
        <f t="shared" si="50"/>
        <v>Aggregate1-in-2August Monthly System Peak DayAll15</v>
      </c>
      <c r="G3206">
        <v>33.778530000000003</v>
      </c>
      <c r="H3206">
        <v>44.257300000000001</v>
      </c>
      <c r="I3206">
        <v>83.518199999999993</v>
      </c>
      <c r="J3206">
        <v>1.763935</v>
      </c>
      <c r="K3206">
        <v>6.9127299999999998</v>
      </c>
      <c r="L3206">
        <v>10.478770000000001</v>
      </c>
      <c r="M3206">
        <v>14.04481</v>
      </c>
      <c r="N3206">
        <v>19.1936</v>
      </c>
      <c r="O3206">
        <v>23026</v>
      </c>
      <c r="P3206" t="s">
        <v>59</v>
      </c>
      <c r="Q3206" t="s">
        <v>61</v>
      </c>
    </row>
    <row r="3207" spans="1:17" x14ac:dyDescent="0.25">
      <c r="A3207" t="s">
        <v>30</v>
      </c>
      <c r="B3207" t="s">
        <v>36</v>
      </c>
      <c r="C3207" t="s">
        <v>37</v>
      </c>
      <c r="D3207" t="s">
        <v>58</v>
      </c>
      <c r="E3207">
        <v>15</v>
      </c>
      <c r="F3207" t="str">
        <f t="shared" si="50"/>
        <v>Average Per Ton1-in-2August Typical Event Day100% Cycling15</v>
      </c>
      <c r="G3207">
        <v>0.23677219999999999</v>
      </c>
      <c r="H3207">
        <v>0.31754270000000001</v>
      </c>
      <c r="I3207">
        <v>82.788300000000007</v>
      </c>
      <c r="J3207">
        <v>1.95502E-2</v>
      </c>
      <c r="K3207">
        <v>5.5719699999999997E-2</v>
      </c>
      <c r="L3207">
        <v>8.0770499999999995E-2</v>
      </c>
      <c r="M3207">
        <v>0.1058214</v>
      </c>
      <c r="N3207">
        <v>0.1419909</v>
      </c>
      <c r="O3207">
        <v>10695</v>
      </c>
      <c r="P3207" t="s">
        <v>59</v>
      </c>
      <c r="Q3207" t="s">
        <v>61</v>
      </c>
    </row>
    <row r="3208" spans="1:17" x14ac:dyDescent="0.25">
      <c r="A3208" t="s">
        <v>28</v>
      </c>
      <c r="B3208" t="s">
        <v>36</v>
      </c>
      <c r="C3208" t="s">
        <v>37</v>
      </c>
      <c r="D3208" t="s">
        <v>58</v>
      </c>
      <c r="E3208">
        <v>15</v>
      </c>
      <c r="F3208" t="str">
        <f t="shared" si="50"/>
        <v>Average Per Premise1-in-2August Typical Event Day100% Cycling15</v>
      </c>
      <c r="G3208">
        <v>1.0611269999999999</v>
      </c>
      <c r="H3208">
        <v>1.423111</v>
      </c>
      <c r="I3208">
        <v>82.788300000000007</v>
      </c>
      <c r="J3208">
        <v>8.7616799999999995E-2</v>
      </c>
      <c r="K3208">
        <v>0.2497153</v>
      </c>
      <c r="L3208">
        <v>0.36198419999999998</v>
      </c>
      <c r="M3208">
        <v>0.47425309999999998</v>
      </c>
      <c r="N3208">
        <v>0.63635149999999996</v>
      </c>
      <c r="O3208">
        <v>10695</v>
      </c>
      <c r="P3208" t="s">
        <v>59</v>
      </c>
      <c r="Q3208" t="s">
        <v>61</v>
      </c>
    </row>
    <row r="3209" spans="1:17" x14ac:dyDescent="0.25">
      <c r="A3209" t="s">
        <v>29</v>
      </c>
      <c r="B3209" t="s">
        <v>36</v>
      </c>
      <c r="C3209" t="s">
        <v>37</v>
      </c>
      <c r="D3209" t="s">
        <v>58</v>
      </c>
      <c r="E3209">
        <v>15</v>
      </c>
      <c r="F3209" t="str">
        <f t="shared" si="50"/>
        <v>Average Per Device1-in-2August Typical Event Day100% Cycling15</v>
      </c>
      <c r="G3209">
        <v>0.85942839999999998</v>
      </c>
      <c r="H3209">
        <v>1.1526069999999999</v>
      </c>
      <c r="I3209">
        <v>82.788300000000007</v>
      </c>
      <c r="J3209">
        <v>7.0962600000000001E-2</v>
      </c>
      <c r="K3209">
        <v>0.2022495</v>
      </c>
      <c r="L3209">
        <v>0.29317840000000001</v>
      </c>
      <c r="M3209">
        <v>0.38410729999999998</v>
      </c>
      <c r="N3209">
        <v>0.51539409999999997</v>
      </c>
      <c r="O3209">
        <v>10695</v>
      </c>
      <c r="P3209" t="s">
        <v>59</v>
      </c>
      <c r="Q3209" t="s">
        <v>61</v>
      </c>
    </row>
    <row r="3210" spans="1:17" x14ac:dyDescent="0.25">
      <c r="A3210" t="s">
        <v>43</v>
      </c>
      <c r="B3210" t="s">
        <v>36</v>
      </c>
      <c r="C3210" t="s">
        <v>37</v>
      </c>
      <c r="D3210" t="s">
        <v>58</v>
      </c>
      <c r="E3210">
        <v>15</v>
      </c>
      <c r="F3210" t="str">
        <f t="shared" si="50"/>
        <v>Aggregate1-in-2August Typical Event Day100% Cycling15</v>
      </c>
      <c r="G3210">
        <v>11.348750000000001</v>
      </c>
      <c r="H3210">
        <v>15.22017</v>
      </c>
      <c r="I3210">
        <v>82.788300000000007</v>
      </c>
      <c r="J3210">
        <v>0.93706149999999999</v>
      </c>
      <c r="K3210">
        <v>2.6707049999999999</v>
      </c>
      <c r="L3210">
        <v>3.8714209999999998</v>
      </c>
      <c r="M3210">
        <v>5.0721369999999997</v>
      </c>
      <c r="N3210">
        <v>6.8057790000000002</v>
      </c>
      <c r="O3210">
        <v>10695</v>
      </c>
      <c r="P3210" t="s">
        <v>59</v>
      </c>
      <c r="Q3210" t="s">
        <v>61</v>
      </c>
    </row>
    <row r="3211" spans="1:17" x14ac:dyDescent="0.25">
      <c r="A3211" t="s">
        <v>30</v>
      </c>
      <c r="B3211" t="s">
        <v>36</v>
      </c>
      <c r="C3211" t="s">
        <v>37</v>
      </c>
      <c r="D3211" t="s">
        <v>31</v>
      </c>
      <c r="E3211">
        <v>15</v>
      </c>
      <c r="F3211" t="str">
        <f t="shared" si="50"/>
        <v>Average Per Ton1-in-2August Typical Event Day50% Cycling15</v>
      </c>
      <c r="G3211">
        <v>0.39852900000000002</v>
      </c>
      <c r="H3211">
        <v>0.4950233</v>
      </c>
      <c r="I3211">
        <v>83.487399999999994</v>
      </c>
      <c r="J3211">
        <v>-2.1842E-2</v>
      </c>
      <c r="K3211">
        <v>4.8071999999999997E-2</v>
      </c>
      <c r="L3211">
        <v>9.6494300000000005E-2</v>
      </c>
      <c r="M3211">
        <v>0.14491660000000001</v>
      </c>
      <c r="N3211">
        <v>0.21483060000000001</v>
      </c>
      <c r="O3211">
        <v>12331</v>
      </c>
      <c r="P3211" t="s">
        <v>59</v>
      </c>
      <c r="Q3211" t="s">
        <v>61</v>
      </c>
    </row>
    <row r="3212" spans="1:17" x14ac:dyDescent="0.25">
      <c r="A3212" t="s">
        <v>28</v>
      </c>
      <c r="B3212" t="s">
        <v>36</v>
      </c>
      <c r="C3212" t="s">
        <v>37</v>
      </c>
      <c r="D3212" t="s">
        <v>31</v>
      </c>
      <c r="E3212">
        <v>15</v>
      </c>
      <c r="F3212" t="str">
        <f t="shared" si="50"/>
        <v>Average Per Premise1-in-2August Typical Event Day50% Cycling15</v>
      </c>
      <c r="G3212">
        <v>1.635886</v>
      </c>
      <c r="H3212">
        <v>2.0319759999999998</v>
      </c>
      <c r="I3212">
        <v>83.487399999999994</v>
      </c>
      <c r="J3212">
        <v>-8.9657299999999995E-2</v>
      </c>
      <c r="K3212">
        <v>0.19732659999999999</v>
      </c>
      <c r="L3212">
        <v>0.39609070000000002</v>
      </c>
      <c r="M3212">
        <v>0.59485489999999996</v>
      </c>
      <c r="N3212">
        <v>0.88183869999999998</v>
      </c>
      <c r="O3212">
        <v>12331</v>
      </c>
      <c r="P3212" t="s">
        <v>59</v>
      </c>
      <c r="Q3212" t="s">
        <v>61</v>
      </c>
    </row>
    <row r="3213" spans="1:17" x14ac:dyDescent="0.25">
      <c r="A3213" t="s">
        <v>29</v>
      </c>
      <c r="B3213" t="s">
        <v>36</v>
      </c>
      <c r="C3213" t="s">
        <v>37</v>
      </c>
      <c r="D3213" t="s">
        <v>31</v>
      </c>
      <c r="E3213">
        <v>15</v>
      </c>
      <c r="F3213" t="str">
        <f t="shared" si="50"/>
        <v>Average Per Device1-in-2August Typical Event Day50% Cycling15</v>
      </c>
      <c r="G3213">
        <v>1.3986069999999999</v>
      </c>
      <c r="H3213">
        <v>1.7372460000000001</v>
      </c>
      <c r="I3213">
        <v>83.487399999999994</v>
      </c>
      <c r="J3213">
        <v>-7.6652799999999993E-2</v>
      </c>
      <c r="K3213">
        <v>0.1687051</v>
      </c>
      <c r="L3213">
        <v>0.33863929999999998</v>
      </c>
      <c r="M3213">
        <v>0.50857350000000001</v>
      </c>
      <c r="N3213">
        <v>0.75393140000000003</v>
      </c>
      <c r="O3213">
        <v>12331</v>
      </c>
      <c r="P3213" t="s">
        <v>59</v>
      </c>
      <c r="Q3213" t="s">
        <v>61</v>
      </c>
    </row>
    <row r="3214" spans="1:17" x14ac:dyDescent="0.25">
      <c r="A3214" t="s">
        <v>43</v>
      </c>
      <c r="B3214" t="s">
        <v>36</v>
      </c>
      <c r="C3214" t="s">
        <v>37</v>
      </c>
      <c r="D3214" t="s">
        <v>31</v>
      </c>
      <c r="E3214">
        <v>15</v>
      </c>
      <c r="F3214" t="str">
        <f t="shared" si="50"/>
        <v>Aggregate1-in-2August Typical Event Day50% Cycling15</v>
      </c>
      <c r="G3214">
        <v>20.1721</v>
      </c>
      <c r="H3214">
        <v>25.0563</v>
      </c>
      <c r="I3214">
        <v>83.487399999999994</v>
      </c>
      <c r="J3214">
        <v>-1.105564</v>
      </c>
      <c r="K3214">
        <v>2.4332340000000001</v>
      </c>
      <c r="L3214">
        <v>4.8841950000000001</v>
      </c>
      <c r="M3214">
        <v>7.3351550000000003</v>
      </c>
      <c r="N3214">
        <v>10.873950000000001</v>
      </c>
      <c r="O3214">
        <v>12331</v>
      </c>
      <c r="P3214" t="s">
        <v>59</v>
      </c>
      <c r="Q3214" t="s">
        <v>61</v>
      </c>
    </row>
    <row r="3215" spans="1:17" x14ac:dyDescent="0.25">
      <c r="A3215" t="s">
        <v>30</v>
      </c>
      <c r="B3215" t="s">
        <v>36</v>
      </c>
      <c r="C3215" t="s">
        <v>37</v>
      </c>
      <c r="D3215" t="s">
        <v>26</v>
      </c>
      <c r="E3215">
        <v>15</v>
      </c>
      <c r="F3215" t="str">
        <f t="shared" si="50"/>
        <v>Average Per Ton1-in-2August Typical Event DayAll15</v>
      </c>
      <c r="G3215">
        <v>0.32339299999999999</v>
      </c>
      <c r="H3215">
        <v>0.41258359999999999</v>
      </c>
      <c r="I3215">
        <v>83.162599999999998</v>
      </c>
      <c r="J3215">
        <v>-2.6153000000000001E-3</v>
      </c>
      <c r="K3215">
        <v>5.1624400000000001E-2</v>
      </c>
      <c r="L3215">
        <v>8.9190599999999995E-2</v>
      </c>
      <c r="M3215">
        <v>0.12675690000000001</v>
      </c>
      <c r="N3215">
        <v>0.18099660000000001</v>
      </c>
      <c r="O3215">
        <v>23026</v>
      </c>
      <c r="P3215" t="s">
        <v>59</v>
      </c>
      <c r="Q3215" t="s">
        <v>61</v>
      </c>
    </row>
    <row r="3216" spans="1:17" x14ac:dyDescent="0.25">
      <c r="A3216" t="s">
        <v>28</v>
      </c>
      <c r="B3216" t="s">
        <v>36</v>
      </c>
      <c r="C3216" t="s">
        <v>37</v>
      </c>
      <c r="D3216" t="s">
        <v>26</v>
      </c>
      <c r="E3216">
        <v>15</v>
      </c>
      <c r="F3216" t="str">
        <f t="shared" si="50"/>
        <v>Average Per Premise1-in-2August Typical Event DayAll15</v>
      </c>
      <c r="G3216">
        <v>1.384069</v>
      </c>
      <c r="H3216">
        <v>1.76579</v>
      </c>
      <c r="I3216">
        <v>83.162599999999998</v>
      </c>
      <c r="J3216">
        <v>-1.11932E-2</v>
      </c>
      <c r="K3216">
        <v>0.2209438</v>
      </c>
      <c r="L3216">
        <v>0.38172119999999998</v>
      </c>
      <c r="M3216">
        <v>0.54249860000000005</v>
      </c>
      <c r="N3216">
        <v>0.77463559999999998</v>
      </c>
      <c r="O3216">
        <v>23026</v>
      </c>
      <c r="P3216" t="s">
        <v>59</v>
      </c>
      <c r="Q3216" t="s">
        <v>61</v>
      </c>
    </row>
    <row r="3217" spans="1:17" x14ac:dyDescent="0.25">
      <c r="A3217" t="s">
        <v>29</v>
      </c>
      <c r="B3217" t="s">
        <v>36</v>
      </c>
      <c r="C3217" t="s">
        <v>37</v>
      </c>
      <c r="D3217" t="s">
        <v>26</v>
      </c>
      <c r="E3217">
        <v>15</v>
      </c>
      <c r="F3217" t="str">
        <f t="shared" si="50"/>
        <v>Average Per Device1-in-2August Typical Event DayAll15</v>
      </c>
      <c r="G3217">
        <v>1.153524</v>
      </c>
      <c r="H3217">
        <v>1.471662</v>
      </c>
      <c r="I3217">
        <v>83.162599999999998</v>
      </c>
      <c r="J3217">
        <v>-9.3287999999999999E-3</v>
      </c>
      <c r="K3217">
        <v>0.1841412</v>
      </c>
      <c r="L3217">
        <v>0.31813780000000003</v>
      </c>
      <c r="M3217">
        <v>0.45213449999999999</v>
      </c>
      <c r="N3217">
        <v>0.64560439999999997</v>
      </c>
      <c r="O3217">
        <v>23026</v>
      </c>
      <c r="P3217" t="s">
        <v>59</v>
      </c>
      <c r="Q3217" t="s">
        <v>61</v>
      </c>
    </row>
    <row r="3218" spans="1:17" x14ac:dyDescent="0.25">
      <c r="A3218" t="s">
        <v>43</v>
      </c>
      <c r="B3218" t="s">
        <v>36</v>
      </c>
      <c r="C3218" t="s">
        <v>37</v>
      </c>
      <c r="D3218" t="s">
        <v>26</v>
      </c>
      <c r="E3218">
        <v>15</v>
      </c>
      <c r="F3218" t="str">
        <f t="shared" si="50"/>
        <v>Aggregate1-in-2August Typical Event DayAll15</v>
      </c>
      <c r="G3218">
        <v>31.86957</v>
      </c>
      <c r="H3218">
        <v>40.659080000000003</v>
      </c>
      <c r="I3218">
        <v>83.162599999999998</v>
      </c>
      <c r="J3218">
        <v>-0.25773499999999999</v>
      </c>
      <c r="K3218">
        <v>5.0874519999999999</v>
      </c>
      <c r="L3218">
        <v>8.7895120000000002</v>
      </c>
      <c r="M3218">
        <v>12.491569999999999</v>
      </c>
      <c r="N3218">
        <v>17.836760000000002</v>
      </c>
      <c r="O3218">
        <v>23026</v>
      </c>
      <c r="P3218" t="s">
        <v>59</v>
      </c>
      <c r="Q3218" t="s">
        <v>61</v>
      </c>
    </row>
    <row r="3219" spans="1:17" x14ac:dyDescent="0.25">
      <c r="A3219" t="s">
        <v>30</v>
      </c>
      <c r="B3219" t="s">
        <v>36</v>
      </c>
      <c r="C3219" t="s">
        <v>49</v>
      </c>
      <c r="D3219" t="s">
        <v>58</v>
      </c>
      <c r="E3219">
        <v>15</v>
      </c>
      <c r="F3219" t="str">
        <f t="shared" si="50"/>
        <v>Average Per Ton1-in-2July Monthly System Peak Day100% Cycling15</v>
      </c>
      <c r="G3219">
        <v>0.23521410000000001</v>
      </c>
      <c r="H3219">
        <v>0.3135849</v>
      </c>
      <c r="I3219">
        <v>79.604299999999995</v>
      </c>
      <c r="J3219">
        <v>1.6701199999999999E-2</v>
      </c>
      <c r="K3219">
        <v>5.3136099999999999E-2</v>
      </c>
      <c r="L3219">
        <v>7.8370800000000004E-2</v>
      </c>
      <c r="M3219">
        <v>0.10360560000000001</v>
      </c>
      <c r="N3219">
        <v>0.14004050000000001</v>
      </c>
      <c r="O3219">
        <v>10695</v>
      </c>
      <c r="P3219" t="s">
        <v>59</v>
      </c>
      <c r="Q3219" t="s">
        <v>61</v>
      </c>
    </row>
    <row r="3220" spans="1:17" x14ac:dyDescent="0.25">
      <c r="A3220" t="s">
        <v>28</v>
      </c>
      <c r="B3220" t="s">
        <v>36</v>
      </c>
      <c r="C3220" t="s">
        <v>49</v>
      </c>
      <c r="D3220" t="s">
        <v>58</v>
      </c>
      <c r="E3220">
        <v>15</v>
      </c>
      <c r="F3220" t="str">
        <f t="shared" si="50"/>
        <v>Average Per Premise1-in-2July Monthly System Peak Day100% Cycling15</v>
      </c>
      <c r="G3220">
        <v>1.054144</v>
      </c>
      <c r="H3220">
        <v>1.405373</v>
      </c>
      <c r="I3220">
        <v>79.604299999999995</v>
      </c>
      <c r="J3220">
        <v>7.4848600000000001E-2</v>
      </c>
      <c r="K3220">
        <v>0.23813680000000001</v>
      </c>
      <c r="L3220">
        <v>0.35122959999999998</v>
      </c>
      <c r="M3220">
        <v>0.46432250000000003</v>
      </c>
      <c r="N3220">
        <v>0.62761060000000002</v>
      </c>
      <c r="O3220">
        <v>10695</v>
      </c>
      <c r="P3220" t="s">
        <v>59</v>
      </c>
      <c r="Q3220" t="s">
        <v>61</v>
      </c>
    </row>
    <row r="3221" spans="1:17" x14ac:dyDescent="0.25">
      <c r="A3221" t="s">
        <v>29</v>
      </c>
      <c r="B3221" t="s">
        <v>36</v>
      </c>
      <c r="C3221" t="s">
        <v>49</v>
      </c>
      <c r="D3221" t="s">
        <v>58</v>
      </c>
      <c r="E3221">
        <v>15</v>
      </c>
      <c r="F3221" t="str">
        <f t="shared" si="50"/>
        <v>Average Per Device1-in-2July Monthly System Peak Day100% Cycling15</v>
      </c>
      <c r="G3221">
        <v>0.85377270000000005</v>
      </c>
      <c r="H3221">
        <v>1.1382410000000001</v>
      </c>
      <c r="I3221">
        <v>79.604299999999995</v>
      </c>
      <c r="J3221">
        <v>6.0621399999999999E-2</v>
      </c>
      <c r="K3221">
        <v>0.19287190000000001</v>
      </c>
      <c r="L3221">
        <v>0.2844681</v>
      </c>
      <c r="M3221">
        <v>0.37606430000000002</v>
      </c>
      <c r="N3221">
        <v>0.50831470000000001</v>
      </c>
      <c r="O3221">
        <v>10695</v>
      </c>
      <c r="P3221" t="s">
        <v>59</v>
      </c>
      <c r="Q3221" t="s">
        <v>61</v>
      </c>
    </row>
    <row r="3222" spans="1:17" x14ac:dyDescent="0.25">
      <c r="A3222" t="s">
        <v>43</v>
      </c>
      <c r="B3222" t="s">
        <v>36</v>
      </c>
      <c r="C3222" t="s">
        <v>49</v>
      </c>
      <c r="D3222" t="s">
        <v>58</v>
      </c>
      <c r="E3222">
        <v>15</v>
      </c>
      <c r="F3222" t="str">
        <f t="shared" si="50"/>
        <v>Aggregate1-in-2July Monthly System Peak Day100% Cycling15</v>
      </c>
      <c r="G3222">
        <v>11.27407</v>
      </c>
      <c r="H3222">
        <v>15.030469999999999</v>
      </c>
      <c r="I3222">
        <v>79.604299999999995</v>
      </c>
      <c r="J3222">
        <v>0.80050619999999995</v>
      </c>
      <c r="K3222">
        <v>2.5468730000000002</v>
      </c>
      <c r="L3222">
        <v>3.7564009999999999</v>
      </c>
      <c r="M3222">
        <v>4.965929</v>
      </c>
      <c r="N3222">
        <v>6.7122950000000001</v>
      </c>
      <c r="O3222">
        <v>10695</v>
      </c>
      <c r="P3222" t="s">
        <v>59</v>
      </c>
      <c r="Q3222" t="s">
        <v>61</v>
      </c>
    </row>
    <row r="3223" spans="1:17" x14ac:dyDescent="0.25">
      <c r="A3223" t="s">
        <v>30</v>
      </c>
      <c r="B3223" t="s">
        <v>36</v>
      </c>
      <c r="C3223" t="s">
        <v>49</v>
      </c>
      <c r="D3223" t="s">
        <v>31</v>
      </c>
      <c r="E3223">
        <v>15</v>
      </c>
      <c r="F3223" t="str">
        <f t="shared" si="50"/>
        <v>Average Per Ton1-in-2July Monthly System Peak Day50% Cycling15</v>
      </c>
      <c r="G3223">
        <v>0.39655610000000002</v>
      </c>
      <c r="H3223">
        <v>0.49184600000000001</v>
      </c>
      <c r="I3223">
        <v>79.813199999999995</v>
      </c>
      <c r="J3223">
        <v>-2.3392099999999999E-2</v>
      </c>
      <c r="K3223">
        <v>4.6726200000000002E-2</v>
      </c>
      <c r="L3223">
        <v>9.5289899999999997E-2</v>
      </c>
      <c r="M3223">
        <v>0.1438536</v>
      </c>
      <c r="N3223">
        <v>0.21397189999999999</v>
      </c>
      <c r="O3223">
        <v>12331</v>
      </c>
      <c r="P3223" t="s">
        <v>59</v>
      </c>
      <c r="Q3223" t="s">
        <v>61</v>
      </c>
    </row>
    <row r="3224" spans="1:17" x14ac:dyDescent="0.25">
      <c r="A3224" t="s">
        <v>28</v>
      </c>
      <c r="B3224" t="s">
        <v>36</v>
      </c>
      <c r="C3224" t="s">
        <v>49</v>
      </c>
      <c r="D3224" t="s">
        <v>31</v>
      </c>
      <c r="E3224">
        <v>15</v>
      </c>
      <c r="F3224" t="str">
        <f t="shared" si="50"/>
        <v>Average Per Premise1-in-2July Monthly System Peak Day50% Cycling15</v>
      </c>
      <c r="G3224">
        <v>1.6277870000000001</v>
      </c>
      <c r="H3224">
        <v>2.0189339999999998</v>
      </c>
      <c r="I3224">
        <v>79.813199999999995</v>
      </c>
      <c r="J3224">
        <v>-9.6019999999999994E-2</v>
      </c>
      <c r="K3224">
        <v>0.19180220000000001</v>
      </c>
      <c r="L3224">
        <v>0.39114690000000002</v>
      </c>
      <c r="M3224">
        <v>0.59049169999999995</v>
      </c>
      <c r="N3224">
        <v>0.87831380000000003</v>
      </c>
      <c r="O3224">
        <v>12331</v>
      </c>
      <c r="P3224" t="s">
        <v>59</v>
      </c>
      <c r="Q3224" t="s">
        <v>61</v>
      </c>
    </row>
    <row r="3225" spans="1:17" x14ac:dyDescent="0.25">
      <c r="A3225" t="s">
        <v>29</v>
      </c>
      <c r="B3225" t="s">
        <v>36</v>
      </c>
      <c r="C3225" t="s">
        <v>49</v>
      </c>
      <c r="D3225" t="s">
        <v>31</v>
      </c>
      <c r="E3225">
        <v>15</v>
      </c>
      <c r="F3225" t="str">
        <f t="shared" si="50"/>
        <v>Average Per Device1-in-2July Monthly System Peak Day50% Cycling15</v>
      </c>
      <c r="G3225">
        <v>1.391683</v>
      </c>
      <c r="H3225">
        <v>1.7260960000000001</v>
      </c>
      <c r="I3225">
        <v>79.813199999999995</v>
      </c>
      <c r="J3225">
        <v>-8.2092600000000002E-2</v>
      </c>
      <c r="K3225">
        <v>0.16398199999999999</v>
      </c>
      <c r="L3225">
        <v>0.3344126</v>
      </c>
      <c r="M3225">
        <v>0.50484309999999999</v>
      </c>
      <c r="N3225">
        <v>0.75091779999999997</v>
      </c>
      <c r="O3225">
        <v>12331</v>
      </c>
      <c r="P3225" t="s">
        <v>59</v>
      </c>
      <c r="Q3225" t="s">
        <v>61</v>
      </c>
    </row>
    <row r="3226" spans="1:17" x14ac:dyDescent="0.25">
      <c r="A3226" t="s">
        <v>43</v>
      </c>
      <c r="B3226" t="s">
        <v>36</v>
      </c>
      <c r="C3226" t="s">
        <v>49</v>
      </c>
      <c r="D3226" t="s">
        <v>31</v>
      </c>
      <c r="E3226">
        <v>15</v>
      </c>
      <c r="F3226" t="str">
        <f t="shared" si="50"/>
        <v>Aggregate1-in-2July Monthly System Peak Day50% Cycling15</v>
      </c>
      <c r="G3226">
        <v>20.072240000000001</v>
      </c>
      <c r="H3226">
        <v>24.895479999999999</v>
      </c>
      <c r="I3226">
        <v>79.813199999999995</v>
      </c>
      <c r="J3226">
        <v>-1.1840219999999999</v>
      </c>
      <c r="K3226">
        <v>2.365113</v>
      </c>
      <c r="L3226">
        <v>4.8232330000000001</v>
      </c>
      <c r="M3226">
        <v>7.2813530000000002</v>
      </c>
      <c r="N3226">
        <v>10.830489999999999</v>
      </c>
      <c r="O3226">
        <v>12331</v>
      </c>
      <c r="P3226" t="s">
        <v>59</v>
      </c>
      <c r="Q3226" t="s">
        <v>61</v>
      </c>
    </row>
    <row r="3227" spans="1:17" x14ac:dyDescent="0.25">
      <c r="A3227" t="s">
        <v>30</v>
      </c>
      <c r="B3227" t="s">
        <v>36</v>
      </c>
      <c r="C3227" t="s">
        <v>49</v>
      </c>
      <c r="D3227" t="s">
        <v>26</v>
      </c>
      <c r="E3227">
        <v>15</v>
      </c>
      <c r="F3227" t="str">
        <f t="shared" si="50"/>
        <v>Average Per Ton1-in-2July Monthly System Peak DayAll15</v>
      </c>
      <c r="G3227">
        <v>0.32161269999999997</v>
      </c>
      <c r="H3227">
        <v>0.40904370000000001</v>
      </c>
      <c r="I3227">
        <v>79.716200000000001</v>
      </c>
      <c r="J3227">
        <v>-4.7686999999999998E-3</v>
      </c>
      <c r="K3227">
        <v>4.9703600000000001E-2</v>
      </c>
      <c r="L3227">
        <v>8.7430999999999995E-2</v>
      </c>
      <c r="M3227">
        <v>0.1251584</v>
      </c>
      <c r="N3227">
        <v>0.17963080000000001</v>
      </c>
      <c r="O3227">
        <v>23026</v>
      </c>
      <c r="P3227" t="s">
        <v>59</v>
      </c>
      <c r="Q3227" t="s">
        <v>61</v>
      </c>
    </row>
    <row r="3228" spans="1:17" x14ac:dyDescent="0.25">
      <c r="A3228" t="s">
        <v>28</v>
      </c>
      <c r="B3228" t="s">
        <v>36</v>
      </c>
      <c r="C3228" t="s">
        <v>49</v>
      </c>
      <c r="D3228" t="s">
        <v>26</v>
      </c>
      <c r="E3228">
        <v>15</v>
      </c>
      <c r="F3228" t="str">
        <f t="shared" si="50"/>
        <v>Average Per Premise1-in-2July Monthly System Peak DayAll15</v>
      </c>
      <c r="G3228">
        <v>1.37645</v>
      </c>
      <c r="H3228">
        <v>1.75064</v>
      </c>
      <c r="I3228">
        <v>79.716200000000001</v>
      </c>
      <c r="J3228">
        <v>-2.0409500000000001E-2</v>
      </c>
      <c r="K3228">
        <v>0.2127233</v>
      </c>
      <c r="L3228">
        <v>0.37419039999999998</v>
      </c>
      <c r="M3228">
        <v>0.53565739999999995</v>
      </c>
      <c r="N3228">
        <v>0.76879019999999998</v>
      </c>
      <c r="O3228">
        <v>23026</v>
      </c>
      <c r="P3228" t="s">
        <v>59</v>
      </c>
      <c r="Q3228" t="s">
        <v>61</v>
      </c>
    </row>
    <row r="3229" spans="1:17" x14ac:dyDescent="0.25">
      <c r="A3229" t="s">
        <v>29</v>
      </c>
      <c r="B3229" t="s">
        <v>36</v>
      </c>
      <c r="C3229" t="s">
        <v>49</v>
      </c>
      <c r="D3229" t="s">
        <v>26</v>
      </c>
      <c r="E3229">
        <v>15</v>
      </c>
      <c r="F3229" t="str">
        <f t="shared" si="50"/>
        <v>Average Per Device1-in-2July Monthly System Peak DayAll15</v>
      </c>
      <c r="G3229">
        <v>1.1471739999999999</v>
      </c>
      <c r="H3229">
        <v>1.459036</v>
      </c>
      <c r="I3229">
        <v>79.716200000000001</v>
      </c>
      <c r="J3229">
        <v>-1.7009900000000001E-2</v>
      </c>
      <c r="K3229">
        <v>0.17729</v>
      </c>
      <c r="L3229">
        <v>0.31186140000000001</v>
      </c>
      <c r="M3229">
        <v>0.44643290000000002</v>
      </c>
      <c r="N3229">
        <v>0.64073270000000004</v>
      </c>
      <c r="O3229">
        <v>23026</v>
      </c>
      <c r="P3229" t="s">
        <v>59</v>
      </c>
      <c r="Q3229" t="s">
        <v>61</v>
      </c>
    </row>
    <row r="3230" spans="1:17" x14ac:dyDescent="0.25">
      <c r="A3230" t="s">
        <v>43</v>
      </c>
      <c r="B3230" t="s">
        <v>36</v>
      </c>
      <c r="C3230" t="s">
        <v>49</v>
      </c>
      <c r="D3230" t="s">
        <v>26</v>
      </c>
      <c r="E3230">
        <v>15</v>
      </c>
      <c r="F3230" t="str">
        <f t="shared" si="50"/>
        <v>Aggregate1-in-2July Monthly System Peak DayAll15</v>
      </c>
      <c r="G3230">
        <v>31.694130000000001</v>
      </c>
      <c r="H3230">
        <v>40.31024</v>
      </c>
      <c r="I3230">
        <v>79.716200000000001</v>
      </c>
      <c r="J3230">
        <v>-0.46994839999999999</v>
      </c>
      <c r="K3230">
        <v>4.8981669999999999</v>
      </c>
      <c r="L3230">
        <v>8.6161069999999995</v>
      </c>
      <c r="M3230">
        <v>12.33405</v>
      </c>
      <c r="N3230">
        <v>17.702159999999999</v>
      </c>
      <c r="O3230">
        <v>23026</v>
      </c>
      <c r="P3230" t="s">
        <v>59</v>
      </c>
      <c r="Q3230" t="s">
        <v>61</v>
      </c>
    </row>
    <row r="3231" spans="1:17" x14ac:dyDescent="0.25">
      <c r="A3231" t="s">
        <v>30</v>
      </c>
      <c r="B3231" t="s">
        <v>36</v>
      </c>
      <c r="C3231" t="s">
        <v>50</v>
      </c>
      <c r="D3231" t="s">
        <v>58</v>
      </c>
      <c r="E3231">
        <v>15</v>
      </c>
      <c r="F3231" t="str">
        <f t="shared" si="50"/>
        <v>Average Per Ton1-in-2June Monthly System Peak Day100% Cycling15</v>
      </c>
      <c r="G3231">
        <v>0.2079715</v>
      </c>
      <c r="H3231">
        <v>0.2443863</v>
      </c>
      <c r="I3231">
        <v>78.7239</v>
      </c>
      <c r="J3231">
        <v>-3.5153900000000002E-2</v>
      </c>
      <c r="K3231">
        <v>7.1295000000000004E-3</v>
      </c>
      <c r="L3231">
        <v>3.6414799999999997E-2</v>
      </c>
      <c r="M3231">
        <v>6.57002E-2</v>
      </c>
      <c r="N3231">
        <v>0.1079836</v>
      </c>
      <c r="O3231">
        <v>10695</v>
      </c>
      <c r="P3231" t="s">
        <v>59</v>
      </c>
      <c r="Q3231" t="s">
        <v>61</v>
      </c>
    </row>
    <row r="3232" spans="1:17" x14ac:dyDescent="0.25">
      <c r="A3232" t="s">
        <v>28</v>
      </c>
      <c r="B3232" t="s">
        <v>36</v>
      </c>
      <c r="C3232" t="s">
        <v>50</v>
      </c>
      <c r="D3232" t="s">
        <v>58</v>
      </c>
      <c r="E3232">
        <v>15</v>
      </c>
      <c r="F3232" t="str">
        <f t="shared" si="50"/>
        <v>Average Per Premise1-in-2June Monthly System Peak Day100% Cycling15</v>
      </c>
      <c r="G3232">
        <v>0.93205260000000001</v>
      </c>
      <c r="H3232">
        <v>1.095251</v>
      </c>
      <c r="I3232">
        <v>78.7239</v>
      </c>
      <c r="J3232">
        <v>-0.1575471</v>
      </c>
      <c r="K3232">
        <v>3.19517E-2</v>
      </c>
      <c r="L3232">
        <v>0.16319800000000001</v>
      </c>
      <c r="M3232">
        <v>0.29444429999999999</v>
      </c>
      <c r="N3232">
        <v>0.48394310000000001</v>
      </c>
      <c r="O3232">
        <v>10695</v>
      </c>
      <c r="P3232" t="s">
        <v>59</v>
      </c>
      <c r="Q3232" t="s">
        <v>61</v>
      </c>
    </row>
    <row r="3233" spans="1:17" x14ac:dyDescent="0.25">
      <c r="A3233" t="s">
        <v>29</v>
      </c>
      <c r="B3233" t="s">
        <v>36</v>
      </c>
      <c r="C3233" t="s">
        <v>50</v>
      </c>
      <c r="D3233" t="s">
        <v>58</v>
      </c>
      <c r="E3233">
        <v>15</v>
      </c>
      <c r="F3233" t="str">
        <f t="shared" si="50"/>
        <v>Average Per Device1-in-2June Monthly System Peak Day100% Cycling15</v>
      </c>
      <c r="G3233">
        <v>0.75488849999999996</v>
      </c>
      <c r="H3233">
        <v>0.88706589999999996</v>
      </c>
      <c r="I3233">
        <v>78.7239</v>
      </c>
      <c r="J3233">
        <v>-0.12760060000000001</v>
      </c>
      <c r="K3233">
        <v>2.58783E-2</v>
      </c>
      <c r="L3233">
        <v>0.1321774</v>
      </c>
      <c r="M3233">
        <v>0.23847640000000001</v>
      </c>
      <c r="N3233">
        <v>0.39195540000000001</v>
      </c>
      <c r="O3233">
        <v>10695</v>
      </c>
      <c r="P3233" t="s">
        <v>59</v>
      </c>
      <c r="Q3233" t="s">
        <v>61</v>
      </c>
    </row>
    <row r="3234" spans="1:17" x14ac:dyDescent="0.25">
      <c r="A3234" t="s">
        <v>43</v>
      </c>
      <c r="B3234" t="s">
        <v>36</v>
      </c>
      <c r="C3234" t="s">
        <v>50</v>
      </c>
      <c r="D3234" t="s">
        <v>58</v>
      </c>
      <c r="E3234">
        <v>15</v>
      </c>
      <c r="F3234" t="str">
        <f t="shared" si="50"/>
        <v>Aggregate1-in-2June Monthly System Peak Day100% Cycling15</v>
      </c>
      <c r="G3234">
        <v>9.9683030000000006</v>
      </c>
      <c r="H3234">
        <v>11.713710000000001</v>
      </c>
      <c r="I3234">
        <v>78.7239</v>
      </c>
      <c r="J3234">
        <v>-1.6849670000000001</v>
      </c>
      <c r="K3234">
        <v>0.3417232</v>
      </c>
      <c r="L3234">
        <v>1.7454019999999999</v>
      </c>
      <c r="M3234">
        <v>3.1490809999999998</v>
      </c>
      <c r="N3234">
        <v>5.1757720000000003</v>
      </c>
      <c r="O3234">
        <v>10695</v>
      </c>
      <c r="P3234" t="s">
        <v>59</v>
      </c>
      <c r="Q3234" t="s">
        <v>61</v>
      </c>
    </row>
    <row r="3235" spans="1:17" x14ac:dyDescent="0.25">
      <c r="A3235" t="s">
        <v>30</v>
      </c>
      <c r="B3235" t="s">
        <v>36</v>
      </c>
      <c r="C3235" t="s">
        <v>50</v>
      </c>
      <c r="D3235" t="s">
        <v>31</v>
      </c>
      <c r="E3235">
        <v>15</v>
      </c>
      <c r="F3235" t="str">
        <f t="shared" si="50"/>
        <v>Average Per Ton1-in-2June Monthly System Peak Day50% Cycling15</v>
      </c>
      <c r="G3235">
        <v>0.33354349999999999</v>
      </c>
      <c r="H3235">
        <v>0.39036599999999999</v>
      </c>
      <c r="I3235">
        <v>79.529600000000002</v>
      </c>
      <c r="J3235">
        <v>-7.6844399999999993E-2</v>
      </c>
      <c r="K3235">
        <v>2.1270999999999998E-3</v>
      </c>
      <c r="L3235">
        <v>5.6822600000000001E-2</v>
      </c>
      <c r="M3235">
        <v>0.11151800000000001</v>
      </c>
      <c r="N3235">
        <v>0.19048960000000001</v>
      </c>
      <c r="O3235">
        <v>12331</v>
      </c>
      <c r="P3235" t="s">
        <v>59</v>
      </c>
      <c r="Q3235" t="s">
        <v>61</v>
      </c>
    </row>
    <row r="3236" spans="1:17" x14ac:dyDescent="0.25">
      <c r="A3236" t="s">
        <v>28</v>
      </c>
      <c r="B3236" t="s">
        <v>36</v>
      </c>
      <c r="C3236" t="s">
        <v>50</v>
      </c>
      <c r="D3236" t="s">
        <v>31</v>
      </c>
      <c r="E3236">
        <v>15</v>
      </c>
      <c r="F3236" t="str">
        <f t="shared" si="50"/>
        <v>Average Per Premise1-in-2June Monthly System Peak Day50% Cycling15</v>
      </c>
      <c r="G3236">
        <v>1.369132</v>
      </c>
      <c r="H3236">
        <v>1.6023780000000001</v>
      </c>
      <c r="I3236">
        <v>79.529600000000002</v>
      </c>
      <c r="J3236">
        <v>-0.31543159999999998</v>
      </c>
      <c r="K3236">
        <v>8.7314999999999997E-3</v>
      </c>
      <c r="L3236">
        <v>0.23324590000000001</v>
      </c>
      <c r="M3236">
        <v>0.45776030000000001</v>
      </c>
      <c r="N3236">
        <v>0.78192340000000005</v>
      </c>
      <c r="O3236">
        <v>12331</v>
      </c>
      <c r="P3236" t="s">
        <v>59</v>
      </c>
      <c r="Q3236" t="s">
        <v>61</v>
      </c>
    </row>
    <row r="3237" spans="1:17" x14ac:dyDescent="0.25">
      <c r="A3237" t="s">
        <v>29</v>
      </c>
      <c r="B3237" t="s">
        <v>36</v>
      </c>
      <c r="C3237" t="s">
        <v>50</v>
      </c>
      <c r="D3237" t="s">
        <v>31</v>
      </c>
      <c r="E3237">
        <v>15</v>
      </c>
      <c r="F3237" t="str">
        <f t="shared" si="50"/>
        <v>Average Per Device1-in-2June Monthly System Peak Day50% Cycling15</v>
      </c>
      <c r="G3237">
        <v>1.1705449999999999</v>
      </c>
      <c r="H3237">
        <v>1.3699589999999999</v>
      </c>
      <c r="I3237">
        <v>79.529600000000002</v>
      </c>
      <c r="J3237">
        <v>-0.26967950000000002</v>
      </c>
      <c r="K3237">
        <v>7.4650000000000003E-3</v>
      </c>
      <c r="L3237">
        <v>0.19941449999999999</v>
      </c>
      <c r="M3237">
        <v>0.39136389999999999</v>
      </c>
      <c r="N3237">
        <v>0.66850849999999995</v>
      </c>
      <c r="O3237">
        <v>12331</v>
      </c>
      <c r="P3237" t="s">
        <v>59</v>
      </c>
      <c r="Q3237" t="s">
        <v>61</v>
      </c>
    </row>
    <row r="3238" spans="1:17" x14ac:dyDescent="0.25">
      <c r="A3238" t="s">
        <v>43</v>
      </c>
      <c r="B3238" t="s">
        <v>36</v>
      </c>
      <c r="C3238" t="s">
        <v>50</v>
      </c>
      <c r="D3238" t="s">
        <v>31</v>
      </c>
      <c r="E3238">
        <v>15</v>
      </c>
      <c r="F3238" t="str">
        <f t="shared" si="50"/>
        <v>Aggregate1-in-2June Monthly System Peak Day50% Cycling15</v>
      </c>
      <c r="G3238">
        <v>16.882770000000001</v>
      </c>
      <c r="H3238">
        <v>19.75892</v>
      </c>
      <c r="I3238">
        <v>79.529600000000002</v>
      </c>
      <c r="J3238">
        <v>-3.8895879999999998</v>
      </c>
      <c r="K3238">
        <v>0.10766779999999999</v>
      </c>
      <c r="L3238">
        <v>2.8761549999999998</v>
      </c>
      <c r="M3238">
        <v>5.6446420000000002</v>
      </c>
      <c r="N3238">
        <v>9.6418979999999994</v>
      </c>
      <c r="O3238">
        <v>12331</v>
      </c>
      <c r="P3238" t="s">
        <v>59</v>
      </c>
      <c r="Q3238" t="s">
        <v>61</v>
      </c>
    </row>
    <row r="3239" spans="1:17" x14ac:dyDescent="0.25">
      <c r="A3239" t="s">
        <v>30</v>
      </c>
      <c r="B3239" t="s">
        <v>36</v>
      </c>
      <c r="C3239" t="s">
        <v>50</v>
      </c>
      <c r="D3239" t="s">
        <v>26</v>
      </c>
      <c r="E3239">
        <v>15</v>
      </c>
      <c r="F3239" t="str">
        <f t="shared" si="50"/>
        <v>Average Per Ton1-in-2June Monthly System Peak DayAll15</v>
      </c>
      <c r="G3239">
        <v>0.2752153</v>
      </c>
      <c r="H3239">
        <v>0.32255850000000003</v>
      </c>
      <c r="I3239">
        <v>79.155299999999997</v>
      </c>
      <c r="J3239">
        <v>-5.7479200000000001E-2</v>
      </c>
      <c r="K3239">
        <v>4.4507000000000001E-3</v>
      </c>
      <c r="L3239">
        <v>4.7343200000000002E-2</v>
      </c>
      <c r="M3239">
        <v>9.0235599999999999E-2</v>
      </c>
      <c r="N3239">
        <v>0.15216550000000001</v>
      </c>
      <c r="O3239">
        <v>23026</v>
      </c>
      <c r="P3239" t="s">
        <v>59</v>
      </c>
      <c r="Q3239" t="s">
        <v>61</v>
      </c>
    </row>
    <row r="3240" spans="1:17" x14ac:dyDescent="0.25">
      <c r="A3240" t="s">
        <v>28</v>
      </c>
      <c r="B3240" t="s">
        <v>36</v>
      </c>
      <c r="C3240" t="s">
        <v>50</v>
      </c>
      <c r="D3240" t="s">
        <v>26</v>
      </c>
      <c r="E3240">
        <v>15</v>
      </c>
      <c r="F3240" t="str">
        <f t="shared" si="50"/>
        <v>Average Per Premise1-in-2June Monthly System Peak DayAll15</v>
      </c>
      <c r="G3240">
        <v>1.1778759999999999</v>
      </c>
      <c r="H3240">
        <v>1.3804970000000001</v>
      </c>
      <c r="I3240">
        <v>79.155299999999997</v>
      </c>
      <c r="J3240">
        <v>-0.24600150000000001</v>
      </c>
      <c r="K3240">
        <v>1.9048300000000001E-2</v>
      </c>
      <c r="L3240">
        <v>0.202621</v>
      </c>
      <c r="M3240">
        <v>0.38619369999999997</v>
      </c>
      <c r="N3240">
        <v>0.65124360000000003</v>
      </c>
      <c r="O3240">
        <v>23026</v>
      </c>
      <c r="P3240" t="s">
        <v>59</v>
      </c>
      <c r="Q3240" t="s">
        <v>61</v>
      </c>
    </row>
    <row r="3241" spans="1:17" x14ac:dyDescent="0.25">
      <c r="A3241" t="s">
        <v>29</v>
      </c>
      <c r="B3241" t="s">
        <v>36</v>
      </c>
      <c r="C3241" t="s">
        <v>50</v>
      </c>
      <c r="D3241" t="s">
        <v>26</v>
      </c>
      <c r="E3241">
        <v>15</v>
      </c>
      <c r="F3241" t="str">
        <f t="shared" si="50"/>
        <v>Average Per Device1-in-2June Monthly System Peak DayAll15</v>
      </c>
      <c r="G3241">
        <v>0.98167720000000003</v>
      </c>
      <c r="H3241">
        <v>1.1505479999999999</v>
      </c>
      <c r="I3241">
        <v>79.155299999999997</v>
      </c>
      <c r="J3241">
        <v>-0.20502500000000001</v>
      </c>
      <c r="K3241">
        <v>1.5875500000000001E-2</v>
      </c>
      <c r="L3241">
        <v>0.1688704</v>
      </c>
      <c r="M3241">
        <v>0.32186530000000002</v>
      </c>
      <c r="N3241">
        <v>0.54276579999999996</v>
      </c>
      <c r="O3241">
        <v>23026</v>
      </c>
      <c r="P3241" t="s">
        <v>59</v>
      </c>
      <c r="Q3241" t="s">
        <v>61</v>
      </c>
    </row>
    <row r="3242" spans="1:17" x14ac:dyDescent="0.25">
      <c r="A3242" t="s">
        <v>43</v>
      </c>
      <c r="B3242" t="s">
        <v>36</v>
      </c>
      <c r="C3242" t="s">
        <v>50</v>
      </c>
      <c r="D3242" t="s">
        <v>26</v>
      </c>
      <c r="E3242">
        <v>15</v>
      </c>
      <c r="F3242" t="str">
        <f t="shared" si="50"/>
        <v>Aggregate1-in-2June Monthly System Peak DayAll15</v>
      </c>
      <c r="G3242">
        <v>27.121780000000001</v>
      </c>
      <c r="H3242">
        <v>31.787330000000001</v>
      </c>
      <c r="I3242">
        <v>79.155299999999997</v>
      </c>
      <c r="J3242">
        <v>-5.6644300000000003</v>
      </c>
      <c r="K3242">
        <v>0.43860700000000002</v>
      </c>
      <c r="L3242">
        <v>4.6655519999999999</v>
      </c>
      <c r="M3242">
        <v>8.8924959999999995</v>
      </c>
      <c r="N3242">
        <v>14.99553</v>
      </c>
      <c r="O3242">
        <v>23026</v>
      </c>
      <c r="P3242" t="s">
        <v>59</v>
      </c>
      <c r="Q3242" t="s">
        <v>61</v>
      </c>
    </row>
    <row r="3243" spans="1:17" x14ac:dyDescent="0.25">
      <c r="A3243" t="s">
        <v>30</v>
      </c>
      <c r="B3243" t="s">
        <v>36</v>
      </c>
      <c r="C3243" t="s">
        <v>51</v>
      </c>
      <c r="D3243" t="s">
        <v>58</v>
      </c>
      <c r="E3243">
        <v>15</v>
      </c>
      <c r="F3243" t="str">
        <f t="shared" si="50"/>
        <v>Average Per Ton1-in-2May Monthly System Peak Day100% Cycling15</v>
      </c>
      <c r="G3243">
        <v>0.20836499999999999</v>
      </c>
      <c r="H3243">
        <v>0.24538579999999999</v>
      </c>
      <c r="I3243">
        <v>77.451099999999997</v>
      </c>
      <c r="J3243">
        <v>-3.4381399999999999E-2</v>
      </c>
      <c r="K3243">
        <v>7.8035999999999999E-3</v>
      </c>
      <c r="L3243">
        <v>3.70208E-2</v>
      </c>
      <c r="M3243">
        <v>6.6238000000000005E-2</v>
      </c>
      <c r="N3243">
        <v>0.10842300000000001</v>
      </c>
      <c r="O3243">
        <v>10695</v>
      </c>
      <c r="P3243" t="s">
        <v>59</v>
      </c>
      <c r="Q3243" t="s">
        <v>61</v>
      </c>
    </row>
    <row r="3244" spans="1:17" x14ac:dyDescent="0.25">
      <c r="A3244" t="s">
        <v>28</v>
      </c>
      <c r="B3244" t="s">
        <v>36</v>
      </c>
      <c r="C3244" t="s">
        <v>51</v>
      </c>
      <c r="D3244" t="s">
        <v>58</v>
      </c>
      <c r="E3244">
        <v>15</v>
      </c>
      <c r="F3244" t="str">
        <f t="shared" si="50"/>
        <v>Average Per Premise1-in-2May Monthly System Peak Day100% Cycling15</v>
      </c>
      <c r="G3244">
        <v>0.93381599999999998</v>
      </c>
      <c r="H3244">
        <v>1.0997300000000001</v>
      </c>
      <c r="I3244">
        <v>77.451099999999997</v>
      </c>
      <c r="J3244">
        <v>-0.154085</v>
      </c>
      <c r="K3244">
        <v>3.4972900000000001E-2</v>
      </c>
      <c r="L3244">
        <v>0.1659138</v>
      </c>
      <c r="M3244">
        <v>0.29685470000000003</v>
      </c>
      <c r="N3244">
        <v>0.48591250000000002</v>
      </c>
      <c r="O3244">
        <v>10695</v>
      </c>
      <c r="P3244" t="s">
        <v>59</v>
      </c>
      <c r="Q3244" t="s">
        <v>61</v>
      </c>
    </row>
    <row r="3245" spans="1:17" x14ac:dyDescent="0.25">
      <c r="A3245" t="s">
        <v>29</v>
      </c>
      <c r="B3245" t="s">
        <v>36</v>
      </c>
      <c r="C3245" t="s">
        <v>51</v>
      </c>
      <c r="D3245" t="s">
        <v>58</v>
      </c>
      <c r="E3245">
        <v>15</v>
      </c>
      <c r="F3245" t="str">
        <f t="shared" si="50"/>
        <v>Average Per Device1-in-2May Monthly System Peak Day100% Cycling15</v>
      </c>
      <c r="G3245">
        <v>0.75631669999999995</v>
      </c>
      <c r="H3245">
        <v>0.89069370000000003</v>
      </c>
      <c r="I3245">
        <v>77.451099999999997</v>
      </c>
      <c r="J3245">
        <v>-0.12479659999999999</v>
      </c>
      <c r="K3245">
        <v>2.8325300000000001E-2</v>
      </c>
      <c r="L3245">
        <v>0.134377</v>
      </c>
      <c r="M3245">
        <v>0.2404287</v>
      </c>
      <c r="N3245">
        <v>0.39355050000000003</v>
      </c>
      <c r="O3245">
        <v>10695</v>
      </c>
      <c r="P3245" t="s">
        <v>59</v>
      </c>
      <c r="Q3245" t="s">
        <v>61</v>
      </c>
    </row>
    <row r="3246" spans="1:17" x14ac:dyDescent="0.25">
      <c r="A3246" t="s">
        <v>43</v>
      </c>
      <c r="B3246" t="s">
        <v>36</v>
      </c>
      <c r="C3246" t="s">
        <v>51</v>
      </c>
      <c r="D3246" t="s">
        <v>58</v>
      </c>
      <c r="E3246">
        <v>15</v>
      </c>
      <c r="F3246" t="str">
        <f t="shared" si="50"/>
        <v>Aggregate1-in-2May Monthly System Peak Day100% Cycling15</v>
      </c>
      <c r="G3246">
        <v>9.9871619999999997</v>
      </c>
      <c r="H3246">
        <v>11.761609999999999</v>
      </c>
      <c r="I3246">
        <v>77.451099999999997</v>
      </c>
      <c r="J3246">
        <v>-1.647939</v>
      </c>
      <c r="K3246">
        <v>0.37403520000000001</v>
      </c>
      <c r="L3246">
        <v>1.774448</v>
      </c>
      <c r="M3246">
        <v>3.1748609999999999</v>
      </c>
      <c r="N3246">
        <v>5.1968350000000001</v>
      </c>
      <c r="O3246">
        <v>10695</v>
      </c>
      <c r="P3246" t="s">
        <v>59</v>
      </c>
      <c r="Q3246" t="s">
        <v>61</v>
      </c>
    </row>
    <row r="3247" spans="1:17" x14ac:dyDescent="0.25">
      <c r="A3247" t="s">
        <v>30</v>
      </c>
      <c r="B3247" t="s">
        <v>36</v>
      </c>
      <c r="C3247" t="s">
        <v>51</v>
      </c>
      <c r="D3247" t="s">
        <v>31</v>
      </c>
      <c r="E3247">
        <v>15</v>
      </c>
      <c r="F3247" t="str">
        <f t="shared" si="50"/>
        <v>Average Per Ton1-in-2May Monthly System Peak Day50% Cycling15</v>
      </c>
      <c r="G3247">
        <v>0.33650849999999999</v>
      </c>
      <c r="H3247">
        <v>0.39514120000000003</v>
      </c>
      <c r="I3247">
        <v>78.136799999999994</v>
      </c>
      <c r="J3247">
        <v>-7.4176500000000006E-2</v>
      </c>
      <c r="K3247">
        <v>4.2881999999999998E-3</v>
      </c>
      <c r="L3247">
        <v>5.8632700000000003E-2</v>
      </c>
      <c r="M3247">
        <v>0.1129771</v>
      </c>
      <c r="N3247">
        <v>0.1914419</v>
      </c>
      <c r="O3247">
        <v>12331</v>
      </c>
      <c r="P3247" t="s">
        <v>59</v>
      </c>
      <c r="Q3247" t="s">
        <v>61</v>
      </c>
    </row>
    <row r="3248" spans="1:17" x14ac:dyDescent="0.25">
      <c r="A3248" t="s">
        <v>28</v>
      </c>
      <c r="B3248" t="s">
        <v>36</v>
      </c>
      <c r="C3248" t="s">
        <v>51</v>
      </c>
      <c r="D3248" t="s">
        <v>31</v>
      </c>
      <c r="E3248">
        <v>15</v>
      </c>
      <c r="F3248" t="str">
        <f t="shared" si="50"/>
        <v>Average Per Premise1-in-2May Monthly System Peak Day50% Cycling15</v>
      </c>
      <c r="G3248">
        <v>1.3813029999999999</v>
      </c>
      <c r="H3248">
        <v>1.6219790000000001</v>
      </c>
      <c r="I3248">
        <v>78.136799999999994</v>
      </c>
      <c r="J3248">
        <v>-0.30448059999999999</v>
      </c>
      <c r="K3248">
        <v>1.7602300000000001E-2</v>
      </c>
      <c r="L3248">
        <v>0.2406759</v>
      </c>
      <c r="M3248">
        <v>0.46374959999999998</v>
      </c>
      <c r="N3248">
        <v>0.78583250000000004</v>
      </c>
      <c r="O3248">
        <v>12331</v>
      </c>
      <c r="P3248" t="s">
        <v>59</v>
      </c>
      <c r="Q3248" t="s">
        <v>61</v>
      </c>
    </row>
    <row r="3249" spans="1:17" x14ac:dyDescent="0.25">
      <c r="A3249" t="s">
        <v>29</v>
      </c>
      <c r="B3249" t="s">
        <v>36</v>
      </c>
      <c r="C3249" t="s">
        <v>51</v>
      </c>
      <c r="D3249" t="s">
        <v>31</v>
      </c>
      <c r="E3249">
        <v>15</v>
      </c>
      <c r="F3249" t="str">
        <f t="shared" si="50"/>
        <v>Average Per Device1-in-2May Monthly System Peak Day50% Cycling15</v>
      </c>
      <c r="G3249">
        <v>1.1809510000000001</v>
      </c>
      <c r="H3249">
        <v>1.3867179999999999</v>
      </c>
      <c r="I3249">
        <v>78.136799999999994</v>
      </c>
      <c r="J3249">
        <v>-0.26031680000000001</v>
      </c>
      <c r="K3249">
        <v>1.50492E-2</v>
      </c>
      <c r="L3249">
        <v>0.2057668</v>
      </c>
      <c r="M3249">
        <v>0.39648450000000002</v>
      </c>
      <c r="N3249">
        <v>0.67185050000000002</v>
      </c>
      <c r="O3249">
        <v>12331</v>
      </c>
      <c r="P3249" t="s">
        <v>59</v>
      </c>
      <c r="Q3249" t="s">
        <v>61</v>
      </c>
    </row>
    <row r="3250" spans="1:17" x14ac:dyDescent="0.25">
      <c r="A3250" t="s">
        <v>43</v>
      </c>
      <c r="B3250" t="s">
        <v>36</v>
      </c>
      <c r="C3250" t="s">
        <v>51</v>
      </c>
      <c r="D3250" t="s">
        <v>31</v>
      </c>
      <c r="E3250">
        <v>15</v>
      </c>
      <c r="F3250" t="str">
        <f t="shared" si="50"/>
        <v>Aggregate1-in-2May Monthly System Peak Day50% Cycling15</v>
      </c>
      <c r="G3250">
        <v>17.03285</v>
      </c>
      <c r="H3250">
        <v>20.000630000000001</v>
      </c>
      <c r="I3250">
        <v>78.136799999999994</v>
      </c>
      <c r="J3250">
        <v>-3.7545500000000001</v>
      </c>
      <c r="K3250">
        <v>0.217054</v>
      </c>
      <c r="L3250">
        <v>2.9677750000000001</v>
      </c>
      <c r="M3250">
        <v>5.718496</v>
      </c>
      <c r="N3250">
        <v>9.6900999999999993</v>
      </c>
      <c r="O3250">
        <v>12331</v>
      </c>
      <c r="P3250" t="s">
        <v>59</v>
      </c>
      <c r="Q3250" t="s">
        <v>61</v>
      </c>
    </row>
    <row r="3251" spans="1:17" x14ac:dyDescent="0.25">
      <c r="A3251" t="s">
        <v>30</v>
      </c>
      <c r="B3251" t="s">
        <v>36</v>
      </c>
      <c r="C3251" t="s">
        <v>51</v>
      </c>
      <c r="D3251" t="s">
        <v>26</v>
      </c>
      <c r="E3251">
        <v>15</v>
      </c>
      <c r="F3251" t="str">
        <f t="shared" si="50"/>
        <v>Average Per Ton1-in-2May Monthly System Peak DayAll15</v>
      </c>
      <c r="G3251">
        <v>0.2769858</v>
      </c>
      <c r="H3251">
        <v>0.32557979999999997</v>
      </c>
      <c r="I3251">
        <v>77.818299999999994</v>
      </c>
      <c r="J3251">
        <v>-5.5691699999999997E-2</v>
      </c>
      <c r="K3251">
        <v>5.9211000000000003E-3</v>
      </c>
      <c r="L3251">
        <v>4.8593999999999998E-2</v>
      </c>
      <c r="M3251">
        <v>9.1266799999999995E-2</v>
      </c>
      <c r="N3251">
        <v>0.1528796</v>
      </c>
      <c r="O3251">
        <v>23026</v>
      </c>
      <c r="P3251" t="s">
        <v>59</v>
      </c>
      <c r="Q3251" t="s">
        <v>61</v>
      </c>
    </row>
    <row r="3252" spans="1:17" x14ac:dyDescent="0.25">
      <c r="A3252" t="s">
        <v>28</v>
      </c>
      <c r="B3252" t="s">
        <v>36</v>
      </c>
      <c r="C3252" t="s">
        <v>51</v>
      </c>
      <c r="D3252" t="s">
        <v>26</v>
      </c>
      <c r="E3252">
        <v>15</v>
      </c>
      <c r="F3252" t="str">
        <f t="shared" si="50"/>
        <v>Average Per Premise1-in-2May Monthly System Peak DayAll15</v>
      </c>
      <c r="G3252">
        <v>1.185454</v>
      </c>
      <c r="H3252">
        <v>1.3934280000000001</v>
      </c>
      <c r="I3252">
        <v>77.818299999999994</v>
      </c>
      <c r="J3252">
        <v>-0.23835129999999999</v>
      </c>
      <c r="K3252">
        <v>2.53414E-2</v>
      </c>
      <c r="L3252">
        <v>0.2079742</v>
      </c>
      <c r="M3252">
        <v>0.39060689999999998</v>
      </c>
      <c r="N3252">
        <v>0.65429970000000004</v>
      </c>
      <c r="O3252">
        <v>23026</v>
      </c>
      <c r="P3252" t="s">
        <v>59</v>
      </c>
      <c r="Q3252" t="s">
        <v>61</v>
      </c>
    </row>
    <row r="3253" spans="1:17" x14ac:dyDescent="0.25">
      <c r="A3253" t="s">
        <v>29</v>
      </c>
      <c r="B3253" t="s">
        <v>36</v>
      </c>
      <c r="C3253" t="s">
        <v>51</v>
      </c>
      <c r="D3253" t="s">
        <v>26</v>
      </c>
      <c r="E3253">
        <v>15</v>
      </c>
      <c r="F3253" t="str">
        <f t="shared" si="50"/>
        <v>Average Per Device1-in-2May Monthly System Peak DayAll15</v>
      </c>
      <c r="G3253">
        <v>0.98799269999999995</v>
      </c>
      <c r="H3253">
        <v>1.1613249999999999</v>
      </c>
      <c r="I3253">
        <v>77.818299999999994</v>
      </c>
      <c r="J3253">
        <v>-0.1986491</v>
      </c>
      <c r="K3253">
        <v>2.1120300000000002E-2</v>
      </c>
      <c r="L3253">
        <v>0.17333190000000001</v>
      </c>
      <c r="M3253">
        <v>0.32554349999999999</v>
      </c>
      <c r="N3253">
        <v>0.54531289999999999</v>
      </c>
      <c r="O3253">
        <v>23026</v>
      </c>
      <c r="P3253" t="s">
        <v>59</v>
      </c>
      <c r="Q3253" t="s">
        <v>61</v>
      </c>
    </row>
    <row r="3254" spans="1:17" x14ac:dyDescent="0.25">
      <c r="A3254" t="s">
        <v>43</v>
      </c>
      <c r="B3254" t="s">
        <v>36</v>
      </c>
      <c r="C3254" t="s">
        <v>51</v>
      </c>
      <c r="D3254" t="s">
        <v>26</v>
      </c>
      <c r="E3254">
        <v>15</v>
      </c>
      <c r="F3254" t="str">
        <f t="shared" si="50"/>
        <v>Aggregate1-in-2May Monthly System Peak DayAll15</v>
      </c>
      <c r="G3254">
        <v>27.29626</v>
      </c>
      <c r="H3254">
        <v>32.085079999999998</v>
      </c>
      <c r="I3254">
        <v>77.818299999999994</v>
      </c>
      <c r="J3254">
        <v>-5.4882780000000002</v>
      </c>
      <c r="K3254">
        <v>0.5835108</v>
      </c>
      <c r="L3254">
        <v>4.7888140000000003</v>
      </c>
      <c r="M3254">
        <v>8.994116</v>
      </c>
      <c r="N3254">
        <v>15.065910000000001</v>
      </c>
      <c r="O3254">
        <v>23026</v>
      </c>
      <c r="P3254" t="s">
        <v>59</v>
      </c>
      <c r="Q3254" t="s">
        <v>61</v>
      </c>
    </row>
    <row r="3255" spans="1:17" x14ac:dyDescent="0.25">
      <c r="A3255" t="s">
        <v>30</v>
      </c>
      <c r="B3255" t="s">
        <v>36</v>
      </c>
      <c r="C3255" t="s">
        <v>52</v>
      </c>
      <c r="D3255" t="s">
        <v>58</v>
      </c>
      <c r="E3255">
        <v>15</v>
      </c>
      <c r="F3255" t="str">
        <f t="shared" si="50"/>
        <v>Average Per Ton1-in-2October Monthly System Peak Day100% Cycling15</v>
      </c>
      <c r="G3255">
        <v>0.22697410000000001</v>
      </c>
      <c r="H3255">
        <v>0.29265479999999999</v>
      </c>
      <c r="I3255">
        <v>84.024000000000001</v>
      </c>
      <c r="J3255">
        <v>1.4038E-3</v>
      </c>
      <c r="K3255">
        <v>3.93791E-2</v>
      </c>
      <c r="L3255">
        <v>6.5680600000000006E-2</v>
      </c>
      <c r="M3255">
        <v>9.19822E-2</v>
      </c>
      <c r="N3255">
        <v>0.1299575</v>
      </c>
      <c r="O3255">
        <v>10695</v>
      </c>
      <c r="P3255" t="s">
        <v>59</v>
      </c>
      <c r="Q3255" t="s">
        <v>61</v>
      </c>
    </row>
    <row r="3256" spans="1:17" x14ac:dyDescent="0.25">
      <c r="A3256" t="s">
        <v>28</v>
      </c>
      <c r="B3256" t="s">
        <v>36</v>
      </c>
      <c r="C3256" t="s">
        <v>52</v>
      </c>
      <c r="D3256" t="s">
        <v>58</v>
      </c>
      <c r="E3256">
        <v>15</v>
      </c>
      <c r="F3256" t="str">
        <f t="shared" si="50"/>
        <v>Average Per Premise1-in-2October Monthly System Peak Day100% Cycling15</v>
      </c>
      <c r="G3256">
        <v>1.0172159999999999</v>
      </c>
      <c r="H3256">
        <v>1.311572</v>
      </c>
      <c r="I3256">
        <v>84.024000000000001</v>
      </c>
      <c r="J3256">
        <v>6.2911E-3</v>
      </c>
      <c r="K3256">
        <v>0.17648259999999999</v>
      </c>
      <c r="L3256">
        <v>0.29435679999999997</v>
      </c>
      <c r="M3256">
        <v>0.41223090000000001</v>
      </c>
      <c r="N3256">
        <v>0.58242240000000001</v>
      </c>
      <c r="O3256">
        <v>10695</v>
      </c>
      <c r="P3256" t="s">
        <v>59</v>
      </c>
      <c r="Q3256" t="s">
        <v>61</v>
      </c>
    </row>
    <row r="3257" spans="1:17" x14ac:dyDescent="0.25">
      <c r="A3257" t="s">
        <v>29</v>
      </c>
      <c r="B3257" t="s">
        <v>36</v>
      </c>
      <c r="C3257" t="s">
        <v>52</v>
      </c>
      <c r="D3257" t="s">
        <v>58</v>
      </c>
      <c r="E3257">
        <v>15</v>
      </c>
      <c r="F3257" t="str">
        <f t="shared" si="50"/>
        <v>Average Per Device1-in-2October Monthly System Peak Day100% Cycling15</v>
      </c>
      <c r="G3257">
        <v>0.82386369999999998</v>
      </c>
      <c r="H3257">
        <v>1.0622689999999999</v>
      </c>
      <c r="I3257">
        <v>84.024000000000001</v>
      </c>
      <c r="J3257">
        <v>5.0952999999999997E-3</v>
      </c>
      <c r="K3257">
        <v>0.14293690000000001</v>
      </c>
      <c r="L3257">
        <v>0.2384056</v>
      </c>
      <c r="M3257">
        <v>0.33387430000000001</v>
      </c>
      <c r="N3257">
        <v>0.47171590000000002</v>
      </c>
      <c r="O3257">
        <v>10695</v>
      </c>
      <c r="P3257" t="s">
        <v>59</v>
      </c>
      <c r="Q3257" t="s">
        <v>61</v>
      </c>
    </row>
    <row r="3258" spans="1:17" x14ac:dyDescent="0.25">
      <c r="A3258" t="s">
        <v>43</v>
      </c>
      <c r="B3258" t="s">
        <v>36</v>
      </c>
      <c r="C3258" t="s">
        <v>52</v>
      </c>
      <c r="D3258" t="s">
        <v>58</v>
      </c>
      <c r="E3258">
        <v>15</v>
      </c>
      <c r="F3258" t="str">
        <f t="shared" si="50"/>
        <v>Aggregate1-in-2October Monthly System Peak Day100% Cycling15</v>
      </c>
      <c r="G3258">
        <v>10.87912</v>
      </c>
      <c r="H3258">
        <v>14.02727</v>
      </c>
      <c r="I3258">
        <v>84.024000000000001</v>
      </c>
      <c r="J3258">
        <v>6.7283499999999996E-2</v>
      </c>
      <c r="K3258">
        <v>1.8874820000000001</v>
      </c>
      <c r="L3258">
        <v>3.1481460000000001</v>
      </c>
      <c r="M3258">
        <v>4.4088099999999999</v>
      </c>
      <c r="N3258">
        <v>6.2290080000000003</v>
      </c>
      <c r="O3258">
        <v>10695</v>
      </c>
      <c r="P3258" t="s">
        <v>59</v>
      </c>
      <c r="Q3258" t="s">
        <v>61</v>
      </c>
    </row>
    <row r="3259" spans="1:17" x14ac:dyDescent="0.25">
      <c r="A3259" t="s">
        <v>30</v>
      </c>
      <c r="B3259" t="s">
        <v>36</v>
      </c>
      <c r="C3259" t="s">
        <v>52</v>
      </c>
      <c r="D3259" t="s">
        <v>31</v>
      </c>
      <c r="E3259">
        <v>15</v>
      </c>
      <c r="F3259" t="str">
        <f t="shared" si="50"/>
        <v>Average Per Ton1-in-2October Monthly System Peak Day50% Cycling15</v>
      </c>
      <c r="G3259">
        <v>0.3771737</v>
      </c>
      <c r="H3259">
        <v>0.46063120000000002</v>
      </c>
      <c r="I3259">
        <v>85.0672</v>
      </c>
      <c r="J3259">
        <v>-3.9049800000000003E-2</v>
      </c>
      <c r="K3259">
        <v>3.3328499999999997E-2</v>
      </c>
      <c r="L3259">
        <v>8.3457500000000004E-2</v>
      </c>
      <c r="M3259">
        <v>0.1335865</v>
      </c>
      <c r="N3259">
        <v>0.2059648</v>
      </c>
      <c r="O3259">
        <v>12331</v>
      </c>
      <c r="P3259" t="s">
        <v>59</v>
      </c>
      <c r="Q3259" t="s">
        <v>61</v>
      </c>
    </row>
    <row r="3260" spans="1:17" x14ac:dyDescent="0.25">
      <c r="A3260" t="s">
        <v>28</v>
      </c>
      <c r="B3260" t="s">
        <v>36</v>
      </c>
      <c r="C3260" t="s">
        <v>52</v>
      </c>
      <c r="D3260" t="s">
        <v>31</v>
      </c>
      <c r="E3260">
        <v>15</v>
      </c>
      <c r="F3260" t="str">
        <f t="shared" si="50"/>
        <v>Average Per Premise1-in-2October Monthly System Peak Day50% Cycling15</v>
      </c>
      <c r="G3260">
        <v>1.5482260000000001</v>
      </c>
      <c r="H3260">
        <v>1.890803</v>
      </c>
      <c r="I3260">
        <v>85.0672</v>
      </c>
      <c r="J3260">
        <v>-0.16029209999999999</v>
      </c>
      <c r="K3260">
        <v>0.13680709999999999</v>
      </c>
      <c r="L3260">
        <v>0.34257720000000003</v>
      </c>
      <c r="M3260">
        <v>0.54834720000000003</v>
      </c>
      <c r="N3260">
        <v>0.84544640000000004</v>
      </c>
      <c r="O3260">
        <v>12331</v>
      </c>
      <c r="P3260" t="s">
        <v>59</v>
      </c>
      <c r="Q3260" t="s">
        <v>61</v>
      </c>
    </row>
    <row r="3261" spans="1:17" x14ac:dyDescent="0.25">
      <c r="A3261" t="s">
        <v>29</v>
      </c>
      <c r="B3261" t="s">
        <v>36</v>
      </c>
      <c r="C3261" t="s">
        <v>52</v>
      </c>
      <c r="D3261" t="s">
        <v>31</v>
      </c>
      <c r="E3261">
        <v>15</v>
      </c>
      <c r="F3261" t="str">
        <f t="shared" si="50"/>
        <v>Average Per Device1-in-2October Monthly System Peak Day50% Cycling15</v>
      </c>
      <c r="G3261">
        <v>1.3236619999999999</v>
      </c>
      <c r="H3261">
        <v>1.616549</v>
      </c>
      <c r="I3261">
        <v>85.0672</v>
      </c>
      <c r="J3261">
        <v>-0.13704230000000001</v>
      </c>
      <c r="K3261">
        <v>0.11696380000000001</v>
      </c>
      <c r="L3261">
        <v>0.29288769999999997</v>
      </c>
      <c r="M3261">
        <v>0.46881149999999999</v>
      </c>
      <c r="N3261">
        <v>0.72281759999999995</v>
      </c>
      <c r="O3261">
        <v>12331</v>
      </c>
      <c r="P3261" t="s">
        <v>59</v>
      </c>
      <c r="Q3261" t="s">
        <v>61</v>
      </c>
    </row>
    <row r="3262" spans="1:17" x14ac:dyDescent="0.25">
      <c r="A3262" t="s">
        <v>43</v>
      </c>
      <c r="B3262" t="s">
        <v>36</v>
      </c>
      <c r="C3262" t="s">
        <v>52</v>
      </c>
      <c r="D3262" t="s">
        <v>31</v>
      </c>
      <c r="E3262">
        <v>15</v>
      </c>
      <c r="F3262" t="str">
        <f t="shared" si="50"/>
        <v>Aggregate1-in-2October Monthly System Peak Day50% Cycling15</v>
      </c>
      <c r="G3262">
        <v>19.091180000000001</v>
      </c>
      <c r="H3262">
        <v>23.31549</v>
      </c>
      <c r="I3262">
        <v>85.0672</v>
      </c>
      <c r="J3262">
        <v>-1.9765619999999999</v>
      </c>
      <c r="K3262">
        <v>1.6869689999999999</v>
      </c>
      <c r="L3262">
        <v>4.2243190000000004</v>
      </c>
      <c r="M3262">
        <v>6.7616690000000004</v>
      </c>
      <c r="N3262">
        <v>10.4252</v>
      </c>
      <c r="O3262">
        <v>12331</v>
      </c>
      <c r="P3262" t="s">
        <v>59</v>
      </c>
      <c r="Q3262" t="s">
        <v>61</v>
      </c>
    </row>
    <row r="3263" spans="1:17" x14ac:dyDescent="0.25">
      <c r="A3263" t="s">
        <v>30</v>
      </c>
      <c r="B3263" t="s">
        <v>36</v>
      </c>
      <c r="C3263" t="s">
        <v>52</v>
      </c>
      <c r="D3263" t="s">
        <v>26</v>
      </c>
      <c r="E3263">
        <v>15</v>
      </c>
      <c r="F3263" t="str">
        <f t="shared" si="50"/>
        <v>Average Per Ton1-in-2October Monthly System Peak DayAll15</v>
      </c>
      <c r="G3263">
        <v>0.30740600000000001</v>
      </c>
      <c r="H3263">
        <v>0.38260620000000001</v>
      </c>
      <c r="I3263">
        <v>84.582599999999999</v>
      </c>
      <c r="J3263">
        <v>-2.0259099999999999E-2</v>
      </c>
      <c r="K3263">
        <v>3.6138999999999998E-2</v>
      </c>
      <c r="L3263">
        <v>7.5200199999999995E-2</v>
      </c>
      <c r="M3263">
        <v>0.1142613</v>
      </c>
      <c r="N3263">
        <v>0.17065939999999999</v>
      </c>
      <c r="O3263">
        <v>23026</v>
      </c>
      <c r="P3263" t="s">
        <v>59</v>
      </c>
      <c r="Q3263" t="s">
        <v>61</v>
      </c>
    </row>
    <row r="3264" spans="1:17" x14ac:dyDescent="0.25">
      <c r="A3264" t="s">
        <v>28</v>
      </c>
      <c r="B3264" t="s">
        <v>36</v>
      </c>
      <c r="C3264" t="s">
        <v>52</v>
      </c>
      <c r="D3264" t="s">
        <v>26</v>
      </c>
      <c r="E3264">
        <v>15</v>
      </c>
      <c r="F3264" t="str">
        <f t="shared" si="50"/>
        <v>Average Per Premise1-in-2October Monthly System Peak DayAll15</v>
      </c>
      <c r="G3264">
        <v>1.315647</v>
      </c>
      <c r="H3264">
        <v>1.6374919999999999</v>
      </c>
      <c r="I3264">
        <v>84.582599999999999</v>
      </c>
      <c r="J3264">
        <v>-8.67058E-2</v>
      </c>
      <c r="K3264">
        <v>0.1546689</v>
      </c>
      <c r="L3264">
        <v>0.32184430000000003</v>
      </c>
      <c r="M3264">
        <v>0.4890197</v>
      </c>
      <c r="N3264">
        <v>0.7303944</v>
      </c>
      <c r="O3264">
        <v>23026</v>
      </c>
      <c r="P3264" t="s">
        <v>59</v>
      </c>
      <c r="Q3264" t="s">
        <v>61</v>
      </c>
    </row>
    <row r="3265" spans="1:17" x14ac:dyDescent="0.25">
      <c r="A3265" t="s">
        <v>29</v>
      </c>
      <c r="B3265" t="s">
        <v>36</v>
      </c>
      <c r="C3265" t="s">
        <v>52</v>
      </c>
      <c r="D3265" t="s">
        <v>26</v>
      </c>
      <c r="E3265">
        <v>15</v>
      </c>
      <c r="F3265" t="str">
        <f t="shared" si="50"/>
        <v>Average Per Device1-in-2October Monthly System Peak DayAll15</v>
      </c>
      <c r="G3265">
        <v>1.0965</v>
      </c>
      <c r="H3265">
        <v>1.3647339999999999</v>
      </c>
      <c r="I3265">
        <v>84.582599999999999</v>
      </c>
      <c r="J3265">
        <v>-7.22632E-2</v>
      </c>
      <c r="K3265">
        <v>0.12890570000000001</v>
      </c>
      <c r="L3265">
        <v>0.26823469999999999</v>
      </c>
      <c r="M3265">
        <v>0.40756360000000003</v>
      </c>
      <c r="N3265">
        <v>0.60873250000000001</v>
      </c>
      <c r="O3265">
        <v>23026</v>
      </c>
      <c r="P3265" t="s">
        <v>59</v>
      </c>
      <c r="Q3265" t="s">
        <v>61</v>
      </c>
    </row>
    <row r="3266" spans="1:17" x14ac:dyDescent="0.25">
      <c r="A3266" t="s">
        <v>43</v>
      </c>
      <c r="B3266" t="s">
        <v>36</v>
      </c>
      <c r="C3266" t="s">
        <v>52</v>
      </c>
      <c r="D3266" t="s">
        <v>26</v>
      </c>
      <c r="E3266">
        <v>15</v>
      </c>
      <c r="F3266" t="str">
        <f t="shared" si="50"/>
        <v>Aggregate1-in-2October Monthly System Peak DayAll15</v>
      </c>
      <c r="G3266">
        <v>30.294090000000001</v>
      </c>
      <c r="H3266">
        <v>37.704880000000003</v>
      </c>
      <c r="I3266">
        <v>84.582599999999999</v>
      </c>
      <c r="J3266">
        <v>-1.9964869999999999</v>
      </c>
      <c r="K3266">
        <v>3.561407</v>
      </c>
      <c r="L3266">
        <v>7.410787</v>
      </c>
      <c r="M3266">
        <v>11.26017</v>
      </c>
      <c r="N3266">
        <v>16.818059999999999</v>
      </c>
      <c r="O3266">
        <v>23026</v>
      </c>
      <c r="P3266" t="s">
        <v>59</v>
      </c>
      <c r="Q3266" t="s">
        <v>61</v>
      </c>
    </row>
    <row r="3267" spans="1:17" x14ac:dyDescent="0.25">
      <c r="A3267" t="s">
        <v>30</v>
      </c>
      <c r="B3267" t="s">
        <v>36</v>
      </c>
      <c r="C3267" t="s">
        <v>53</v>
      </c>
      <c r="D3267" t="s">
        <v>58</v>
      </c>
      <c r="E3267">
        <v>15</v>
      </c>
      <c r="F3267" t="str">
        <f t="shared" ref="F3267:F3330" si="51">CONCATENATE(A3267,B3267,C3267,D3267,E3267)</f>
        <v>Average Per Ton1-in-2September Monthly System Peak Day100% Cycling15</v>
      </c>
      <c r="G3267">
        <v>0.25481959999999998</v>
      </c>
      <c r="H3267">
        <v>0.36338480000000001</v>
      </c>
      <c r="I3267">
        <v>89.575199999999995</v>
      </c>
      <c r="J3267">
        <v>5.1400099999999997E-2</v>
      </c>
      <c r="K3267">
        <v>8.5173700000000005E-2</v>
      </c>
      <c r="L3267">
        <v>0.1085652</v>
      </c>
      <c r="M3267">
        <v>0.13195670000000001</v>
      </c>
      <c r="N3267">
        <v>0.1657303</v>
      </c>
      <c r="O3267">
        <v>10695</v>
      </c>
      <c r="P3267" t="s">
        <v>59</v>
      </c>
      <c r="Q3267" t="s">
        <v>61</v>
      </c>
    </row>
    <row r="3268" spans="1:17" x14ac:dyDescent="0.25">
      <c r="A3268" t="s">
        <v>28</v>
      </c>
      <c r="B3268" t="s">
        <v>36</v>
      </c>
      <c r="C3268" t="s">
        <v>53</v>
      </c>
      <c r="D3268" t="s">
        <v>58</v>
      </c>
      <c r="E3268">
        <v>15</v>
      </c>
      <c r="F3268" t="str">
        <f t="shared" si="51"/>
        <v>Average Per Premise1-in-2September Monthly System Peak Day100% Cycling15</v>
      </c>
      <c r="G3268">
        <v>1.1420090000000001</v>
      </c>
      <c r="H3268">
        <v>1.6285590000000001</v>
      </c>
      <c r="I3268">
        <v>89.575199999999995</v>
      </c>
      <c r="J3268">
        <v>0.23035659999999999</v>
      </c>
      <c r="K3268">
        <v>0.38171759999999999</v>
      </c>
      <c r="L3268">
        <v>0.48654989999999998</v>
      </c>
      <c r="M3268">
        <v>0.59138210000000002</v>
      </c>
      <c r="N3268">
        <v>0.74274309999999999</v>
      </c>
      <c r="O3268">
        <v>10695</v>
      </c>
      <c r="P3268" t="s">
        <v>59</v>
      </c>
      <c r="Q3268" t="s">
        <v>61</v>
      </c>
    </row>
    <row r="3269" spans="1:17" x14ac:dyDescent="0.25">
      <c r="A3269" t="s">
        <v>29</v>
      </c>
      <c r="B3269" t="s">
        <v>36</v>
      </c>
      <c r="C3269" t="s">
        <v>53</v>
      </c>
      <c r="D3269" t="s">
        <v>58</v>
      </c>
      <c r="E3269">
        <v>15</v>
      </c>
      <c r="F3269" t="str">
        <f t="shared" si="51"/>
        <v>Average Per Device1-in-2September Monthly System Peak Day100% Cycling15</v>
      </c>
      <c r="G3269">
        <v>0.92493619999999999</v>
      </c>
      <c r="H3269">
        <v>1.3190029999999999</v>
      </c>
      <c r="I3269">
        <v>89.575199999999995</v>
      </c>
      <c r="J3269">
        <v>0.1865705</v>
      </c>
      <c r="K3269">
        <v>0.30916090000000002</v>
      </c>
      <c r="L3269">
        <v>0.39406669999999999</v>
      </c>
      <c r="M3269">
        <v>0.47897240000000002</v>
      </c>
      <c r="N3269">
        <v>0.60156290000000001</v>
      </c>
      <c r="O3269">
        <v>10695</v>
      </c>
      <c r="P3269" t="s">
        <v>59</v>
      </c>
      <c r="Q3269" t="s">
        <v>61</v>
      </c>
    </row>
    <row r="3270" spans="1:17" x14ac:dyDescent="0.25">
      <c r="A3270" t="s">
        <v>43</v>
      </c>
      <c r="B3270" t="s">
        <v>36</v>
      </c>
      <c r="C3270" t="s">
        <v>53</v>
      </c>
      <c r="D3270" t="s">
        <v>58</v>
      </c>
      <c r="E3270">
        <v>15</v>
      </c>
      <c r="F3270" t="str">
        <f t="shared" si="51"/>
        <v>Aggregate1-in-2September Monthly System Peak Day100% Cycling15</v>
      </c>
      <c r="G3270">
        <v>12.21378</v>
      </c>
      <c r="H3270">
        <v>17.41743</v>
      </c>
      <c r="I3270">
        <v>89.575199999999995</v>
      </c>
      <c r="J3270">
        <v>2.4636640000000001</v>
      </c>
      <c r="K3270">
        <v>4.0824699999999998</v>
      </c>
      <c r="L3270">
        <v>5.2036509999999998</v>
      </c>
      <c r="M3270">
        <v>6.3248309999999996</v>
      </c>
      <c r="N3270">
        <v>7.943638</v>
      </c>
      <c r="O3270">
        <v>10695</v>
      </c>
      <c r="P3270" t="s">
        <v>59</v>
      </c>
      <c r="Q3270" t="s">
        <v>61</v>
      </c>
    </row>
    <row r="3271" spans="1:17" x14ac:dyDescent="0.25">
      <c r="A3271" t="s">
        <v>30</v>
      </c>
      <c r="B3271" t="s">
        <v>36</v>
      </c>
      <c r="C3271" t="s">
        <v>53</v>
      </c>
      <c r="D3271" t="s">
        <v>31</v>
      </c>
      <c r="E3271">
        <v>15</v>
      </c>
      <c r="F3271" t="str">
        <f t="shared" si="51"/>
        <v>Average Per Ton1-in-2September Monthly System Peak Day50% Cycling15</v>
      </c>
      <c r="G3271">
        <v>0.43999280000000002</v>
      </c>
      <c r="H3271">
        <v>0.56179950000000001</v>
      </c>
      <c r="I3271">
        <v>90.8553</v>
      </c>
      <c r="J3271">
        <v>8.6967999999999993E-3</v>
      </c>
      <c r="K3271">
        <v>7.5523000000000007E-2</v>
      </c>
      <c r="L3271">
        <v>0.1218067</v>
      </c>
      <c r="M3271">
        <v>0.1680904</v>
      </c>
      <c r="N3271">
        <v>0.2349166</v>
      </c>
      <c r="O3271">
        <v>12331</v>
      </c>
      <c r="P3271" t="s">
        <v>59</v>
      </c>
      <c r="Q3271" t="s">
        <v>61</v>
      </c>
    </row>
    <row r="3272" spans="1:17" x14ac:dyDescent="0.25">
      <c r="A3272" t="s">
        <v>28</v>
      </c>
      <c r="B3272" t="s">
        <v>36</v>
      </c>
      <c r="C3272" t="s">
        <v>53</v>
      </c>
      <c r="D3272" t="s">
        <v>31</v>
      </c>
      <c r="E3272">
        <v>15</v>
      </c>
      <c r="F3272" t="str">
        <f t="shared" si="51"/>
        <v>Average Per Premise1-in-2September Monthly System Peak Day50% Cycling15</v>
      </c>
      <c r="G3272">
        <v>1.806087</v>
      </c>
      <c r="H3272">
        <v>2.3060800000000001</v>
      </c>
      <c r="I3272">
        <v>90.8553</v>
      </c>
      <c r="J3272">
        <v>3.5698599999999997E-2</v>
      </c>
      <c r="K3272">
        <v>0.31000759999999999</v>
      </c>
      <c r="L3272">
        <v>0.49999329999999997</v>
      </c>
      <c r="M3272">
        <v>0.68997889999999995</v>
      </c>
      <c r="N3272">
        <v>0.96428800000000003</v>
      </c>
      <c r="O3272">
        <v>12331</v>
      </c>
      <c r="P3272" t="s">
        <v>59</v>
      </c>
      <c r="Q3272" t="s">
        <v>61</v>
      </c>
    </row>
    <row r="3273" spans="1:17" x14ac:dyDescent="0.25">
      <c r="A3273" t="s">
        <v>29</v>
      </c>
      <c r="B3273" t="s">
        <v>36</v>
      </c>
      <c r="C3273" t="s">
        <v>53</v>
      </c>
      <c r="D3273" t="s">
        <v>31</v>
      </c>
      <c r="E3273">
        <v>15</v>
      </c>
      <c r="F3273" t="str">
        <f t="shared" si="51"/>
        <v>Average Per Device1-in-2September Monthly System Peak Day50% Cycling15</v>
      </c>
      <c r="G3273">
        <v>1.5441210000000001</v>
      </c>
      <c r="H3273">
        <v>1.971592</v>
      </c>
      <c r="I3273">
        <v>90.8553</v>
      </c>
      <c r="J3273">
        <v>3.0520599999999998E-2</v>
      </c>
      <c r="K3273">
        <v>0.26504220000000001</v>
      </c>
      <c r="L3273">
        <v>0.4274712</v>
      </c>
      <c r="M3273">
        <v>0.58990010000000004</v>
      </c>
      <c r="N3273">
        <v>0.82442170000000004</v>
      </c>
      <c r="O3273">
        <v>12331</v>
      </c>
      <c r="P3273" t="s">
        <v>59</v>
      </c>
      <c r="Q3273" t="s">
        <v>61</v>
      </c>
    </row>
    <row r="3274" spans="1:17" x14ac:dyDescent="0.25">
      <c r="A3274" t="s">
        <v>43</v>
      </c>
      <c r="B3274" t="s">
        <v>36</v>
      </c>
      <c r="C3274" t="s">
        <v>53</v>
      </c>
      <c r="D3274" t="s">
        <v>31</v>
      </c>
      <c r="E3274">
        <v>15</v>
      </c>
      <c r="F3274" t="str">
        <f t="shared" si="51"/>
        <v>Aggregate1-in-2September Monthly System Peak Day50% Cycling15</v>
      </c>
      <c r="G3274">
        <v>22.270859999999999</v>
      </c>
      <c r="H3274">
        <v>28.43627</v>
      </c>
      <c r="I3274">
        <v>90.8553</v>
      </c>
      <c r="J3274">
        <v>0.44019930000000002</v>
      </c>
      <c r="K3274">
        <v>3.8227039999999999</v>
      </c>
      <c r="L3274">
        <v>6.1654169999999997</v>
      </c>
      <c r="M3274">
        <v>8.5081290000000003</v>
      </c>
      <c r="N3274">
        <v>11.89063</v>
      </c>
      <c r="O3274">
        <v>12331</v>
      </c>
      <c r="P3274" t="s">
        <v>59</v>
      </c>
      <c r="Q3274" t="s">
        <v>61</v>
      </c>
    </row>
    <row r="3275" spans="1:17" x14ac:dyDescent="0.25">
      <c r="A3275" t="s">
        <v>30</v>
      </c>
      <c r="B3275" t="s">
        <v>36</v>
      </c>
      <c r="C3275" t="s">
        <v>53</v>
      </c>
      <c r="D3275" t="s">
        <v>26</v>
      </c>
      <c r="E3275">
        <v>15</v>
      </c>
      <c r="F3275" t="str">
        <f t="shared" si="51"/>
        <v>Average Per Ton1-in-2September Monthly System Peak DayAll15</v>
      </c>
      <c r="G3275">
        <v>0.35397990000000001</v>
      </c>
      <c r="H3275">
        <v>0.4696359</v>
      </c>
      <c r="I3275">
        <v>90.2607</v>
      </c>
      <c r="J3275">
        <v>2.8532499999999999E-2</v>
      </c>
      <c r="K3275">
        <v>8.0005800000000002E-2</v>
      </c>
      <c r="L3275">
        <v>0.11565599999999999</v>
      </c>
      <c r="M3275">
        <v>0.1513063</v>
      </c>
      <c r="N3275">
        <v>0.2027796</v>
      </c>
      <c r="O3275">
        <v>23026</v>
      </c>
      <c r="P3275" t="s">
        <v>59</v>
      </c>
      <c r="Q3275" t="s">
        <v>61</v>
      </c>
    </row>
    <row r="3276" spans="1:17" x14ac:dyDescent="0.25">
      <c r="A3276" t="s">
        <v>28</v>
      </c>
      <c r="B3276" t="s">
        <v>36</v>
      </c>
      <c r="C3276" t="s">
        <v>53</v>
      </c>
      <c r="D3276" t="s">
        <v>26</v>
      </c>
      <c r="E3276">
        <v>15</v>
      </c>
      <c r="F3276" t="str">
        <f t="shared" si="51"/>
        <v>Average Per Premise1-in-2September Monthly System Peak DayAll15</v>
      </c>
      <c r="G3276">
        <v>1.5149760000000001</v>
      </c>
      <c r="H3276">
        <v>2.0099649999999998</v>
      </c>
      <c r="I3276">
        <v>90.2607</v>
      </c>
      <c r="J3276">
        <v>0.1221143</v>
      </c>
      <c r="K3276">
        <v>0.34241159999999998</v>
      </c>
      <c r="L3276">
        <v>0.49498880000000001</v>
      </c>
      <c r="M3276">
        <v>0.64756610000000003</v>
      </c>
      <c r="N3276">
        <v>0.86786339999999995</v>
      </c>
      <c r="O3276">
        <v>23026</v>
      </c>
      <c r="P3276" t="s">
        <v>59</v>
      </c>
      <c r="Q3276" t="s">
        <v>61</v>
      </c>
    </row>
    <row r="3277" spans="1:17" x14ac:dyDescent="0.25">
      <c r="A3277" t="s">
        <v>29</v>
      </c>
      <c r="B3277" t="s">
        <v>36</v>
      </c>
      <c r="C3277" t="s">
        <v>53</v>
      </c>
      <c r="D3277" t="s">
        <v>26</v>
      </c>
      <c r="E3277">
        <v>15</v>
      </c>
      <c r="F3277" t="str">
        <f t="shared" si="51"/>
        <v>Average Per Device1-in-2September Monthly System Peak DayAll15</v>
      </c>
      <c r="G3277">
        <v>1.262626</v>
      </c>
      <c r="H3277">
        <v>1.6751640000000001</v>
      </c>
      <c r="I3277">
        <v>90.2607</v>
      </c>
      <c r="J3277">
        <v>0.10177369999999999</v>
      </c>
      <c r="K3277">
        <v>0.28537600000000002</v>
      </c>
      <c r="L3277">
        <v>0.41253849999999997</v>
      </c>
      <c r="M3277">
        <v>0.53970090000000004</v>
      </c>
      <c r="N3277">
        <v>0.72330329999999998</v>
      </c>
      <c r="O3277">
        <v>23026</v>
      </c>
      <c r="P3277" t="s">
        <v>59</v>
      </c>
      <c r="Q3277" t="s">
        <v>61</v>
      </c>
    </row>
    <row r="3278" spans="1:17" x14ac:dyDescent="0.25">
      <c r="A3278" t="s">
        <v>43</v>
      </c>
      <c r="B3278" t="s">
        <v>36</v>
      </c>
      <c r="C3278" t="s">
        <v>53</v>
      </c>
      <c r="D3278" t="s">
        <v>26</v>
      </c>
      <c r="E3278">
        <v>15</v>
      </c>
      <c r="F3278" t="str">
        <f t="shared" si="51"/>
        <v>Aggregate1-in-2September Monthly System Peak DayAll15</v>
      </c>
      <c r="G3278">
        <v>34.883830000000003</v>
      </c>
      <c r="H3278">
        <v>46.281440000000003</v>
      </c>
      <c r="I3278">
        <v>90.2607</v>
      </c>
      <c r="J3278">
        <v>2.811804</v>
      </c>
      <c r="K3278">
        <v>7.8843690000000004</v>
      </c>
      <c r="L3278">
        <v>11.39761</v>
      </c>
      <c r="M3278">
        <v>14.91086</v>
      </c>
      <c r="N3278">
        <v>19.983419999999999</v>
      </c>
      <c r="O3278">
        <v>23026</v>
      </c>
      <c r="P3278" t="s">
        <v>59</v>
      </c>
      <c r="Q3278" t="s">
        <v>61</v>
      </c>
    </row>
    <row r="3279" spans="1:17" x14ac:dyDescent="0.25">
      <c r="A3279" t="s">
        <v>30</v>
      </c>
      <c r="B3279" t="s">
        <v>36</v>
      </c>
      <c r="C3279" t="s">
        <v>48</v>
      </c>
      <c r="D3279" t="s">
        <v>58</v>
      </c>
      <c r="E3279">
        <v>16</v>
      </c>
      <c r="F3279" t="str">
        <f t="shared" si="51"/>
        <v>Average Per Ton1-in-2August Monthly System Peak Day100% Cycling16</v>
      </c>
      <c r="G3279">
        <v>0.25618239999999998</v>
      </c>
      <c r="H3279">
        <v>0.37642409999999998</v>
      </c>
      <c r="I3279">
        <v>82.789699999999996</v>
      </c>
      <c r="J3279">
        <v>5.0058199999999997E-2</v>
      </c>
      <c r="K3279">
        <v>9.1523199999999999E-2</v>
      </c>
      <c r="L3279">
        <v>0.12024170000000001</v>
      </c>
      <c r="M3279">
        <v>0.14896019999999999</v>
      </c>
      <c r="N3279">
        <v>0.19042519999999999</v>
      </c>
      <c r="O3279">
        <v>10695</v>
      </c>
      <c r="P3279" t="s">
        <v>59</v>
      </c>
      <c r="Q3279" t="s">
        <v>61</v>
      </c>
    </row>
    <row r="3280" spans="1:17" x14ac:dyDescent="0.25">
      <c r="A3280" t="s">
        <v>28</v>
      </c>
      <c r="B3280" t="s">
        <v>36</v>
      </c>
      <c r="C3280" t="s">
        <v>48</v>
      </c>
      <c r="D3280" t="s">
        <v>58</v>
      </c>
      <c r="E3280">
        <v>16</v>
      </c>
      <c r="F3280" t="str">
        <f t="shared" si="51"/>
        <v>Average Per Premise1-in-2August Monthly System Peak Day100% Cycling16</v>
      </c>
      <c r="G3280">
        <v>1.1481159999999999</v>
      </c>
      <c r="H3280">
        <v>1.6869959999999999</v>
      </c>
      <c r="I3280">
        <v>82.789699999999996</v>
      </c>
      <c r="J3280">
        <v>0.2243425</v>
      </c>
      <c r="K3280">
        <v>0.41017350000000002</v>
      </c>
      <c r="L3280">
        <v>0.53887940000000001</v>
      </c>
      <c r="M3280">
        <v>0.6675854</v>
      </c>
      <c r="N3280">
        <v>0.85341630000000002</v>
      </c>
      <c r="O3280">
        <v>10695</v>
      </c>
      <c r="P3280" t="s">
        <v>59</v>
      </c>
      <c r="Q3280" t="s">
        <v>61</v>
      </c>
    </row>
    <row r="3281" spans="1:17" x14ac:dyDescent="0.25">
      <c r="A3281" t="s">
        <v>29</v>
      </c>
      <c r="B3281" t="s">
        <v>36</v>
      </c>
      <c r="C3281" t="s">
        <v>48</v>
      </c>
      <c r="D3281" t="s">
        <v>58</v>
      </c>
      <c r="E3281">
        <v>16</v>
      </c>
      <c r="F3281" t="str">
        <f t="shared" si="51"/>
        <v>Average Per Device1-in-2August Monthly System Peak Day100% Cycling16</v>
      </c>
      <c r="G3281">
        <v>0.92988300000000002</v>
      </c>
      <c r="H3281">
        <v>1.3663320000000001</v>
      </c>
      <c r="I3281">
        <v>82.789699999999996</v>
      </c>
      <c r="J3281">
        <v>0.18169959999999999</v>
      </c>
      <c r="K3281">
        <v>0.3322079</v>
      </c>
      <c r="L3281">
        <v>0.43644949999999999</v>
      </c>
      <c r="M3281">
        <v>0.54069109999999998</v>
      </c>
      <c r="N3281">
        <v>0.69119940000000002</v>
      </c>
      <c r="O3281">
        <v>10695</v>
      </c>
      <c r="P3281" t="s">
        <v>59</v>
      </c>
      <c r="Q3281" t="s">
        <v>61</v>
      </c>
    </row>
    <row r="3282" spans="1:17" x14ac:dyDescent="0.25">
      <c r="A3282" t="s">
        <v>43</v>
      </c>
      <c r="B3282" t="s">
        <v>36</v>
      </c>
      <c r="C3282" t="s">
        <v>48</v>
      </c>
      <c r="D3282" t="s">
        <v>58</v>
      </c>
      <c r="E3282">
        <v>16</v>
      </c>
      <c r="F3282" t="str">
        <f t="shared" si="51"/>
        <v>Aggregate1-in-2August Monthly System Peak Day100% Cycling16</v>
      </c>
      <c r="G3282">
        <v>12.2791</v>
      </c>
      <c r="H3282">
        <v>18.04242</v>
      </c>
      <c r="I3282">
        <v>82.789699999999996</v>
      </c>
      <c r="J3282">
        <v>2.399343</v>
      </c>
      <c r="K3282">
        <v>4.386806</v>
      </c>
      <c r="L3282">
        <v>5.7633150000000004</v>
      </c>
      <c r="M3282">
        <v>7.1398260000000002</v>
      </c>
      <c r="N3282">
        <v>9.1272870000000008</v>
      </c>
      <c r="O3282">
        <v>10695</v>
      </c>
      <c r="P3282" t="s">
        <v>59</v>
      </c>
      <c r="Q3282" t="s">
        <v>61</v>
      </c>
    </row>
    <row r="3283" spans="1:17" x14ac:dyDescent="0.25">
      <c r="A3283" t="s">
        <v>30</v>
      </c>
      <c r="B3283" t="s">
        <v>36</v>
      </c>
      <c r="C3283" t="s">
        <v>48</v>
      </c>
      <c r="D3283" t="s">
        <v>31</v>
      </c>
      <c r="E3283">
        <v>16</v>
      </c>
      <c r="F3283" t="str">
        <f t="shared" si="51"/>
        <v>Average Per Ton1-in-2August Monthly System Peak Day50% Cycling16</v>
      </c>
      <c r="G3283">
        <v>0.45385690000000001</v>
      </c>
      <c r="H3283">
        <v>0.57792270000000001</v>
      </c>
      <c r="I3283">
        <v>83.217500000000001</v>
      </c>
      <c r="J3283">
        <v>-2.8663999999999999E-3</v>
      </c>
      <c r="K3283">
        <v>7.2126200000000001E-2</v>
      </c>
      <c r="L3283">
        <v>0.12406590000000001</v>
      </c>
      <c r="M3283">
        <v>0.17600560000000001</v>
      </c>
      <c r="N3283">
        <v>0.25099830000000001</v>
      </c>
      <c r="O3283">
        <v>12331</v>
      </c>
      <c r="P3283" t="s">
        <v>59</v>
      </c>
      <c r="Q3283" t="s">
        <v>61</v>
      </c>
    </row>
    <row r="3284" spans="1:17" x14ac:dyDescent="0.25">
      <c r="A3284" t="s">
        <v>28</v>
      </c>
      <c r="B3284" t="s">
        <v>36</v>
      </c>
      <c r="C3284" t="s">
        <v>48</v>
      </c>
      <c r="D3284" t="s">
        <v>31</v>
      </c>
      <c r="E3284">
        <v>16</v>
      </c>
      <c r="F3284" t="str">
        <f t="shared" si="51"/>
        <v>Average Per Premise1-in-2August Monthly System Peak Day50% Cycling16</v>
      </c>
      <c r="G3284">
        <v>1.8629960000000001</v>
      </c>
      <c r="H3284">
        <v>2.3722629999999998</v>
      </c>
      <c r="I3284">
        <v>83.217500000000001</v>
      </c>
      <c r="J3284">
        <v>-1.1766199999999999E-2</v>
      </c>
      <c r="K3284">
        <v>0.2960643</v>
      </c>
      <c r="L3284">
        <v>0.50926689999999997</v>
      </c>
      <c r="M3284">
        <v>0.72246940000000004</v>
      </c>
      <c r="N3284">
        <v>1.0303</v>
      </c>
      <c r="O3284">
        <v>12331</v>
      </c>
      <c r="P3284" t="s">
        <v>59</v>
      </c>
      <c r="Q3284" t="s">
        <v>61</v>
      </c>
    </row>
    <row r="3285" spans="1:17" x14ac:dyDescent="0.25">
      <c r="A3285" t="s">
        <v>29</v>
      </c>
      <c r="B3285" t="s">
        <v>36</v>
      </c>
      <c r="C3285" t="s">
        <v>48</v>
      </c>
      <c r="D3285" t="s">
        <v>31</v>
      </c>
      <c r="E3285">
        <v>16</v>
      </c>
      <c r="F3285" t="str">
        <f t="shared" si="51"/>
        <v>Average Per Device1-in-2August Monthly System Peak Day50% Cycling16</v>
      </c>
      <c r="G3285">
        <v>1.5927750000000001</v>
      </c>
      <c r="H3285">
        <v>2.0281750000000001</v>
      </c>
      <c r="I3285">
        <v>83.217500000000001</v>
      </c>
      <c r="J3285">
        <v>-1.00596E-2</v>
      </c>
      <c r="K3285">
        <v>0.25312129999999999</v>
      </c>
      <c r="L3285">
        <v>0.4353997</v>
      </c>
      <c r="M3285">
        <v>0.61767799999999995</v>
      </c>
      <c r="N3285">
        <v>0.8808589</v>
      </c>
      <c r="O3285">
        <v>12331</v>
      </c>
      <c r="P3285" t="s">
        <v>59</v>
      </c>
      <c r="Q3285" t="s">
        <v>61</v>
      </c>
    </row>
    <row r="3286" spans="1:17" x14ac:dyDescent="0.25">
      <c r="A3286" t="s">
        <v>43</v>
      </c>
      <c r="B3286" t="s">
        <v>36</v>
      </c>
      <c r="C3286" t="s">
        <v>48</v>
      </c>
      <c r="D3286" t="s">
        <v>31</v>
      </c>
      <c r="E3286">
        <v>16</v>
      </c>
      <c r="F3286" t="str">
        <f t="shared" si="51"/>
        <v>Aggregate1-in-2August Monthly System Peak Day50% Cycling16</v>
      </c>
      <c r="G3286">
        <v>22.9726</v>
      </c>
      <c r="H3286">
        <v>29.252369999999999</v>
      </c>
      <c r="I3286">
        <v>83.217500000000001</v>
      </c>
      <c r="J3286">
        <v>-0.1450893</v>
      </c>
      <c r="K3286">
        <v>3.6507689999999999</v>
      </c>
      <c r="L3286">
        <v>6.2797700000000001</v>
      </c>
      <c r="M3286">
        <v>8.9087709999999998</v>
      </c>
      <c r="N3286">
        <v>12.70463</v>
      </c>
      <c r="O3286">
        <v>12331</v>
      </c>
      <c r="P3286" t="s">
        <v>59</v>
      </c>
      <c r="Q3286" t="s">
        <v>61</v>
      </c>
    </row>
    <row r="3287" spans="1:17" x14ac:dyDescent="0.25">
      <c r="A3287" t="s">
        <v>30</v>
      </c>
      <c r="B3287" t="s">
        <v>36</v>
      </c>
      <c r="C3287" t="s">
        <v>48</v>
      </c>
      <c r="D3287" t="s">
        <v>26</v>
      </c>
      <c r="E3287">
        <v>16</v>
      </c>
      <c r="F3287" t="str">
        <f t="shared" si="51"/>
        <v>Average Per Ton1-in-2August Monthly System Peak DayAll16</v>
      </c>
      <c r="G3287">
        <v>0.3620371</v>
      </c>
      <c r="H3287">
        <v>0.4843266</v>
      </c>
      <c r="I3287">
        <v>83.018799999999999</v>
      </c>
      <c r="J3287">
        <v>2.1717E-2</v>
      </c>
      <c r="K3287">
        <v>8.1136100000000003E-2</v>
      </c>
      <c r="L3287">
        <v>0.1222895</v>
      </c>
      <c r="M3287">
        <v>0.163443</v>
      </c>
      <c r="N3287">
        <v>0.222862</v>
      </c>
      <c r="O3287">
        <v>23026</v>
      </c>
      <c r="P3287" t="s">
        <v>59</v>
      </c>
      <c r="Q3287" t="s">
        <v>61</v>
      </c>
    </row>
    <row r="3288" spans="1:17" x14ac:dyDescent="0.25">
      <c r="A3288" t="s">
        <v>28</v>
      </c>
      <c r="B3288" t="s">
        <v>36</v>
      </c>
      <c r="C3288" t="s">
        <v>48</v>
      </c>
      <c r="D3288" t="s">
        <v>26</v>
      </c>
      <c r="E3288">
        <v>16</v>
      </c>
      <c r="F3288" t="str">
        <f t="shared" si="51"/>
        <v>Average Per Premise1-in-2August Monthly System Peak DayAll16</v>
      </c>
      <c r="G3288">
        <v>1.5494589999999999</v>
      </c>
      <c r="H3288">
        <v>2.072838</v>
      </c>
      <c r="I3288">
        <v>83.018799999999999</v>
      </c>
      <c r="J3288">
        <v>9.2945399999999997E-2</v>
      </c>
      <c r="K3288">
        <v>0.34724919999999998</v>
      </c>
      <c r="L3288">
        <v>0.52337920000000004</v>
      </c>
      <c r="M3288">
        <v>0.69950920000000005</v>
      </c>
      <c r="N3288">
        <v>0.95381300000000002</v>
      </c>
      <c r="O3288">
        <v>23026</v>
      </c>
      <c r="P3288" t="s">
        <v>59</v>
      </c>
      <c r="Q3288" t="s">
        <v>61</v>
      </c>
    </row>
    <row r="3289" spans="1:17" x14ac:dyDescent="0.25">
      <c r="A3289" t="s">
        <v>29</v>
      </c>
      <c r="B3289" t="s">
        <v>36</v>
      </c>
      <c r="C3289" t="s">
        <v>48</v>
      </c>
      <c r="D3289" t="s">
        <v>26</v>
      </c>
      <c r="E3289">
        <v>16</v>
      </c>
      <c r="F3289" t="str">
        <f t="shared" si="51"/>
        <v>Average Per Device1-in-2August Monthly System Peak DayAll16</v>
      </c>
      <c r="G3289">
        <v>1.291366</v>
      </c>
      <c r="H3289">
        <v>1.727565</v>
      </c>
      <c r="I3289">
        <v>83.018799999999999</v>
      </c>
      <c r="J3289">
        <v>7.7463400000000002E-2</v>
      </c>
      <c r="K3289">
        <v>0.28940779999999999</v>
      </c>
      <c r="L3289">
        <v>0.43619980000000003</v>
      </c>
      <c r="M3289">
        <v>0.58299190000000001</v>
      </c>
      <c r="N3289">
        <v>0.79493619999999998</v>
      </c>
      <c r="O3289">
        <v>23026</v>
      </c>
      <c r="P3289" t="s">
        <v>59</v>
      </c>
      <c r="Q3289" t="s">
        <v>61</v>
      </c>
    </row>
    <row r="3290" spans="1:17" x14ac:dyDescent="0.25">
      <c r="A3290" t="s">
        <v>43</v>
      </c>
      <c r="B3290" t="s">
        <v>36</v>
      </c>
      <c r="C3290" t="s">
        <v>48</v>
      </c>
      <c r="D3290" t="s">
        <v>26</v>
      </c>
      <c r="E3290">
        <v>16</v>
      </c>
      <c r="F3290" t="str">
        <f t="shared" si="51"/>
        <v>Aggregate1-in-2August Monthly System Peak DayAll16</v>
      </c>
      <c r="G3290">
        <v>35.677849999999999</v>
      </c>
      <c r="H3290">
        <v>47.729179999999999</v>
      </c>
      <c r="I3290">
        <v>83.018799999999999</v>
      </c>
      <c r="J3290">
        <v>2.1401599999999998</v>
      </c>
      <c r="K3290">
        <v>7.9957589999999996</v>
      </c>
      <c r="L3290">
        <v>12.05133</v>
      </c>
      <c r="M3290">
        <v>16.1069</v>
      </c>
      <c r="N3290">
        <v>21.962499999999999</v>
      </c>
      <c r="O3290">
        <v>23026</v>
      </c>
      <c r="P3290" t="s">
        <v>59</v>
      </c>
      <c r="Q3290" t="s">
        <v>61</v>
      </c>
    </row>
    <row r="3291" spans="1:17" x14ac:dyDescent="0.25">
      <c r="A3291" t="s">
        <v>30</v>
      </c>
      <c r="B3291" t="s">
        <v>36</v>
      </c>
      <c r="C3291" t="s">
        <v>37</v>
      </c>
      <c r="D3291" t="s">
        <v>58</v>
      </c>
      <c r="E3291">
        <v>16</v>
      </c>
      <c r="F3291" t="str">
        <f t="shared" si="51"/>
        <v>Average Per Ton1-in-2August Typical Event Day100% Cycling16</v>
      </c>
      <c r="G3291">
        <v>0.24529519999999999</v>
      </c>
      <c r="H3291">
        <v>0.3426768</v>
      </c>
      <c r="I3291">
        <v>82.509299999999996</v>
      </c>
      <c r="J3291">
        <v>2.3570799999999999E-2</v>
      </c>
      <c r="K3291">
        <v>6.7178799999999997E-2</v>
      </c>
      <c r="L3291">
        <v>9.7381599999999999E-2</v>
      </c>
      <c r="M3291">
        <v>0.12758439999999999</v>
      </c>
      <c r="N3291">
        <v>0.17119239999999999</v>
      </c>
      <c r="O3291">
        <v>10695</v>
      </c>
      <c r="P3291" t="s">
        <v>59</v>
      </c>
      <c r="Q3291" t="s">
        <v>61</v>
      </c>
    </row>
    <row r="3292" spans="1:17" x14ac:dyDescent="0.25">
      <c r="A3292" t="s">
        <v>28</v>
      </c>
      <c r="B3292" t="s">
        <v>36</v>
      </c>
      <c r="C3292" t="s">
        <v>37</v>
      </c>
      <c r="D3292" t="s">
        <v>58</v>
      </c>
      <c r="E3292">
        <v>16</v>
      </c>
      <c r="F3292" t="str">
        <f t="shared" si="51"/>
        <v>Average Per Premise1-in-2August Typical Event Day100% Cycling16</v>
      </c>
      <c r="G3292">
        <v>1.099324</v>
      </c>
      <c r="H3292">
        <v>1.5357529999999999</v>
      </c>
      <c r="I3292">
        <v>82.509299999999996</v>
      </c>
      <c r="J3292">
        <v>0.1056358</v>
      </c>
      <c r="K3292">
        <v>0.30107109999999998</v>
      </c>
      <c r="L3292">
        <v>0.43642900000000001</v>
      </c>
      <c r="M3292">
        <v>0.57178680000000004</v>
      </c>
      <c r="N3292">
        <v>0.76722210000000002</v>
      </c>
      <c r="O3292">
        <v>10695</v>
      </c>
      <c r="P3292" t="s">
        <v>59</v>
      </c>
      <c r="Q3292" t="s">
        <v>61</v>
      </c>
    </row>
    <row r="3293" spans="1:17" x14ac:dyDescent="0.25">
      <c r="A3293" t="s">
        <v>29</v>
      </c>
      <c r="B3293" t="s">
        <v>36</v>
      </c>
      <c r="C3293" t="s">
        <v>37</v>
      </c>
      <c r="D3293" t="s">
        <v>58</v>
      </c>
      <c r="E3293">
        <v>16</v>
      </c>
      <c r="F3293" t="str">
        <f t="shared" si="51"/>
        <v>Average Per Device1-in-2August Typical Event Day100% Cycling16</v>
      </c>
      <c r="G3293">
        <v>0.89036499999999996</v>
      </c>
      <c r="H3293">
        <v>1.243838</v>
      </c>
      <c r="I3293">
        <v>82.509299999999996</v>
      </c>
      <c r="J3293">
        <v>8.5556599999999997E-2</v>
      </c>
      <c r="K3293">
        <v>0.24384359999999999</v>
      </c>
      <c r="L3293">
        <v>0.35347269999999997</v>
      </c>
      <c r="M3293">
        <v>0.46310180000000001</v>
      </c>
      <c r="N3293">
        <v>0.62138890000000002</v>
      </c>
      <c r="O3293">
        <v>10695</v>
      </c>
      <c r="P3293" t="s">
        <v>59</v>
      </c>
      <c r="Q3293" t="s">
        <v>61</v>
      </c>
    </row>
    <row r="3294" spans="1:17" x14ac:dyDescent="0.25">
      <c r="A3294" t="s">
        <v>43</v>
      </c>
      <c r="B3294" t="s">
        <v>36</v>
      </c>
      <c r="C3294" t="s">
        <v>37</v>
      </c>
      <c r="D3294" t="s">
        <v>58</v>
      </c>
      <c r="E3294">
        <v>16</v>
      </c>
      <c r="F3294" t="str">
        <f t="shared" si="51"/>
        <v>Aggregate1-in-2August Typical Event Day100% Cycling16</v>
      </c>
      <c r="G3294">
        <v>11.75727</v>
      </c>
      <c r="H3294">
        <v>16.424880000000002</v>
      </c>
      <c r="I3294">
        <v>82.509299999999996</v>
      </c>
      <c r="J3294">
        <v>1.129775</v>
      </c>
      <c r="K3294">
        <v>3.2199550000000001</v>
      </c>
      <c r="L3294">
        <v>4.6676080000000004</v>
      </c>
      <c r="M3294">
        <v>6.1152600000000001</v>
      </c>
      <c r="N3294">
        <v>8.2054399999999994</v>
      </c>
      <c r="O3294">
        <v>10695</v>
      </c>
      <c r="P3294" t="s">
        <v>59</v>
      </c>
      <c r="Q3294" t="s">
        <v>61</v>
      </c>
    </row>
    <row r="3295" spans="1:17" x14ac:dyDescent="0.25">
      <c r="A3295" t="s">
        <v>30</v>
      </c>
      <c r="B3295" t="s">
        <v>36</v>
      </c>
      <c r="C3295" t="s">
        <v>37</v>
      </c>
      <c r="D3295" t="s">
        <v>31</v>
      </c>
      <c r="E3295">
        <v>16</v>
      </c>
      <c r="F3295" t="str">
        <f t="shared" si="51"/>
        <v>Average Per Ton1-in-2August Typical Event Day50% Cycling16</v>
      </c>
      <c r="G3295">
        <v>0.42682540000000002</v>
      </c>
      <c r="H3295">
        <v>0.53365989999999996</v>
      </c>
      <c r="I3295">
        <v>83.012500000000003</v>
      </c>
      <c r="J3295">
        <v>-2.4182599999999999E-2</v>
      </c>
      <c r="K3295">
        <v>5.3223399999999997E-2</v>
      </c>
      <c r="L3295">
        <v>0.1068345</v>
      </c>
      <c r="M3295">
        <v>0.16044559999999999</v>
      </c>
      <c r="N3295">
        <v>0.23785149999999999</v>
      </c>
      <c r="O3295">
        <v>12331</v>
      </c>
      <c r="P3295" t="s">
        <v>59</v>
      </c>
      <c r="Q3295" t="s">
        <v>61</v>
      </c>
    </row>
    <row r="3296" spans="1:17" x14ac:dyDescent="0.25">
      <c r="A3296" t="s">
        <v>28</v>
      </c>
      <c r="B3296" t="s">
        <v>36</v>
      </c>
      <c r="C3296" t="s">
        <v>37</v>
      </c>
      <c r="D3296" t="s">
        <v>31</v>
      </c>
      <c r="E3296">
        <v>16</v>
      </c>
      <c r="F3296" t="str">
        <f t="shared" si="51"/>
        <v>Average Per Premise1-in-2August Typical Event Day50% Cycling16</v>
      </c>
      <c r="G3296">
        <v>1.7520370000000001</v>
      </c>
      <c r="H3296">
        <v>2.190572</v>
      </c>
      <c r="I3296">
        <v>83.012500000000003</v>
      </c>
      <c r="J3296">
        <v>-9.92648E-2</v>
      </c>
      <c r="K3296">
        <v>0.21847169999999999</v>
      </c>
      <c r="L3296">
        <v>0.43853510000000001</v>
      </c>
      <c r="M3296">
        <v>0.65859849999999998</v>
      </c>
      <c r="N3296">
        <v>0.97633499999999995</v>
      </c>
      <c r="O3296">
        <v>12331</v>
      </c>
      <c r="P3296" t="s">
        <v>59</v>
      </c>
      <c r="Q3296" t="s">
        <v>61</v>
      </c>
    </row>
    <row r="3297" spans="1:17" x14ac:dyDescent="0.25">
      <c r="A3297" t="s">
        <v>29</v>
      </c>
      <c r="B3297" t="s">
        <v>36</v>
      </c>
      <c r="C3297" t="s">
        <v>37</v>
      </c>
      <c r="D3297" t="s">
        <v>31</v>
      </c>
      <c r="E3297">
        <v>16</v>
      </c>
      <c r="F3297" t="str">
        <f t="shared" si="51"/>
        <v>Average Per Device1-in-2August Typical Event Day50% Cycling16</v>
      </c>
      <c r="G3297">
        <v>1.497911</v>
      </c>
      <c r="H3297">
        <v>1.872838</v>
      </c>
      <c r="I3297">
        <v>83.012500000000003</v>
      </c>
      <c r="J3297">
        <v>-8.4866800000000006E-2</v>
      </c>
      <c r="K3297">
        <v>0.18678330000000001</v>
      </c>
      <c r="L3297">
        <v>0.37492730000000002</v>
      </c>
      <c r="M3297">
        <v>0.56307130000000005</v>
      </c>
      <c r="N3297">
        <v>0.83472139999999995</v>
      </c>
      <c r="O3297">
        <v>12331</v>
      </c>
      <c r="P3297" t="s">
        <v>59</v>
      </c>
      <c r="Q3297" t="s">
        <v>61</v>
      </c>
    </row>
    <row r="3298" spans="1:17" x14ac:dyDescent="0.25">
      <c r="A3298" t="s">
        <v>43</v>
      </c>
      <c r="B3298" t="s">
        <v>36</v>
      </c>
      <c r="C3298" t="s">
        <v>37</v>
      </c>
      <c r="D3298" t="s">
        <v>31</v>
      </c>
      <c r="E3298">
        <v>16</v>
      </c>
      <c r="F3298" t="str">
        <f t="shared" si="51"/>
        <v>Aggregate1-in-2August Typical Event Day50% Cycling16</v>
      </c>
      <c r="G3298">
        <v>21.604369999999999</v>
      </c>
      <c r="H3298">
        <v>27.011939999999999</v>
      </c>
      <c r="I3298">
        <v>83.012500000000003</v>
      </c>
      <c r="J3298">
        <v>-1.2240340000000001</v>
      </c>
      <c r="K3298">
        <v>2.693975</v>
      </c>
      <c r="L3298">
        <v>5.4075759999999997</v>
      </c>
      <c r="M3298">
        <v>8.1211780000000005</v>
      </c>
      <c r="N3298">
        <v>12.03919</v>
      </c>
      <c r="O3298">
        <v>12331</v>
      </c>
      <c r="P3298" t="s">
        <v>59</v>
      </c>
      <c r="Q3298" t="s">
        <v>61</v>
      </c>
    </row>
    <row r="3299" spans="1:17" x14ac:dyDescent="0.25">
      <c r="A3299" t="s">
        <v>30</v>
      </c>
      <c r="B3299" t="s">
        <v>36</v>
      </c>
      <c r="C3299" t="s">
        <v>37</v>
      </c>
      <c r="D3299" t="s">
        <v>26</v>
      </c>
      <c r="E3299">
        <v>16</v>
      </c>
      <c r="F3299" t="str">
        <f t="shared" si="51"/>
        <v>Average Per Ton1-in-2August Typical Event DayAll16</v>
      </c>
      <c r="G3299">
        <v>0.34250459999999999</v>
      </c>
      <c r="H3299">
        <v>0.44494830000000002</v>
      </c>
      <c r="I3299">
        <v>82.778800000000004</v>
      </c>
      <c r="J3299">
        <v>-2.0011E-3</v>
      </c>
      <c r="K3299">
        <v>5.97057E-2</v>
      </c>
      <c r="L3299">
        <v>0.1024436</v>
      </c>
      <c r="M3299">
        <v>0.14518159999999999</v>
      </c>
      <c r="N3299">
        <v>0.2068883</v>
      </c>
      <c r="O3299">
        <v>23026</v>
      </c>
      <c r="P3299" t="s">
        <v>59</v>
      </c>
      <c r="Q3299" t="s">
        <v>61</v>
      </c>
    </row>
    <row r="3300" spans="1:17" x14ac:dyDescent="0.25">
      <c r="A3300" t="s">
        <v>28</v>
      </c>
      <c r="B3300" t="s">
        <v>36</v>
      </c>
      <c r="C3300" t="s">
        <v>37</v>
      </c>
      <c r="D3300" t="s">
        <v>26</v>
      </c>
      <c r="E3300">
        <v>16</v>
      </c>
      <c r="F3300" t="str">
        <f t="shared" si="51"/>
        <v>Average Per Premise1-in-2August Typical Event DayAll16</v>
      </c>
      <c r="G3300">
        <v>1.4658640000000001</v>
      </c>
      <c r="H3300">
        <v>1.9043060000000001</v>
      </c>
      <c r="I3300">
        <v>82.778800000000004</v>
      </c>
      <c r="J3300">
        <v>-8.5643999999999998E-3</v>
      </c>
      <c r="K3300">
        <v>0.25553049999999999</v>
      </c>
      <c r="L3300">
        <v>0.4384419</v>
      </c>
      <c r="M3300">
        <v>0.62135320000000005</v>
      </c>
      <c r="N3300">
        <v>0.88544809999999996</v>
      </c>
      <c r="O3300">
        <v>23026</v>
      </c>
      <c r="P3300" t="s">
        <v>59</v>
      </c>
      <c r="Q3300" t="s">
        <v>61</v>
      </c>
    </row>
    <row r="3301" spans="1:17" x14ac:dyDescent="0.25">
      <c r="A3301" t="s">
        <v>29</v>
      </c>
      <c r="B3301" t="s">
        <v>36</v>
      </c>
      <c r="C3301" t="s">
        <v>37</v>
      </c>
      <c r="D3301" t="s">
        <v>26</v>
      </c>
      <c r="E3301">
        <v>16</v>
      </c>
      <c r="F3301" t="str">
        <f t="shared" si="51"/>
        <v>Average Per Device1-in-2August Typical Event DayAll16</v>
      </c>
      <c r="G3301">
        <v>1.2216940000000001</v>
      </c>
      <c r="H3301">
        <v>1.587105</v>
      </c>
      <c r="I3301">
        <v>82.778800000000004</v>
      </c>
      <c r="J3301">
        <v>-7.1379E-3</v>
      </c>
      <c r="K3301">
        <v>0.21296670000000001</v>
      </c>
      <c r="L3301">
        <v>0.36541050000000003</v>
      </c>
      <c r="M3301">
        <v>0.51785429999999999</v>
      </c>
      <c r="N3301">
        <v>0.73795889999999997</v>
      </c>
      <c r="O3301">
        <v>23026</v>
      </c>
      <c r="P3301" t="s">
        <v>59</v>
      </c>
      <c r="Q3301" t="s">
        <v>61</v>
      </c>
    </row>
    <row r="3302" spans="1:17" x14ac:dyDescent="0.25">
      <c r="A3302" t="s">
        <v>43</v>
      </c>
      <c r="B3302" t="s">
        <v>36</v>
      </c>
      <c r="C3302" t="s">
        <v>37</v>
      </c>
      <c r="D3302" t="s">
        <v>26</v>
      </c>
      <c r="E3302">
        <v>16</v>
      </c>
      <c r="F3302" t="str">
        <f t="shared" si="51"/>
        <v>Aggregate1-in-2August Typical Event DayAll16</v>
      </c>
      <c r="G3302">
        <v>33.752980000000001</v>
      </c>
      <c r="H3302">
        <v>43.84854</v>
      </c>
      <c r="I3302">
        <v>82.778800000000004</v>
      </c>
      <c r="J3302">
        <v>-0.19720480000000001</v>
      </c>
      <c r="K3302">
        <v>5.883845</v>
      </c>
      <c r="L3302">
        <v>10.095560000000001</v>
      </c>
      <c r="M3302">
        <v>14.30728</v>
      </c>
      <c r="N3302">
        <v>20.38833</v>
      </c>
      <c r="O3302">
        <v>23026</v>
      </c>
      <c r="P3302" t="s">
        <v>59</v>
      </c>
      <c r="Q3302" t="s">
        <v>61</v>
      </c>
    </row>
    <row r="3303" spans="1:17" x14ac:dyDescent="0.25">
      <c r="A3303" t="s">
        <v>30</v>
      </c>
      <c r="B3303" t="s">
        <v>36</v>
      </c>
      <c r="C3303" t="s">
        <v>49</v>
      </c>
      <c r="D3303" t="s">
        <v>58</v>
      </c>
      <c r="E3303">
        <v>16</v>
      </c>
      <c r="F3303" t="str">
        <f t="shared" si="51"/>
        <v>Average Per Ton1-in-2July Monthly System Peak Day100% Cycling16</v>
      </c>
      <c r="G3303">
        <v>0.2439173</v>
      </c>
      <c r="H3303">
        <v>0.33840569999999998</v>
      </c>
      <c r="I3303">
        <v>80.785700000000006</v>
      </c>
      <c r="J3303">
        <v>2.0135900000000002E-2</v>
      </c>
      <c r="K3303">
        <v>6.4063999999999996E-2</v>
      </c>
      <c r="L3303">
        <v>9.44884E-2</v>
      </c>
      <c r="M3303">
        <v>0.1249128</v>
      </c>
      <c r="N3303">
        <v>0.16884089999999999</v>
      </c>
      <c r="O3303">
        <v>10695</v>
      </c>
      <c r="P3303" t="s">
        <v>59</v>
      </c>
      <c r="Q3303" t="s">
        <v>61</v>
      </c>
    </row>
    <row r="3304" spans="1:17" x14ac:dyDescent="0.25">
      <c r="A3304" t="s">
        <v>28</v>
      </c>
      <c r="B3304" t="s">
        <v>36</v>
      </c>
      <c r="C3304" t="s">
        <v>49</v>
      </c>
      <c r="D3304" t="s">
        <v>58</v>
      </c>
      <c r="E3304">
        <v>16</v>
      </c>
      <c r="F3304" t="str">
        <f t="shared" si="51"/>
        <v>Average Per Premise1-in-2July Monthly System Peak Day100% Cycling16</v>
      </c>
      <c r="G3304">
        <v>1.0931489999999999</v>
      </c>
      <c r="H3304">
        <v>1.5166109999999999</v>
      </c>
      <c r="I3304">
        <v>80.785700000000006</v>
      </c>
      <c r="J3304">
        <v>9.0241799999999997E-2</v>
      </c>
      <c r="K3304">
        <v>0.28711140000000002</v>
      </c>
      <c r="L3304">
        <v>0.42346270000000003</v>
      </c>
      <c r="M3304">
        <v>0.55981389999999998</v>
      </c>
      <c r="N3304">
        <v>0.75668349999999995</v>
      </c>
      <c r="O3304">
        <v>10695</v>
      </c>
      <c r="P3304" t="s">
        <v>59</v>
      </c>
      <c r="Q3304" t="s">
        <v>61</v>
      </c>
    </row>
    <row r="3305" spans="1:17" x14ac:dyDescent="0.25">
      <c r="A3305" t="s">
        <v>29</v>
      </c>
      <c r="B3305" t="s">
        <v>36</v>
      </c>
      <c r="C3305" t="s">
        <v>49</v>
      </c>
      <c r="D3305" t="s">
        <v>58</v>
      </c>
      <c r="E3305">
        <v>16</v>
      </c>
      <c r="F3305" t="str">
        <f t="shared" si="51"/>
        <v>Average Per Device1-in-2July Monthly System Peak Day100% Cycling16</v>
      </c>
      <c r="G3305">
        <v>0.88536349999999997</v>
      </c>
      <c r="H3305">
        <v>1.228335</v>
      </c>
      <c r="I3305">
        <v>80.785700000000006</v>
      </c>
      <c r="J3305">
        <v>7.3088700000000006E-2</v>
      </c>
      <c r="K3305">
        <v>0.23253740000000001</v>
      </c>
      <c r="L3305">
        <v>0.34297109999999997</v>
      </c>
      <c r="M3305">
        <v>0.4534048</v>
      </c>
      <c r="N3305">
        <v>0.61285350000000005</v>
      </c>
      <c r="O3305">
        <v>10695</v>
      </c>
      <c r="P3305" t="s">
        <v>59</v>
      </c>
      <c r="Q3305" t="s">
        <v>61</v>
      </c>
    </row>
    <row r="3306" spans="1:17" x14ac:dyDescent="0.25">
      <c r="A3306" t="s">
        <v>43</v>
      </c>
      <c r="B3306" t="s">
        <v>36</v>
      </c>
      <c r="C3306" t="s">
        <v>49</v>
      </c>
      <c r="D3306" t="s">
        <v>58</v>
      </c>
      <c r="E3306">
        <v>16</v>
      </c>
      <c r="F3306" t="str">
        <f t="shared" si="51"/>
        <v>Aggregate1-in-2July Monthly System Peak Day100% Cycling16</v>
      </c>
      <c r="G3306">
        <v>11.691229999999999</v>
      </c>
      <c r="H3306">
        <v>16.22016</v>
      </c>
      <c r="I3306">
        <v>80.785700000000006</v>
      </c>
      <c r="J3306">
        <v>0.96513640000000001</v>
      </c>
      <c r="K3306">
        <v>3.0706570000000002</v>
      </c>
      <c r="L3306">
        <v>4.5289339999999996</v>
      </c>
      <c r="M3306">
        <v>5.9872100000000001</v>
      </c>
      <c r="N3306">
        <v>8.0927299999999995</v>
      </c>
      <c r="O3306">
        <v>10695</v>
      </c>
      <c r="P3306" t="s">
        <v>59</v>
      </c>
      <c r="Q3306" t="s">
        <v>61</v>
      </c>
    </row>
    <row r="3307" spans="1:17" x14ac:dyDescent="0.25">
      <c r="A3307" t="s">
        <v>30</v>
      </c>
      <c r="B3307" t="s">
        <v>36</v>
      </c>
      <c r="C3307" t="s">
        <v>49</v>
      </c>
      <c r="D3307" t="s">
        <v>31</v>
      </c>
      <c r="E3307">
        <v>16</v>
      </c>
      <c r="F3307" t="str">
        <f t="shared" si="51"/>
        <v>Average Per Ton1-in-2July Monthly System Peak Day50% Cycling16</v>
      </c>
      <c r="G3307">
        <v>0.42473359999999999</v>
      </c>
      <c r="H3307">
        <v>0.5302346</v>
      </c>
      <c r="I3307">
        <v>81.294799999999995</v>
      </c>
      <c r="J3307">
        <v>-2.58987E-2</v>
      </c>
      <c r="K3307">
        <v>5.1733300000000003E-2</v>
      </c>
      <c r="L3307">
        <v>0.105501</v>
      </c>
      <c r="M3307">
        <v>0.15926870000000001</v>
      </c>
      <c r="N3307">
        <v>0.23690069999999999</v>
      </c>
      <c r="O3307">
        <v>12331</v>
      </c>
      <c r="P3307" t="s">
        <v>59</v>
      </c>
      <c r="Q3307" t="s">
        <v>61</v>
      </c>
    </row>
    <row r="3308" spans="1:17" x14ac:dyDescent="0.25">
      <c r="A3308" t="s">
        <v>28</v>
      </c>
      <c r="B3308" t="s">
        <v>36</v>
      </c>
      <c r="C3308" t="s">
        <v>49</v>
      </c>
      <c r="D3308" t="s">
        <v>31</v>
      </c>
      <c r="E3308">
        <v>16</v>
      </c>
      <c r="F3308" t="str">
        <f t="shared" si="51"/>
        <v>Average Per Premise1-in-2July Monthly System Peak Day50% Cycling16</v>
      </c>
      <c r="G3308">
        <v>1.7434499999999999</v>
      </c>
      <c r="H3308">
        <v>2.1765119999999998</v>
      </c>
      <c r="I3308">
        <v>81.294799999999995</v>
      </c>
      <c r="J3308">
        <v>-0.1063093</v>
      </c>
      <c r="K3308">
        <v>0.2123554</v>
      </c>
      <c r="L3308">
        <v>0.43306159999999999</v>
      </c>
      <c r="M3308">
        <v>0.65376769999999995</v>
      </c>
      <c r="N3308">
        <v>0.97243239999999997</v>
      </c>
      <c r="O3308">
        <v>12331</v>
      </c>
      <c r="P3308" t="s">
        <v>59</v>
      </c>
      <c r="Q3308" t="s">
        <v>61</v>
      </c>
    </row>
    <row r="3309" spans="1:17" x14ac:dyDescent="0.25">
      <c r="A3309" t="s">
        <v>29</v>
      </c>
      <c r="B3309" t="s">
        <v>36</v>
      </c>
      <c r="C3309" t="s">
        <v>49</v>
      </c>
      <c r="D3309" t="s">
        <v>31</v>
      </c>
      <c r="E3309">
        <v>16</v>
      </c>
      <c r="F3309" t="str">
        <f t="shared" si="51"/>
        <v>Average Per Device1-in-2July Monthly System Peak Day50% Cycling16</v>
      </c>
      <c r="G3309">
        <v>1.49057</v>
      </c>
      <c r="H3309">
        <v>1.8608169999999999</v>
      </c>
      <c r="I3309">
        <v>81.294799999999995</v>
      </c>
      <c r="J3309">
        <v>-9.0889499999999998E-2</v>
      </c>
      <c r="K3309">
        <v>0.18155399999999999</v>
      </c>
      <c r="L3309">
        <v>0.37024770000000001</v>
      </c>
      <c r="M3309">
        <v>0.55894120000000003</v>
      </c>
      <c r="N3309">
        <v>0.83138480000000003</v>
      </c>
      <c r="O3309">
        <v>12331</v>
      </c>
      <c r="P3309" t="s">
        <v>59</v>
      </c>
      <c r="Q3309" t="s">
        <v>61</v>
      </c>
    </row>
    <row r="3310" spans="1:17" x14ac:dyDescent="0.25">
      <c r="A3310" t="s">
        <v>43</v>
      </c>
      <c r="B3310" t="s">
        <v>36</v>
      </c>
      <c r="C3310" t="s">
        <v>49</v>
      </c>
      <c r="D3310" t="s">
        <v>31</v>
      </c>
      <c r="E3310">
        <v>16</v>
      </c>
      <c r="F3310" t="str">
        <f t="shared" si="51"/>
        <v>Aggregate1-in-2July Monthly System Peak Day50% Cycling16</v>
      </c>
      <c r="G3310">
        <v>21.49849</v>
      </c>
      <c r="H3310">
        <v>26.838570000000001</v>
      </c>
      <c r="I3310">
        <v>81.294799999999995</v>
      </c>
      <c r="J3310">
        <v>-1.3109</v>
      </c>
      <c r="K3310">
        <v>2.618554</v>
      </c>
      <c r="L3310">
        <v>5.3400819999999998</v>
      </c>
      <c r="M3310">
        <v>8.0616099999999999</v>
      </c>
      <c r="N3310">
        <v>11.991059999999999</v>
      </c>
      <c r="O3310">
        <v>12331</v>
      </c>
      <c r="P3310" t="s">
        <v>59</v>
      </c>
      <c r="Q3310" t="s">
        <v>61</v>
      </c>
    </row>
    <row r="3311" spans="1:17" x14ac:dyDescent="0.25">
      <c r="A3311" t="s">
        <v>30</v>
      </c>
      <c r="B3311" t="s">
        <v>36</v>
      </c>
      <c r="C3311" t="s">
        <v>49</v>
      </c>
      <c r="D3311" t="s">
        <v>26</v>
      </c>
      <c r="E3311">
        <v>16</v>
      </c>
      <c r="F3311" t="str">
        <f t="shared" si="51"/>
        <v>Average Per Ton1-in-2July Monthly System Peak DayAll16</v>
      </c>
      <c r="G3311">
        <v>0.3407444</v>
      </c>
      <c r="H3311">
        <v>0.44113010000000002</v>
      </c>
      <c r="I3311">
        <v>81.058300000000003</v>
      </c>
      <c r="J3311">
        <v>-4.5155999999999998E-3</v>
      </c>
      <c r="K3311">
        <v>5.7460900000000002E-2</v>
      </c>
      <c r="L3311">
        <v>0.10038569999999999</v>
      </c>
      <c r="M3311">
        <v>0.1433104</v>
      </c>
      <c r="N3311">
        <v>0.20528689999999999</v>
      </c>
      <c r="O3311">
        <v>23026</v>
      </c>
      <c r="P3311" t="s">
        <v>59</v>
      </c>
      <c r="Q3311" t="s">
        <v>61</v>
      </c>
    </row>
    <row r="3312" spans="1:17" x14ac:dyDescent="0.25">
      <c r="A3312" t="s">
        <v>28</v>
      </c>
      <c r="B3312" t="s">
        <v>36</v>
      </c>
      <c r="C3312" t="s">
        <v>49</v>
      </c>
      <c r="D3312" t="s">
        <v>26</v>
      </c>
      <c r="E3312">
        <v>16</v>
      </c>
      <c r="F3312" t="str">
        <f t="shared" si="51"/>
        <v>Average Per Premise1-in-2July Monthly System Peak DayAll16</v>
      </c>
      <c r="G3312">
        <v>1.4583299999999999</v>
      </c>
      <c r="H3312">
        <v>1.887964</v>
      </c>
      <c r="I3312">
        <v>81.058300000000003</v>
      </c>
      <c r="J3312">
        <v>-1.9326200000000002E-2</v>
      </c>
      <c r="K3312">
        <v>0.24592320000000001</v>
      </c>
      <c r="L3312">
        <v>0.42963420000000002</v>
      </c>
      <c r="M3312">
        <v>0.61334500000000003</v>
      </c>
      <c r="N3312">
        <v>0.87859449999999994</v>
      </c>
      <c r="O3312">
        <v>23026</v>
      </c>
      <c r="P3312" t="s">
        <v>59</v>
      </c>
      <c r="Q3312" t="s">
        <v>61</v>
      </c>
    </row>
    <row r="3313" spans="1:17" x14ac:dyDescent="0.25">
      <c r="A3313" t="s">
        <v>29</v>
      </c>
      <c r="B3313" t="s">
        <v>36</v>
      </c>
      <c r="C3313" t="s">
        <v>49</v>
      </c>
      <c r="D3313" t="s">
        <v>26</v>
      </c>
      <c r="E3313">
        <v>16</v>
      </c>
      <c r="F3313" t="str">
        <f t="shared" si="51"/>
        <v>Average Per Device1-in-2July Monthly System Peak DayAll16</v>
      </c>
      <c r="G3313">
        <v>1.2154160000000001</v>
      </c>
      <c r="H3313">
        <v>1.5734859999999999</v>
      </c>
      <c r="I3313">
        <v>81.058300000000003</v>
      </c>
      <c r="J3313">
        <v>-1.6107E-2</v>
      </c>
      <c r="K3313">
        <v>0.2049598</v>
      </c>
      <c r="L3313">
        <v>0.3580699</v>
      </c>
      <c r="M3313">
        <v>0.51118010000000003</v>
      </c>
      <c r="N3313">
        <v>0.73224679999999998</v>
      </c>
      <c r="O3313">
        <v>23026</v>
      </c>
      <c r="P3313" t="s">
        <v>59</v>
      </c>
      <c r="Q3313" t="s">
        <v>61</v>
      </c>
    </row>
    <row r="3314" spans="1:17" x14ac:dyDescent="0.25">
      <c r="A3314" t="s">
        <v>43</v>
      </c>
      <c r="B3314" t="s">
        <v>36</v>
      </c>
      <c r="C3314" t="s">
        <v>49</v>
      </c>
      <c r="D3314" t="s">
        <v>26</v>
      </c>
      <c r="E3314">
        <v>16</v>
      </c>
      <c r="F3314" t="str">
        <f t="shared" si="51"/>
        <v>Aggregate1-in-2July Monthly System Peak DayAll16</v>
      </c>
      <c r="G3314">
        <v>33.579509999999999</v>
      </c>
      <c r="H3314">
        <v>43.472270000000002</v>
      </c>
      <c r="I3314">
        <v>81.058300000000003</v>
      </c>
      <c r="J3314">
        <v>-0.44500430000000002</v>
      </c>
      <c r="K3314">
        <v>5.6626279999999998</v>
      </c>
      <c r="L3314">
        <v>9.8927569999999996</v>
      </c>
      <c r="M3314">
        <v>14.12288</v>
      </c>
      <c r="N3314">
        <v>20.230519999999999</v>
      </c>
      <c r="O3314">
        <v>23026</v>
      </c>
      <c r="P3314" t="s">
        <v>59</v>
      </c>
      <c r="Q3314" t="s">
        <v>61</v>
      </c>
    </row>
    <row r="3315" spans="1:17" x14ac:dyDescent="0.25">
      <c r="A3315" t="s">
        <v>30</v>
      </c>
      <c r="B3315" t="s">
        <v>36</v>
      </c>
      <c r="C3315" t="s">
        <v>50</v>
      </c>
      <c r="D3315" t="s">
        <v>58</v>
      </c>
      <c r="E3315">
        <v>16</v>
      </c>
      <c r="F3315" t="str">
        <f t="shared" si="51"/>
        <v>Average Per Ton1-in-2June Monthly System Peak Day100% Cycling16</v>
      </c>
      <c r="G3315">
        <v>0.2198262</v>
      </c>
      <c r="H3315">
        <v>0.26373000000000002</v>
      </c>
      <c r="I3315">
        <v>77.732600000000005</v>
      </c>
      <c r="J3315">
        <v>-4.23836E-2</v>
      </c>
      <c r="K3315">
        <v>8.5956999999999995E-3</v>
      </c>
      <c r="L3315">
        <v>4.39038E-2</v>
      </c>
      <c r="M3315">
        <v>7.9211900000000002E-2</v>
      </c>
      <c r="N3315">
        <v>0.13019120000000001</v>
      </c>
      <c r="O3315">
        <v>10695</v>
      </c>
      <c r="P3315" t="s">
        <v>59</v>
      </c>
      <c r="Q3315" t="s">
        <v>61</v>
      </c>
    </row>
    <row r="3316" spans="1:17" x14ac:dyDescent="0.25">
      <c r="A3316" t="s">
        <v>28</v>
      </c>
      <c r="B3316" t="s">
        <v>36</v>
      </c>
      <c r="C3316" t="s">
        <v>50</v>
      </c>
      <c r="D3316" t="s">
        <v>58</v>
      </c>
      <c r="E3316">
        <v>16</v>
      </c>
      <c r="F3316" t="str">
        <f t="shared" si="51"/>
        <v>Average Per Premise1-in-2June Monthly System Peak Day100% Cycling16</v>
      </c>
      <c r="G3316">
        <v>0.98518090000000003</v>
      </c>
      <c r="H3316">
        <v>1.181942</v>
      </c>
      <c r="I3316">
        <v>77.732600000000005</v>
      </c>
      <c r="J3316">
        <v>-0.1899479</v>
      </c>
      <c r="K3316">
        <v>3.8522800000000003E-2</v>
      </c>
      <c r="L3316">
        <v>0.19676089999999999</v>
      </c>
      <c r="M3316">
        <v>0.35499900000000001</v>
      </c>
      <c r="N3316">
        <v>0.58346969999999998</v>
      </c>
      <c r="O3316">
        <v>10695</v>
      </c>
      <c r="P3316" t="s">
        <v>59</v>
      </c>
      <c r="Q3316" t="s">
        <v>61</v>
      </c>
    </row>
    <row r="3317" spans="1:17" x14ac:dyDescent="0.25">
      <c r="A3317" t="s">
        <v>29</v>
      </c>
      <c r="B3317" t="s">
        <v>36</v>
      </c>
      <c r="C3317" t="s">
        <v>50</v>
      </c>
      <c r="D3317" t="s">
        <v>58</v>
      </c>
      <c r="E3317">
        <v>16</v>
      </c>
      <c r="F3317" t="str">
        <f t="shared" si="51"/>
        <v>Average Per Device1-in-2June Monthly System Peak Day100% Cycling16</v>
      </c>
      <c r="G3317">
        <v>0.79791820000000002</v>
      </c>
      <c r="H3317">
        <v>0.95727890000000004</v>
      </c>
      <c r="I3317">
        <v>77.732600000000005</v>
      </c>
      <c r="J3317">
        <v>-0.1538427</v>
      </c>
      <c r="K3317">
        <v>3.12004E-2</v>
      </c>
      <c r="L3317">
        <v>0.15936069999999999</v>
      </c>
      <c r="M3317">
        <v>0.28752100000000003</v>
      </c>
      <c r="N3317">
        <v>0.47256409999999999</v>
      </c>
      <c r="O3317">
        <v>10695</v>
      </c>
      <c r="P3317" t="s">
        <v>59</v>
      </c>
      <c r="Q3317" t="s">
        <v>61</v>
      </c>
    </row>
    <row r="3318" spans="1:17" x14ac:dyDescent="0.25">
      <c r="A3318" t="s">
        <v>43</v>
      </c>
      <c r="B3318" t="s">
        <v>36</v>
      </c>
      <c r="C3318" t="s">
        <v>50</v>
      </c>
      <c r="D3318" t="s">
        <v>58</v>
      </c>
      <c r="E3318">
        <v>16</v>
      </c>
      <c r="F3318" t="str">
        <f t="shared" si="51"/>
        <v>Aggregate1-in-2June Monthly System Peak Day100% Cycling16</v>
      </c>
      <c r="G3318">
        <v>10.53651</v>
      </c>
      <c r="H3318">
        <v>12.64087</v>
      </c>
      <c r="I3318">
        <v>77.732600000000005</v>
      </c>
      <c r="J3318">
        <v>-2.0314930000000002</v>
      </c>
      <c r="K3318">
        <v>0.41200120000000001</v>
      </c>
      <c r="L3318">
        <v>2.104358</v>
      </c>
      <c r="M3318">
        <v>3.7967140000000001</v>
      </c>
      <c r="N3318">
        <v>6.2402090000000001</v>
      </c>
      <c r="O3318">
        <v>10695</v>
      </c>
      <c r="P3318" t="s">
        <v>59</v>
      </c>
      <c r="Q3318" t="s">
        <v>61</v>
      </c>
    </row>
    <row r="3319" spans="1:17" x14ac:dyDescent="0.25">
      <c r="A3319" t="s">
        <v>30</v>
      </c>
      <c r="B3319" t="s">
        <v>36</v>
      </c>
      <c r="C3319" t="s">
        <v>50</v>
      </c>
      <c r="D3319" t="s">
        <v>31</v>
      </c>
      <c r="E3319">
        <v>16</v>
      </c>
      <c r="F3319" t="str">
        <f t="shared" si="51"/>
        <v>Average Per Ton1-in-2June Monthly System Peak Day50% Cycling16</v>
      </c>
      <c r="G3319">
        <v>0.35792249999999998</v>
      </c>
      <c r="H3319">
        <v>0.42083409999999999</v>
      </c>
      <c r="I3319">
        <v>78.2697</v>
      </c>
      <c r="J3319">
        <v>-8.5078899999999999E-2</v>
      </c>
      <c r="K3319">
        <v>2.3551000000000002E-3</v>
      </c>
      <c r="L3319">
        <v>6.2911599999999998E-2</v>
      </c>
      <c r="M3319">
        <v>0.1234681</v>
      </c>
      <c r="N3319">
        <v>0.21090210000000001</v>
      </c>
      <c r="O3319">
        <v>12331</v>
      </c>
      <c r="P3319" t="s">
        <v>59</v>
      </c>
      <c r="Q3319" t="s">
        <v>61</v>
      </c>
    </row>
    <row r="3320" spans="1:17" x14ac:dyDescent="0.25">
      <c r="A3320" t="s">
        <v>28</v>
      </c>
      <c r="B3320" t="s">
        <v>36</v>
      </c>
      <c r="C3320" t="s">
        <v>50</v>
      </c>
      <c r="D3320" t="s">
        <v>31</v>
      </c>
      <c r="E3320">
        <v>16</v>
      </c>
      <c r="F3320" t="str">
        <f t="shared" si="51"/>
        <v>Average Per Premise1-in-2June Monthly System Peak Day50% Cycling16</v>
      </c>
      <c r="G3320">
        <v>1.469204</v>
      </c>
      <c r="H3320">
        <v>1.727444</v>
      </c>
      <c r="I3320">
        <v>78.2697</v>
      </c>
      <c r="J3320">
        <v>-0.34923280000000001</v>
      </c>
      <c r="K3320">
        <v>9.6670999999999997E-3</v>
      </c>
      <c r="L3320">
        <v>0.25824009999999997</v>
      </c>
      <c r="M3320">
        <v>0.50681310000000002</v>
      </c>
      <c r="N3320">
        <v>0.86571299999999995</v>
      </c>
      <c r="O3320">
        <v>12331</v>
      </c>
      <c r="P3320" t="s">
        <v>59</v>
      </c>
      <c r="Q3320" t="s">
        <v>61</v>
      </c>
    </row>
    <row r="3321" spans="1:17" x14ac:dyDescent="0.25">
      <c r="A3321" t="s">
        <v>29</v>
      </c>
      <c r="B3321" t="s">
        <v>36</v>
      </c>
      <c r="C3321" t="s">
        <v>50</v>
      </c>
      <c r="D3321" t="s">
        <v>31</v>
      </c>
      <c r="E3321">
        <v>16</v>
      </c>
      <c r="F3321" t="str">
        <f t="shared" si="51"/>
        <v>Average Per Device1-in-2June Monthly System Peak Day50% Cycling16</v>
      </c>
      <c r="G3321">
        <v>1.2561009999999999</v>
      </c>
      <c r="H3321">
        <v>1.476885</v>
      </c>
      <c r="I3321">
        <v>78.2697</v>
      </c>
      <c r="J3321">
        <v>-0.29857790000000001</v>
      </c>
      <c r="K3321">
        <v>8.2649000000000004E-3</v>
      </c>
      <c r="L3321">
        <v>0.22078339999999999</v>
      </c>
      <c r="M3321">
        <v>0.43330180000000001</v>
      </c>
      <c r="N3321">
        <v>0.74014469999999999</v>
      </c>
      <c r="O3321">
        <v>12331</v>
      </c>
      <c r="P3321" t="s">
        <v>59</v>
      </c>
      <c r="Q3321" t="s">
        <v>61</v>
      </c>
    </row>
    <row r="3322" spans="1:17" x14ac:dyDescent="0.25">
      <c r="A3322" t="s">
        <v>43</v>
      </c>
      <c r="B3322" t="s">
        <v>36</v>
      </c>
      <c r="C3322" t="s">
        <v>50</v>
      </c>
      <c r="D3322" t="s">
        <v>31</v>
      </c>
      <c r="E3322">
        <v>16</v>
      </c>
      <c r="F3322" t="str">
        <f t="shared" si="51"/>
        <v>Aggregate1-in-2June Monthly System Peak Day50% Cycling16</v>
      </c>
      <c r="G3322">
        <v>18.11675</v>
      </c>
      <c r="H3322">
        <v>21.301110000000001</v>
      </c>
      <c r="I3322">
        <v>78.2697</v>
      </c>
      <c r="J3322">
        <v>-4.3063890000000002</v>
      </c>
      <c r="K3322">
        <v>0.1192053</v>
      </c>
      <c r="L3322">
        <v>3.1843590000000002</v>
      </c>
      <c r="M3322">
        <v>6.2495120000000002</v>
      </c>
      <c r="N3322">
        <v>10.67511</v>
      </c>
      <c r="O3322">
        <v>12331</v>
      </c>
      <c r="P3322" t="s">
        <v>59</v>
      </c>
      <c r="Q3322" t="s">
        <v>61</v>
      </c>
    </row>
    <row r="3323" spans="1:17" x14ac:dyDescent="0.25">
      <c r="A3323" t="s">
        <v>30</v>
      </c>
      <c r="B3323" t="s">
        <v>36</v>
      </c>
      <c r="C3323" t="s">
        <v>50</v>
      </c>
      <c r="D3323" t="s">
        <v>26</v>
      </c>
      <c r="E3323">
        <v>16</v>
      </c>
      <c r="F3323" t="str">
        <f t="shared" si="51"/>
        <v>Average Per Ton1-in-2June Monthly System Peak DayAll16</v>
      </c>
      <c r="G3323">
        <v>0.2937768</v>
      </c>
      <c r="H3323">
        <v>0.34785919999999998</v>
      </c>
      <c r="I3323">
        <v>78.020200000000003</v>
      </c>
      <c r="J3323">
        <v>-6.5246899999999997E-2</v>
      </c>
      <c r="K3323">
        <v>5.2538000000000003E-3</v>
      </c>
      <c r="L3323">
        <v>5.4082499999999999E-2</v>
      </c>
      <c r="M3323">
        <v>0.10291110000000001</v>
      </c>
      <c r="N3323">
        <v>0.17341190000000001</v>
      </c>
      <c r="O3323">
        <v>23026</v>
      </c>
      <c r="P3323" t="s">
        <v>59</v>
      </c>
      <c r="Q3323" t="s">
        <v>61</v>
      </c>
    </row>
    <row r="3324" spans="1:17" x14ac:dyDescent="0.25">
      <c r="A3324" t="s">
        <v>28</v>
      </c>
      <c r="B3324" t="s">
        <v>36</v>
      </c>
      <c r="C3324" t="s">
        <v>50</v>
      </c>
      <c r="D3324" t="s">
        <v>26</v>
      </c>
      <c r="E3324">
        <v>16</v>
      </c>
      <c r="F3324" t="str">
        <f t="shared" si="51"/>
        <v>Average Per Premise1-in-2June Monthly System Peak DayAll16</v>
      </c>
      <c r="G3324">
        <v>1.2573160000000001</v>
      </c>
      <c r="H3324">
        <v>1.48878</v>
      </c>
      <c r="I3324">
        <v>78.020200000000003</v>
      </c>
      <c r="J3324">
        <v>-0.2792462</v>
      </c>
      <c r="K3324">
        <v>2.2485600000000001E-2</v>
      </c>
      <c r="L3324">
        <v>0.23146410000000001</v>
      </c>
      <c r="M3324">
        <v>0.44044270000000002</v>
      </c>
      <c r="N3324">
        <v>0.74217449999999996</v>
      </c>
      <c r="O3324">
        <v>23026</v>
      </c>
      <c r="P3324" t="s">
        <v>59</v>
      </c>
      <c r="Q3324" t="s">
        <v>61</v>
      </c>
    </row>
    <row r="3325" spans="1:17" x14ac:dyDescent="0.25">
      <c r="A3325" t="s">
        <v>29</v>
      </c>
      <c r="B3325" t="s">
        <v>36</v>
      </c>
      <c r="C3325" t="s">
        <v>50</v>
      </c>
      <c r="D3325" t="s">
        <v>26</v>
      </c>
      <c r="E3325">
        <v>16</v>
      </c>
      <c r="F3325" t="str">
        <f t="shared" si="51"/>
        <v>Average Per Device1-in-2June Monthly System Peak DayAll16</v>
      </c>
      <c r="G3325">
        <v>1.047885</v>
      </c>
      <c r="H3325">
        <v>1.240794</v>
      </c>
      <c r="I3325">
        <v>78.020200000000003</v>
      </c>
      <c r="J3325">
        <v>-0.2327321</v>
      </c>
      <c r="K3325">
        <v>1.8740199999999999E-2</v>
      </c>
      <c r="L3325">
        <v>0.1929091</v>
      </c>
      <c r="M3325">
        <v>0.36707800000000002</v>
      </c>
      <c r="N3325">
        <v>0.61855039999999994</v>
      </c>
      <c r="O3325">
        <v>23026</v>
      </c>
      <c r="P3325" t="s">
        <v>59</v>
      </c>
      <c r="Q3325" t="s">
        <v>61</v>
      </c>
    </row>
    <row r="3326" spans="1:17" x14ac:dyDescent="0.25">
      <c r="A3326" t="s">
        <v>43</v>
      </c>
      <c r="B3326" t="s">
        <v>36</v>
      </c>
      <c r="C3326" t="s">
        <v>50</v>
      </c>
      <c r="D3326" t="s">
        <v>26</v>
      </c>
      <c r="E3326">
        <v>16</v>
      </c>
      <c r="F3326" t="str">
        <f t="shared" si="51"/>
        <v>Aggregate1-in-2June Monthly System Peak DayAll16</v>
      </c>
      <c r="G3326">
        <v>28.950959999999998</v>
      </c>
      <c r="H3326">
        <v>34.280659999999997</v>
      </c>
      <c r="I3326">
        <v>78.020200000000003</v>
      </c>
      <c r="J3326">
        <v>-6.4299239999999998</v>
      </c>
      <c r="K3326">
        <v>0.51775300000000002</v>
      </c>
      <c r="L3326">
        <v>5.3296929999999998</v>
      </c>
      <c r="M3326">
        <v>10.141629999999999</v>
      </c>
      <c r="N3326">
        <v>17.089310000000001</v>
      </c>
      <c r="O3326">
        <v>23026</v>
      </c>
      <c r="P3326" t="s">
        <v>59</v>
      </c>
      <c r="Q3326" t="s">
        <v>61</v>
      </c>
    </row>
    <row r="3327" spans="1:17" x14ac:dyDescent="0.25">
      <c r="A3327" t="s">
        <v>30</v>
      </c>
      <c r="B3327" t="s">
        <v>36</v>
      </c>
      <c r="C3327" t="s">
        <v>51</v>
      </c>
      <c r="D3327" t="s">
        <v>58</v>
      </c>
      <c r="E3327">
        <v>16</v>
      </c>
      <c r="F3327" t="str">
        <f t="shared" si="51"/>
        <v>Average Per Ton1-in-2May Monthly System Peak Day100% Cycling16</v>
      </c>
      <c r="G3327">
        <v>0.22017410000000001</v>
      </c>
      <c r="H3327">
        <v>0.2648085</v>
      </c>
      <c r="I3327">
        <v>76.833600000000004</v>
      </c>
      <c r="J3327">
        <v>-4.1452200000000002E-2</v>
      </c>
      <c r="K3327">
        <v>9.4085000000000002E-3</v>
      </c>
      <c r="L3327">
        <v>4.4634399999999998E-2</v>
      </c>
      <c r="M3327">
        <v>7.9860399999999998E-2</v>
      </c>
      <c r="N3327">
        <v>0.130721</v>
      </c>
      <c r="O3327">
        <v>10695</v>
      </c>
      <c r="P3327" t="s">
        <v>59</v>
      </c>
      <c r="Q3327" t="s">
        <v>61</v>
      </c>
    </row>
    <row r="3328" spans="1:17" x14ac:dyDescent="0.25">
      <c r="A3328" t="s">
        <v>28</v>
      </c>
      <c r="B3328" t="s">
        <v>36</v>
      </c>
      <c r="C3328" t="s">
        <v>51</v>
      </c>
      <c r="D3328" t="s">
        <v>58</v>
      </c>
      <c r="E3328">
        <v>16</v>
      </c>
      <c r="F3328" t="str">
        <f t="shared" si="51"/>
        <v>Average Per Premise1-in-2May Monthly System Peak Day100% Cycling16</v>
      </c>
      <c r="G3328">
        <v>0.98674019999999996</v>
      </c>
      <c r="H3328">
        <v>1.1867749999999999</v>
      </c>
      <c r="I3328">
        <v>76.833600000000004</v>
      </c>
      <c r="J3328">
        <v>-0.18577370000000001</v>
      </c>
      <c r="K3328">
        <v>4.2165300000000003E-2</v>
      </c>
      <c r="L3328">
        <v>0.2000352</v>
      </c>
      <c r="M3328">
        <v>0.35790509999999998</v>
      </c>
      <c r="N3328">
        <v>0.58584409999999998</v>
      </c>
      <c r="O3328">
        <v>10695</v>
      </c>
      <c r="P3328" t="s">
        <v>59</v>
      </c>
      <c r="Q3328" t="s">
        <v>61</v>
      </c>
    </row>
    <row r="3329" spans="1:17" x14ac:dyDescent="0.25">
      <c r="A3329" t="s">
        <v>29</v>
      </c>
      <c r="B3329" t="s">
        <v>36</v>
      </c>
      <c r="C3329" t="s">
        <v>51</v>
      </c>
      <c r="D3329" t="s">
        <v>58</v>
      </c>
      <c r="E3329">
        <v>16</v>
      </c>
      <c r="F3329" t="str">
        <f t="shared" si="51"/>
        <v>Average Per Device1-in-2May Monthly System Peak Day100% Cycling16</v>
      </c>
      <c r="G3329">
        <v>0.79918109999999998</v>
      </c>
      <c r="H3329">
        <v>0.96119379999999999</v>
      </c>
      <c r="I3329">
        <v>76.833600000000004</v>
      </c>
      <c r="J3329">
        <v>-0.15046190000000001</v>
      </c>
      <c r="K3329">
        <v>3.4150600000000003E-2</v>
      </c>
      <c r="L3329">
        <v>0.16201260000000001</v>
      </c>
      <c r="M3329">
        <v>0.28987469999999999</v>
      </c>
      <c r="N3329">
        <v>0.4744872</v>
      </c>
      <c r="O3329">
        <v>10695</v>
      </c>
      <c r="P3329" t="s">
        <v>59</v>
      </c>
      <c r="Q3329" t="s">
        <v>61</v>
      </c>
    </row>
    <row r="3330" spans="1:17" x14ac:dyDescent="0.25">
      <c r="A3330" t="s">
        <v>43</v>
      </c>
      <c r="B3330" t="s">
        <v>36</v>
      </c>
      <c r="C3330" t="s">
        <v>51</v>
      </c>
      <c r="D3330" t="s">
        <v>58</v>
      </c>
      <c r="E3330">
        <v>16</v>
      </c>
      <c r="F3330" t="str">
        <f t="shared" si="51"/>
        <v>Aggregate1-in-2May Monthly System Peak Day100% Cycling16</v>
      </c>
      <c r="G3330">
        <v>10.553190000000001</v>
      </c>
      <c r="H3330">
        <v>12.69256</v>
      </c>
      <c r="I3330">
        <v>76.833600000000004</v>
      </c>
      <c r="J3330">
        <v>-1.98685</v>
      </c>
      <c r="K3330">
        <v>0.45095829999999998</v>
      </c>
      <c r="L3330">
        <v>2.1393770000000001</v>
      </c>
      <c r="M3330">
        <v>3.8277950000000001</v>
      </c>
      <c r="N3330">
        <v>6.2656029999999996</v>
      </c>
      <c r="O3330">
        <v>10695</v>
      </c>
      <c r="P3330" t="s">
        <v>59</v>
      </c>
      <c r="Q3330" t="s">
        <v>61</v>
      </c>
    </row>
    <row r="3331" spans="1:17" x14ac:dyDescent="0.25">
      <c r="A3331" t="s">
        <v>30</v>
      </c>
      <c r="B3331" t="s">
        <v>36</v>
      </c>
      <c r="C3331" t="s">
        <v>51</v>
      </c>
      <c r="D3331" t="s">
        <v>31</v>
      </c>
      <c r="E3331">
        <v>16</v>
      </c>
      <c r="F3331" t="str">
        <f t="shared" ref="F3331:F3394" si="52">CONCATENATE(A3331,B3331,C3331,D3331,E3331)</f>
        <v>Average Per Ton1-in-2May Monthly System Peak Day50% Cycling16</v>
      </c>
      <c r="G3331">
        <v>0.36106630000000001</v>
      </c>
      <c r="H3331">
        <v>0.42598200000000003</v>
      </c>
      <c r="I3331">
        <v>77.581299999999999</v>
      </c>
      <c r="J3331">
        <v>-8.2125199999999995E-2</v>
      </c>
      <c r="K3331">
        <v>4.7476999999999997E-3</v>
      </c>
      <c r="L3331">
        <v>6.4915600000000004E-2</v>
      </c>
      <c r="M3331">
        <v>0.12508359999999999</v>
      </c>
      <c r="N3331">
        <v>0.21195649999999999</v>
      </c>
      <c r="O3331">
        <v>12331</v>
      </c>
      <c r="P3331" t="s">
        <v>59</v>
      </c>
      <c r="Q3331" t="s">
        <v>61</v>
      </c>
    </row>
    <row r="3332" spans="1:17" x14ac:dyDescent="0.25">
      <c r="A3332" t="s">
        <v>28</v>
      </c>
      <c r="B3332" t="s">
        <v>36</v>
      </c>
      <c r="C3332" t="s">
        <v>51</v>
      </c>
      <c r="D3332" t="s">
        <v>31</v>
      </c>
      <c r="E3332">
        <v>16</v>
      </c>
      <c r="F3332" t="str">
        <f t="shared" si="52"/>
        <v>Average Per Premise1-in-2May Monthly System Peak Day50% Cycling16</v>
      </c>
      <c r="G3332">
        <v>1.482108</v>
      </c>
      <c r="H3332">
        <v>1.748575</v>
      </c>
      <c r="I3332">
        <v>77.581299999999999</v>
      </c>
      <c r="J3332">
        <v>-0.33710820000000002</v>
      </c>
      <c r="K3332">
        <v>1.9488499999999999E-2</v>
      </c>
      <c r="L3332">
        <v>0.26646629999999999</v>
      </c>
      <c r="M3332">
        <v>0.51344409999999996</v>
      </c>
      <c r="N3332">
        <v>0.87004090000000001</v>
      </c>
      <c r="O3332">
        <v>12331</v>
      </c>
      <c r="P3332" t="s">
        <v>59</v>
      </c>
      <c r="Q3332" t="s">
        <v>61</v>
      </c>
    </row>
    <row r="3333" spans="1:17" x14ac:dyDescent="0.25">
      <c r="A3333" t="s">
        <v>29</v>
      </c>
      <c r="B3333" t="s">
        <v>36</v>
      </c>
      <c r="C3333" t="s">
        <v>51</v>
      </c>
      <c r="D3333" t="s">
        <v>31</v>
      </c>
      <c r="E3333">
        <v>16</v>
      </c>
      <c r="F3333" t="str">
        <f t="shared" si="52"/>
        <v>Average Per Device1-in-2May Monthly System Peak Day50% Cycling16</v>
      </c>
      <c r="G3333">
        <v>1.267134</v>
      </c>
      <c r="H3333">
        <v>1.4949509999999999</v>
      </c>
      <c r="I3333">
        <v>77.581299999999999</v>
      </c>
      <c r="J3333">
        <v>-0.28821200000000002</v>
      </c>
      <c r="K3333">
        <v>1.6661800000000001E-2</v>
      </c>
      <c r="L3333">
        <v>0.2278164</v>
      </c>
      <c r="M3333">
        <v>0.438971</v>
      </c>
      <c r="N3333">
        <v>0.74384479999999997</v>
      </c>
      <c r="O3333">
        <v>12331</v>
      </c>
      <c r="P3333" t="s">
        <v>59</v>
      </c>
      <c r="Q3333" t="s">
        <v>61</v>
      </c>
    </row>
    <row r="3334" spans="1:17" x14ac:dyDescent="0.25">
      <c r="A3334" t="s">
        <v>43</v>
      </c>
      <c r="B3334" t="s">
        <v>36</v>
      </c>
      <c r="C3334" t="s">
        <v>51</v>
      </c>
      <c r="D3334" t="s">
        <v>31</v>
      </c>
      <c r="E3334">
        <v>16</v>
      </c>
      <c r="F3334" t="str">
        <f t="shared" si="52"/>
        <v>Aggregate1-in-2May Monthly System Peak Day50% Cycling16</v>
      </c>
      <c r="G3334">
        <v>18.275880000000001</v>
      </c>
      <c r="H3334">
        <v>21.561679999999999</v>
      </c>
      <c r="I3334">
        <v>77.581299999999999</v>
      </c>
      <c r="J3334">
        <v>-4.1568810000000003</v>
      </c>
      <c r="K3334">
        <v>0.2403132</v>
      </c>
      <c r="L3334">
        <v>3.2857959999999999</v>
      </c>
      <c r="M3334">
        <v>6.3312799999999996</v>
      </c>
      <c r="N3334">
        <v>10.72847</v>
      </c>
      <c r="O3334">
        <v>12331</v>
      </c>
      <c r="P3334" t="s">
        <v>59</v>
      </c>
      <c r="Q3334" t="s">
        <v>61</v>
      </c>
    </row>
    <row r="3335" spans="1:17" x14ac:dyDescent="0.25">
      <c r="A3335" t="s">
        <v>30</v>
      </c>
      <c r="B3335" t="s">
        <v>36</v>
      </c>
      <c r="C3335" t="s">
        <v>51</v>
      </c>
      <c r="D3335" t="s">
        <v>26</v>
      </c>
      <c r="E3335">
        <v>16</v>
      </c>
      <c r="F3335" t="str">
        <f t="shared" si="52"/>
        <v>Average Per Ton1-in-2May Monthly System Peak DayAll16</v>
      </c>
      <c r="G3335">
        <v>0.29562189999999999</v>
      </c>
      <c r="H3335">
        <v>0.35111690000000001</v>
      </c>
      <c r="I3335">
        <v>77.233999999999995</v>
      </c>
      <c r="J3335">
        <v>-6.32326E-2</v>
      </c>
      <c r="K3335">
        <v>6.9125999999999996E-3</v>
      </c>
      <c r="L3335">
        <v>5.5495000000000003E-2</v>
      </c>
      <c r="M3335">
        <v>0.1040774</v>
      </c>
      <c r="N3335">
        <v>0.17422260000000001</v>
      </c>
      <c r="O3335">
        <v>23026</v>
      </c>
      <c r="P3335" t="s">
        <v>59</v>
      </c>
      <c r="Q3335" t="s">
        <v>61</v>
      </c>
    </row>
    <row r="3336" spans="1:17" x14ac:dyDescent="0.25">
      <c r="A3336" t="s">
        <v>28</v>
      </c>
      <c r="B3336" t="s">
        <v>36</v>
      </c>
      <c r="C3336" t="s">
        <v>51</v>
      </c>
      <c r="D3336" t="s">
        <v>26</v>
      </c>
      <c r="E3336">
        <v>16</v>
      </c>
      <c r="F3336" t="str">
        <f t="shared" si="52"/>
        <v>Average Per Premise1-in-2May Monthly System Peak DayAll16</v>
      </c>
      <c r="G3336">
        <v>1.2652129999999999</v>
      </c>
      <c r="H3336">
        <v>1.502723</v>
      </c>
      <c r="I3336">
        <v>77.233999999999995</v>
      </c>
      <c r="J3336">
        <v>-0.27062510000000001</v>
      </c>
      <c r="K3336">
        <v>2.9585E-2</v>
      </c>
      <c r="L3336">
        <v>0.23750950000000001</v>
      </c>
      <c r="M3336">
        <v>0.4454341</v>
      </c>
      <c r="N3336">
        <v>0.74564419999999998</v>
      </c>
      <c r="O3336">
        <v>23026</v>
      </c>
      <c r="P3336" t="s">
        <v>59</v>
      </c>
      <c r="Q3336" t="s">
        <v>61</v>
      </c>
    </row>
    <row r="3337" spans="1:17" x14ac:dyDescent="0.25">
      <c r="A3337" t="s">
        <v>29</v>
      </c>
      <c r="B3337" t="s">
        <v>36</v>
      </c>
      <c r="C3337" t="s">
        <v>51</v>
      </c>
      <c r="D3337" t="s">
        <v>26</v>
      </c>
      <c r="E3337">
        <v>16</v>
      </c>
      <c r="F3337" t="str">
        <f t="shared" si="52"/>
        <v>Average Per Device1-in-2May Monthly System Peak DayAll16</v>
      </c>
      <c r="G3337">
        <v>1.0544659999999999</v>
      </c>
      <c r="H3337">
        <v>1.2524139999999999</v>
      </c>
      <c r="I3337">
        <v>77.233999999999995</v>
      </c>
      <c r="J3337">
        <v>-0.225547</v>
      </c>
      <c r="K3337">
        <v>2.4656999999999998E-2</v>
      </c>
      <c r="L3337">
        <v>0.1979475</v>
      </c>
      <c r="M3337">
        <v>0.37123810000000002</v>
      </c>
      <c r="N3337">
        <v>0.6214421</v>
      </c>
      <c r="O3337">
        <v>23026</v>
      </c>
      <c r="P3337" t="s">
        <v>59</v>
      </c>
      <c r="Q3337" t="s">
        <v>61</v>
      </c>
    </row>
    <row r="3338" spans="1:17" x14ac:dyDescent="0.25">
      <c r="A3338" t="s">
        <v>43</v>
      </c>
      <c r="B3338" t="s">
        <v>36</v>
      </c>
      <c r="C3338" t="s">
        <v>51</v>
      </c>
      <c r="D3338" t="s">
        <v>26</v>
      </c>
      <c r="E3338">
        <v>16</v>
      </c>
      <c r="F3338" t="str">
        <f t="shared" si="52"/>
        <v>Aggregate1-in-2May Monthly System Peak DayAll16</v>
      </c>
      <c r="G3338">
        <v>29.1328</v>
      </c>
      <c r="H3338">
        <v>34.601689999999998</v>
      </c>
      <c r="I3338">
        <v>77.233999999999995</v>
      </c>
      <c r="J3338">
        <v>-6.2314129999999999</v>
      </c>
      <c r="K3338">
        <v>0.68122389999999999</v>
      </c>
      <c r="L3338">
        <v>5.4688949999999998</v>
      </c>
      <c r="M3338">
        <v>10.25657</v>
      </c>
      <c r="N3338">
        <v>17.1692</v>
      </c>
      <c r="O3338">
        <v>23026</v>
      </c>
      <c r="P3338" t="s">
        <v>59</v>
      </c>
      <c r="Q3338" t="s">
        <v>61</v>
      </c>
    </row>
    <row r="3339" spans="1:17" x14ac:dyDescent="0.25">
      <c r="A3339" t="s">
        <v>30</v>
      </c>
      <c r="B3339" t="s">
        <v>36</v>
      </c>
      <c r="C3339" t="s">
        <v>52</v>
      </c>
      <c r="D3339" t="s">
        <v>58</v>
      </c>
      <c r="E3339">
        <v>16</v>
      </c>
      <c r="F3339" t="str">
        <f t="shared" si="52"/>
        <v>Average Per Ton1-in-2October Monthly System Peak Day100% Cycling16</v>
      </c>
      <c r="G3339">
        <v>0.2366306</v>
      </c>
      <c r="H3339">
        <v>0.31581900000000002</v>
      </c>
      <c r="I3339">
        <v>83.248999999999995</v>
      </c>
      <c r="J3339">
        <v>1.6923999999999999E-3</v>
      </c>
      <c r="K3339">
        <v>4.7477699999999998E-2</v>
      </c>
      <c r="L3339">
        <v>7.9188400000000006E-2</v>
      </c>
      <c r="M3339">
        <v>0.1108991</v>
      </c>
      <c r="N3339">
        <v>0.1566843</v>
      </c>
      <c r="O3339">
        <v>10695</v>
      </c>
      <c r="P3339" t="s">
        <v>59</v>
      </c>
      <c r="Q3339" t="s">
        <v>61</v>
      </c>
    </row>
    <row r="3340" spans="1:17" x14ac:dyDescent="0.25">
      <c r="A3340" t="s">
        <v>28</v>
      </c>
      <c r="B3340" t="s">
        <v>36</v>
      </c>
      <c r="C3340" t="s">
        <v>52</v>
      </c>
      <c r="D3340" t="s">
        <v>58</v>
      </c>
      <c r="E3340">
        <v>16</v>
      </c>
      <c r="F3340" t="str">
        <f t="shared" si="52"/>
        <v>Average Per Premise1-in-2October Monthly System Peak Day100% Cycling16</v>
      </c>
      <c r="G3340">
        <v>1.060492</v>
      </c>
      <c r="H3340">
        <v>1.415386</v>
      </c>
      <c r="I3340">
        <v>83.248999999999995</v>
      </c>
      <c r="J3340">
        <v>7.5849000000000003E-3</v>
      </c>
      <c r="K3340">
        <v>0.21277760000000001</v>
      </c>
      <c r="L3340">
        <v>0.35489349999999997</v>
      </c>
      <c r="M3340">
        <v>0.49700929999999999</v>
      </c>
      <c r="N3340">
        <v>0.70220199999999999</v>
      </c>
      <c r="O3340">
        <v>10695</v>
      </c>
      <c r="P3340" t="s">
        <v>59</v>
      </c>
      <c r="Q3340" t="s">
        <v>61</v>
      </c>
    </row>
    <row r="3341" spans="1:17" x14ac:dyDescent="0.25">
      <c r="A3341" t="s">
        <v>29</v>
      </c>
      <c r="B3341" t="s">
        <v>36</v>
      </c>
      <c r="C3341" t="s">
        <v>52</v>
      </c>
      <c r="D3341" t="s">
        <v>58</v>
      </c>
      <c r="E3341">
        <v>16</v>
      </c>
      <c r="F3341" t="str">
        <f t="shared" si="52"/>
        <v>Average Per Device1-in-2October Monthly System Peak Day100% Cycling16</v>
      </c>
      <c r="G3341">
        <v>0.85891439999999997</v>
      </c>
      <c r="H3341">
        <v>1.14635</v>
      </c>
      <c r="I3341">
        <v>83.248999999999995</v>
      </c>
      <c r="J3341">
        <v>6.1431999999999997E-3</v>
      </c>
      <c r="K3341">
        <v>0.17233299999999999</v>
      </c>
      <c r="L3341">
        <v>0.28743550000000001</v>
      </c>
      <c r="M3341">
        <v>0.40253800000000001</v>
      </c>
      <c r="N3341">
        <v>0.56872780000000001</v>
      </c>
      <c r="O3341">
        <v>10695</v>
      </c>
      <c r="P3341" t="s">
        <v>59</v>
      </c>
      <c r="Q3341" t="s">
        <v>61</v>
      </c>
    </row>
    <row r="3342" spans="1:17" x14ac:dyDescent="0.25">
      <c r="A3342" t="s">
        <v>43</v>
      </c>
      <c r="B3342" t="s">
        <v>36</v>
      </c>
      <c r="C3342" t="s">
        <v>52</v>
      </c>
      <c r="D3342" t="s">
        <v>58</v>
      </c>
      <c r="E3342">
        <v>16</v>
      </c>
      <c r="F3342" t="str">
        <f t="shared" si="52"/>
        <v>Aggregate1-in-2October Monthly System Peak Day100% Cycling16</v>
      </c>
      <c r="G3342">
        <v>11.34196</v>
      </c>
      <c r="H3342">
        <v>15.137549999999999</v>
      </c>
      <c r="I3342">
        <v>83.248999999999995</v>
      </c>
      <c r="J3342">
        <v>8.1120800000000007E-2</v>
      </c>
      <c r="K3342">
        <v>2.2756569999999998</v>
      </c>
      <c r="L3342">
        <v>3.7955860000000001</v>
      </c>
      <c r="M3342">
        <v>5.3155150000000004</v>
      </c>
      <c r="N3342">
        <v>7.5100509999999998</v>
      </c>
      <c r="O3342">
        <v>10695</v>
      </c>
      <c r="P3342" t="s">
        <v>59</v>
      </c>
      <c r="Q3342" t="s">
        <v>61</v>
      </c>
    </row>
    <row r="3343" spans="1:17" x14ac:dyDescent="0.25">
      <c r="A3343" t="s">
        <v>30</v>
      </c>
      <c r="B3343" t="s">
        <v>36</v>
      </c>
      <c r="C3343" t="s">
        <v>52</v>
      </c>
      <c r="D3343" t="s">
        <v>31</v>
      </c>
      <c r="E3343">
        <v>16</v>
      </c>
      <c r="F3343" t="str">
        <f t="shared" si="52"/>
        <v>Average Per Ton1-in-2October Monthly System Peak Day50% Cycling16</v>
      </c>
      <c r="G3343">
        <v>0.40418280000000001</v>
      </c>
      <c r="H3343">
        <v>0.49658350000000001</v>
      </c>
      <c r="I3343">
        <v>84.173400000000001</v>
      </c>
      <c r="J3343">
        <v>-4.3234300000000003E-2</v>
      </c>
      <c r="K3343">
        <v>3.6899899999999999E-2</v>
      </c>
      <c r="L3343">
        <v>9.2400700000000002E-2</v>
      </c>
      <c r="M3343">
        <v>0.14790139999999999</v>
      </c>
      <c r="N3343">
        <v>0.22803570000000001</v>
      </c>
      <c r="O3343">
        <v>12331</v>
      </c>
      <c r="P3343" t="s">
        <v>59</v>
      </c>
      <c r="Q3343" t="s">
        <v>61</v>
      </c>
    </row>
    <row r="3344" spans="1:17" x14ac:dyDescent="0.25">
      <c r="A3344" t="s">
        <v>28</v>
      </c>
      <c r="B3344" t="s">
        <v>36</v>
      </c>
      <c r="C3344" t="s">
        <v>52</v>
      </c>
      <c r="D3344" t="s">
        <v>31</v>
      </c>
      <c r="E3344">
        <v>16</v>
      </c>
      <c r="F3344" t="str">
        <f t="shared" si="52"/>
        <v>Average Per Premise1-in-2October Monthly System Peak Day50% Cycling16</v>
      </c>
      <c r="G3344">
        <v>1.6590929999999999</v>
      </c>
      <c r="H3344">
        <v>2.0383800000000001</v>
      </c>
      <c r="I3344">
        <v>84.173400000000001</v>
      </c>
      <c r="J3344">
        <v>-0.17746870000000001</v>
      </c>
      <c r="K3344">
        <v>0.1514672</v>
      </c>
      <c r="L3344">
        <v>0.37928709999999999</v>
      </c>
      <c r="M3344">
        <v>0.60710710000000001</v>
      </c>
      <c r="N3344">
        <v>0.93604299999999996</v>
      </c>
      <c r="O3344">
        <v>12331</v>
      </c>
      <c r="P3344" t="s">
        <v>59</v>
      </c>
      <c r="Q3344" t="s">
        <v>61</v>
      </c>
    </row>
    <row r="3345" spans="1:17" x14ac:dyDescent="0.25">
      <c r="A3345" t="s">
        <v>29</v>
      </c>
      <c r="B3345" t="s">
        <v>36</v>
      </c>
      <c r="C3345" t="s">
        <v>52</v>
      </c>
      <c r="D3345" t="s">
        <v>31</v>
      </c>
      <c r="E3345">
        <v>16</v>
      </c>
      <c r="F3345" t="str">
        <f t="shared" si="52"/>
        <v>Average Per Device1-in-2October Monthly System Peak Day50% Cycling16</v>
      </c>
      <c r="G3345">
        <v>1.4184479999999999</v>
      </c>
      <c r="H3345">
        <v>1.742721</v>
      </c>
      <c r="I3345">
        <v>84.173400000000001</v>
      </c>
      <c r="J3345">
        <v>-0.15172749999999999</v>
      </c>
      <c r="K3345">
        <v>0.12949740000000001</v>
      </c>
      <c r="L3345">
        <v>0.32427299999999998</v>
      </c>
      <c r="M3345">
        <v>0.51904859999999997</v>
      </c>
      <c r="N3345">
        <v>0.80027349999999997</v>
      </c>
      <c r="O3345">
        <v>12331</v>
      </c>
      <c r="P3345" t="s">
        <v>59</v>
      </c>
      <c r="Q3345" t="s">
        <v>61</v>
      </c>
    </row>
    <row r="3346" spans="1:17" x14ac:dyDescent="0.25">
      <c r="A3346" t="s">
        <v>43</v>
      </c>
      <c r="B3346" t="s">
        <v>36</v>
      </c>
      <c r="C3346" t="s">
        <v>52</v>
      </c>
      <c r="D3346" t="s">
        <v>31</v>
      </c>
      <c r="E3346">
        <v>16</v>
      </c>
      <c r="F3346" t="str">
        <f t="shared" si="52"/>
        <v>Aggregate1-in-2October Monthly System Peak Day50% Cycling16</v>
      </c>
      <c r="G3346">
        <v>20.458279999999998</v>
      </c>
      <c r="H3346">
        <v>25.135269999999998</v>
      </c>
      <c r="I3346">
        <v>84.173400000000001</v>
      </c>
      <c r="J3346">
        <v>-2.1883659999999998</v>
      </c>
      <c r="K3346">
        <v>1.8677410000000001</v>
      </c>
      <c r="L3346">
        <v>4.6769889999999998</v>
      </c>
      <c r="M3346">
        <v>7.4862380000000002</v>
      </c>
      <c r="N3346">
        <v>11.542350000000001</v>
      </c>
      <c r="O3346">
        <v>12331</v>
      </c>
      <c r="P3346" t="s">
        <v>59</v>
      </c>
      <c r="Q3346" t="s">
        <v>61</v>
      </c>
    </row>
    <row r="3347" spans="1:17" x14ac:dyDescent="0.25">
      <c r="A3347" t="s">
        <v>30</v>
      </c>
      <c r="B3347" t="s">
        <v>36</v>
      </c>
      <c r="C3347" t="s">
        <v>52</v>
      </c>
      <c r="D3347" t="s">
        <v>26</v>
      </c>
      <c r="E3347">
        <v>16</v>
      </c>
      <c r="F3347" t="str">
        <f t="shared" si="52"/>
        <v>Average Per Ton1-in-2October Monthly System Peak DayAll16</v>
      </c>
      <c r="G3347">
        <v>0.3263548</v>
      </c>
      <c r="H3347">
        <v>0.41261829999999999</v>
      </c>
      <c r="I3347">
        <v>83.744</v>
      </c>
      <c r="J3347">
        <v>-2.2365800000000002E-2</v>
      </c>
      <c r="K3347">
        <v>4.1813299999999998E-2</v>
      </c>
      <c r="L3347">
        <v>8.6263599999999996E-2</v>
      </c>
      <c r="M3347">
        <v>0.13071379999999999</v>
      </c>
      <c r="N3347">
        <v>0.19489300000000001</v>
      </c>
      <c r="O3347">
        <v>23026</v>
      </c>
      <c r="P3347" t="s">
        <v>59</v>
      </c>
      <c r="Q3347" t="s">
        <v>61</v>
      </c>
    </row>
    <row r="3348" spans="1:17" x14ac:dyDescent="0.25">
      <c r="A3348" t="s">
        <v>28</v>
      </c>
      <c r="B3348" t="s">
        <v>36</v>
      </c>
      <c r="C3348" t="s">
        <v>52</v>
      </c>
      <c r="D3348" t="s">
        <v>26</v>
      </c>
      <c r="E3348">
        <v>16</v>
      </c>
      <c r="F3348" t="str">
        <f t="shared" si="52"/>
        <v>Average Per Premise1-in-2October Monthly System Peak DayAll16</v>
      </c>
      <c r="G3348">
        <v>1.3967449999999999</v>
      </c>
      <c r="H3348">
        <v>1.7659389999999999</v>
      </c>
      <c r="I3348">
        <v>83.744</v>
      </c>
      <c r="J3348">
        <v>-9.5722100000000004E-2</v>
      </c>
      <c r="K3348">
        <v>0.178954</v>
      </c>
      <c r="L3348">
        <v>0.36919380000000002</v>
      </c>
      <c r="M3348">
        <v>0.55943370000000003</v>
      </c>
      <c r="N3348">
        <v>0.83410989999999996</v>
      </c>
      <c r="O3348">
        <v>23026</v>
      </c>
      <c r="P3348" t="s">
        <v>59</v>
      </c>
      <c r="Q3348" t="s">
        <v>61</v>
      </c>
    </row>
    <row r="3349" spans="1:17" x14ac:dyDescent="0.25">
      <c r="A3349" t="s">
        <v>29</v>
      </c>
      <c r="B3349" t="s">
        <v>36</v>
      </c>
      <c r="C3349" t="s">
        <v>52</v>
      </c>
      <c r="D3349" t="s">
        <v>26</v>
      </c>
      <c r="E3349">
        <v>16</v>
      </c>
      <c r="F3349" t="str">
        <f t="shared" si="52"/>
        <v>Average Per Device1-in-2October Monthly System Peak DayAll16</v>
      </c>
      <c r="G3349">
        <v>1.1640889999999999</v>
      </c>
      <c r="H3349">
        <v>1.471786</v>
      </c>
      <c r="I3349">
        <v>83.744</v>
      </c>
      <c r="J3349">
        <v>-7.9777699999999993E-2</v>
      </c>
      <c r="K3349">
        <v>0.14914559999999999</v>
      </c>
      <c r="L3349">
        <v>0.3076972</v>
      </c>
      <c r="M3349">
        <v>0.46624880000000002</v>
      </c>
      <c r="N3349">
        <v>0.69517209999999996</v>
      </c>
      <c r="O3349">
        <v>23026</v>
      </c>
      <c r="P3349" t="s">
        <v>59</v>
      </c>
      <c r="Q3349" t="s">
        <v>61</v>
      </c>
    </row>
    <row r="3350" spans="1:17" x14ac:dyDescent="0.25">
      <c r="A3350" t="s">
        <v>43</v>
      </c>
      <c r="B3350" t="s">
        <v>36</v>
      </c>
      <c r="C3350" t="s">
        <v>52</v>
      </c>
      <c r="D3350" t="s">
        <v>26</v>
      </c>
      <c r="E3350">
        <v>16</v>
      </c>
      <c r="F3350" t="str">
        <f t="shared" si="52"/>
        <v>Aggregate1-in-2October Monthly System Peak DayAll16</v>
      </c>
      <c r="G3350">
        <v>32.161450000000002</v>
      </c>
      <c r="H3350">
        <v>40.662509999999997</v>
      </c>
      <c r="I3350">
        <v>83.744</v>
      </c>
      <c r="J3350">
        <v>-2.2040980000000001</v>
      </c>
      <c r="K3350">
        <v>4.1205949999999998</v>
      </c>
      <c r="L3350">
        <v>8.5010580000000004</v>
      </c>
      <c r="M3350">
        <v>12.88152</v>
      </c>
      <c r="N3350">
        <v>19.206209999999999</v>
      </c>
      <c r="O3350">
        <v>23026</v>
      </c>
      <c r="P3350" t="s">
        <v>59</v>
      </c>
      <c r="Q3350" t="s">
        <v>61</v>
      </c>
    </row>
    <row r="3351" spans="1:17" x14ac:dyDescent="0.25">
      <c r="A3351" t="s">
        <v>30</v>
      </c>
      <c r="B3351" t="s">
        <v>36</v>
      </c>
      <c r="C3351" t="s">
        <v>53</v>
      </c>
      <c r="D3351" t="s">
        <v>58</v>
      </c>
      <c r="E3351">
        <v>16</v>
      </c>
      <c r="F3351" t="str">
        <f t="shared" si="52"/>
        <v>Average Per Ton1-in-2September Monthly System Peak Day100% Cycling16</v>
      </c>
      <c r="G3351">
        <v>0.26125490000000001</v>
      </c>
      <c r="H3351">
        <v>0.39214739999999998</v>
      </c>
      <c r="I3351">
        <v>88.729200000000006</v>
      </c>
      <c r="J3351">
        <v>6.1970900000000002E-2</v>
      </c>
      <c r="K3351">
        <v>0.1026903</v>
      </c>
      <c r="L3351">
        <v>0.13089249999999999</v>
      </c>
      <c r="M3351">
        <v>0.1590946</v>
      </c>
      <c r="N3351">
        <v>0.19981409999999999</v>
      </c>
      <c r="O3351">
        <v>10695</v>
      </c>
      <c r="P3351" t="s">
        <v>59</v>
      </c>
      <c r="Q3351" t="s">
        <v>61</v>
      </c>
    </row>
    <row r="3352" spans="1:17" x14ac:dyDescent="0.25">
      <c r="A3352" t="s">
        <v>28</v>
      </c>
      <c r="B3352" t="s">
        <v>36</v>
      </c>
      <c r="C3352" t="s">
        <v>53</v>
      </c>
      <c r="D3352" t="s">
        <v>58</v>
      </c>
      <c r="E3352">
        <v>16</v>
      </c>
      <c r="F3352" t="str">
        <f t="shared" si="52"/>
        <v>Average Per Premise1-in-2September Monthly System Peak Day100% Cycling16</v>
      </c>
      <c r="G3352">
        <v>1.170849</v>
      </c>
      <c r="H3352">
        <v>1.7574620000000001</v>
      </c>
      <c r="I3352">
        <v>88.729200000000006</v>
      </c>
      <c r="J3352">
        <v>0.27773120000000001</v>
      </c>
      <c r="K3352">
        <v>0.46022079999999999</v>
      </c>
      <c r="L3352">
        <v>0.58661260000000004</v>
      </c>
      <c r="M3352">
        <v>0.71300439999999998</v>
      </c>
      <c r="N3352">
        <v>0.89549389999999995</v>
      </c>
      <c r="O3352">
        <v>10695</v>
      </c>
      <c r="P3352" t="s">
        <v>59</v>
      </c>
      <c r="Q3352" t="s">
        <v>61</v>
      </c>
    </row>
    <row r="3353" spans="1:17" x14ac:dyDescent="0.25">
      <c r="A3353" t="s">
        <v>29</v>
      </c>
      <c r="B3353" t="s">
        <v>36</v>
      </c>
      <c r="C3353" t="s">
        <v>53</v>
      </c>
      <c r="D3353" t="s">
        <v>58</v>
      </c>
      <c r="E3353">
        <v>16</v>
      </c>
      <c r="F3353" t="str">
        <f t="shared" si="52"/>
        <v>Average Per Device1-in-2September Monthly System Peak Day100% Cycling16</v>
      </c>
      <c r="G3353">
        <v>0.948295</v>
      </c>
      <c r="H3353">
        <v>1.423405</v>
      </c>
      <c r="I3353">
        <v>88.729200000000006</v>
      </c>
      <c r="J3353">
        <v>0.22494020000000001</v>
      </c>
      <c r="K3353">
        <v>0.37274220000000002</v>
      </c>
      <c r="L3353">
        <v>0.47510960000000002</v>
      </c>
      <c r="M3353">
        <v>0.57747680000000001</v>
      </c>
      <c r="N3353">
        <v>0.72527889999999995</v>
      </c>
      <c r="O3353">
        <v>10695</v>
      </c>
      <c r="P3353" t="s">
        <v>59</v>
      </c>
      <c r="Q3353" t="s">
        <v>61</v>
      </c>
    </row>
    <row r="3354" spans="1:17" x14ac:dyDescent="0.25">
      <c r="A3354" t="s">
        <v>43</v>
      </c>
      <c r="B3354" t="s">
        <v>36</v>
      </c>
      <c r="C3354" t="s">
        <v>53</v>
      </c>
      <c r="D3354" t="s">
        <v>58</v>
      </c>
      <c r="E3354">
        <v>16</v>
      </c>
      <c r="F3354" t="str">
        <f t="shared" si="52"/>
        <v>Aggregate1-in-2September Monthly System Peak Day100% Cycling16</v>
      </c>
      <c r="G3354">
        <v>12.52224</v>
      </c>
      <c r="H3354">
        <v>18.796060000000001</v>
      </c>
      <c r="I3354">
        <v>88.729200000000006</v>
      </c>
      <c r="J3354">
        <v>2.9703349999999999</v>
      </c>
      <c r="K3354">
        <v>4.9220610000000002</v>
      </c>
      <c r="L3354">
        <v>6.273822</v>
      </c>
      <c r="M3354">
        <v>7.6255819999999996</v>
      </c>
      <c r="N3354">
        <v>9.5773080000000004</v>
      </c>
      <c r="O3354">
        <v>10695</v>
      </c>
      <c r="P3354" t="s">
        <v>59</v>
      </c>
      <c r="Q3354" t="s">
        <v>61</v>
      </c>
    </row>
    <row r="3355" spans="1:17" x14ac:dyDescent="0.25">
      <c r="A3355" t="s">
        <v>30</v>
      </c>
      <c r="B3355" t="s">
        <v>36</v>
      </c>
      <c r="C3355" t="s">
        <v>53</v>
      </c>
      <c r="D3355" t="s">
        <v>31</v>
      </c>
      <c r="E3355">
        <v>16</v>
      </c>
      <c r="F3355" t="str">
        <f t="shared" si="52"/>
        <v>Average Per Ton1-in-2September Monthly System Peak Day50% Cycling16</v>
      </c>
      <c r="G3355">
        <v>0.4707887</v>
      </c>
      <c r="H3355">
        <v>0.60564799999999996</v>
      </c>
      <c r="I3355">
        <v>89.268100000000004</v>
      </c>
      <c r="J3355">
        <v>9.6287000000000005E-3</v>
      </c>
      <c r="K3355">
        <v>8.3615900000000007E-2</v>
      </c>
      <c r="L3355">
        <v>0.13485929999999999</v>
      </c>
      <c r="M3355">
        <v>0.18610260000000001</v>
      </c>
      <c r="N3355">
        <v>0.26008989999999998</v>
      </c>
      <c r="O3355">
        <v>12331</v>
      </c>
      <c r="P3355" t="s">
        <v>59</v>
      </c>
      <c r="Q3355" t="s">
        <v>61</v>
      </c>
    </row>
    <row r="3356" spans="1:17" x14ac:dyDescent="0.25">
      <c r="A3356" t="s">
        <v>28</v>
      </c>
      <c r="B3356" t="s">
        <v>36</v>
      </c>
      <c r="C3356" t="s">
        <v>53</v>
      </c>
      <c r="D3356" t="s">
        <v>31</v>
      </c>
      <c r="E3356">
        <v>16</v>
      </c>
      <c r="F3356" t="str">
        <f t="shared" si="52"/>
        <v>Average Per Premise1-in-2September Monthly System Peak Day50% Cycling16</v>
      </c>
      <c r="G3356">
        <v>1.932498</v>
      </c>
      <c r="H3356">
        <v>2.4860690000000001</v>
      </c>
      <c r="I3356">
        <v>89.268100000000004</v>
      </c>
      <c r="J3356">
        <v>3.9523999999999997E-2</v>
      </c>
      <c r="K3356">
        <v>0.34322750000000002</v>
      </c>
      <c r="L3356">
        <v>0.5535717</v>
      </c>
      <c r="M3356">
        <v>0.76391580000000003</v>
      </c>
      <c r="N3356">
        <v>1.0676190000000001</v>
      </c>
      <c r="O3356">
        <v>12331</v>
      </c>
      <c r="P3356" t="s">
        <v>59</v>
      </c>
      <c r="Q3356" t="s">
        <v>61</v>
      </c>
    </row>
    <row r="3357" spans="1:17" x14ac:dyDescent="0.25">
      <c r="A3357" t="s">
        <v>29</v>
      </c>
      <c r="B3357" t="s">
        <v>36</v>
      </c>
      <c r="C3357" t="s">
        <v>53</v>
      </c>
      <c r="D3357" t="s">
        <v>31</v>
      </c>
      <c r="E3357">
        <v>16</v>
      </c>
      <c r="F3357" t="str">
        <f t="shared" si="52"/>
        <v>Average Per Device1-in-2September Monthly System Peak Day50% Cycling16</v>
      </c>
      <c r="G3357">
        <v>1.652196</v>
      </c>
      <c r="H3357">
        <v>2.1254749999999998</v>
      </c>
      <c r="I3357">
        <v>89.268100000000004</v>
      </c>
      <c r="J3357">
        <v>3.37912E-2</v>
      </c>
      <c r="K3357">
        <v>0.29344369999999997</v>
      </c>
      <c r="L3357">
        <v>0.47327819999999998</v>
      </c>
      <c r="M3357">
        <v>0.65311280000000005</v>
      </c>
      <c r="N3357">
        <v>0.9127653</v>
      </c>
      <c r="O3357">
        <v>12331</v>
      </c>
      <c r="P3357" t="s">
        <v>59</v>
      </c>
      <c r="Q3357" t="s">
        <v>61</v>
      </c>
    </row>
    <row r="3358" spans="1:17" x14ac:dyDescent="0.25">
      <c r="A3358" t="s">
        <v>43</v>
      </c>
      <c r="B3358" t="s">
        <v>36</v>
      </c>
      <c r="C3358" t="s">
        <v>53</v>
      </c>
      <c r="D3358" t="s">
        <v>31</v>
      </c>
      <c r="E3358">
        <v>16</v>
      </c>
      <c r="F3358" t="str">
        <f t="shared" si="52"/>
        <v>Aggregate1-in-2September Monthly System Peak Day50% Cycling16</v>
      </c>
      <c r="G3358">
        <v>23.829630000000002</v>
      </c>
      <c r="H3358">
        <v>30.655719999999999</v>
      </c>
      <c r="I3358">
        <v>89.268100000000004</v>
      </c>
      <c r="J3358">
        <v>0.48737029999999998</v>
      </c>
      <c r="K3358">
        <v>4.2323380000000004</v>
      </c>
      <c r="L3358">
        <v>6.826092</v>
      </c>
      <c r="M3358">
        <v>9.4198459999999997</v>
      </c>
      <c r="N3358">
        <v>13.164809999999999</v>
      </c>
      <c r="O3358">
        <v>12331</v>
      </c>
      <c r="P3358" t="s">
        <v>59</v>
      </c>
      <c r="Q3358" t="s">
        <v>61</v>
      </c>
    </row>
    <row r="3359" spans="1:17" x14ac:dyDescent="0.25">
      <c r="A3359" t="s">
        <v>30</v>
      </c>
      <c r="B3359" t="s">
        <v>36</v>
      </c>
      <c r="C3359" t="s">
        <v>53</v>
      </c>
      <c r="D3359" t="s">
        <v>26</v>
      </c>
      <c r="E3359">
        <v>16</v>
      </c>
      <c r="F3359" t="str">
        <f t="shared" si="52"/>
        <v>Average Per Ton1-in-2September Monthly System Peak DayAll16</v>
      </c>
      <c r="G3359">
        <v>0.37346030000000002</v>
      </c>
      <c r="H3359">
        <v>0.50647699999999996</v>
      </c>
      <c r="I3359">
        <v>89.017799999999994</v>
      </c>
      <c r="J3359">
        <v>3.3941699999999998E-2</v>
      </c>
      <c r="K3359">
        <v>9.2476000000000003E-2</v>
      </c>
      <c r="L3359">
        <v>0.13301669999999999</v>
      </c>
      <c r="M3359">
        <v>0.1735574</v>
      </c>
      <c r="N3359">
        <v>0.23209179999999999</v>
      </c>
      <c r="O3359">
        <v>23026</v>
      </c>
      <c r="P3359" t="s">
        <v>59</v>
      </c>
      <c r="Q3359" t="s">
        <v>61</v>
      </c>
    </row>
    <row r="3360" spans="1:17" x14ac:dyDescent="0.25">
      <c r="A3360" t="s">
        <v>28</v>
      </c>
      <c r="B3360" t="s">
        <v>36</v>
      </c>
      <c r="C3360" t="s">
        <v>53</v>
      </c>
      <c r="D3360" t="s">
        <v>26</v>
      </c>
      <c r="E3360">
        <v>16</v>
      </c>
      <c r="F3360" t="str">
        <f t="shared" si="52"/>
        <v>Average Per Premise1-in-2September Monthly System Peak DayAll16</v>
      </c>
      <c r="G3360">
        <v>1.598349</v>
      </c>
      <c r="H3360">
        <v>2.1676380000000002</v>
      </c>
      <c r="I3360">
        <v>89.017799999999994</v>
      </c>
      <c r="J3360">
        <v>0.1452648</v>
      </c>
      <c r="K3360">
        <v>0.39578210000000003</v>
      </c>
      <c r="L3360">
        <v>0.56928970000000001</v>
      </c>
      <c r="M3360">
        <v>0.74279729999999999</v>
      </c>
      <c r="N3360">
        <v>0.99331460000000005</v>
      </c>
      <c r="O3360">
        <v>23026</v>
      </c>
      <c r="P3360" t="s">
        <v>59</v>
      </c>
      <c r="Q3360" t="s">
        <v>61</v>
      </c>
    </row>
    <row r="3361" spans="1:17" x14ac:dyDescent="0.25">
      <c r="A3361" t="s">
        <v>29</v>
      </c>
      <c r="B3361" t="s">
        <v>36</v>
      </c>
      <c r="C3361" t="s">
        <v>53</v>
      </c>
      <c r="D3361" t="s">
        <v>26</v>
      </c>
      <c r="E3361">
        <v>16</v>
      </c>
      <c r="F3361" t="str">
        <f t="shared" si="52"/>
        <v>Average Per Device1-in-2September Monthly System Peak DayAll16</v>
      </c>
      <c r="G3361">
        <v>1.332111</v>
      </c>
      <c r="H3361">
        <v>1.8065739999999999</v>
      </c>
      <c r="I3361">
        <v>89.017799999999994</v>
      </c>
      <c r="J3361">
        <v>0.121068</v>
      </c>
      <c r="K3361">
        <v>0.3298566</v>
      </c>
      <c r="L3361">
        <v>0.47446300000000002</v>
      </c>
      <c r="M3361">
        <v>0.61906939999999999</v>
      </c>
      <c r="N3361">
        <v>0.82785799999999998</v>
      </c>
      <c r="O3361">
        <v>23026</v>
      </c>
      <c r="P3361" t="s">
        <v>59</v>
      </c>
      <c r="Q3361" t="s">
        <v>61</v>
      </c>
    </row>
    <row r="3362" spans="1:17" x14ac:dyDescent="0.25">
      <c r="A3362" t="s">
        <v>43</v>
      </c>
      <c r="B3362" t="s">
        <v>36</v>
      </c>
      <c r="C3362" t="s">
        <v>53</v>
      </c>
      <c r="D3362" t="s">
        <v>26</v>
      </c>
      <c r="E3362">
        <v>16</v>
      </c>
      <c r="F3362" t="str">
        <f t="shared" si="52"/>
        <v>Aggregate1-in-2September Monthly System Peak DayAll16</v>
      </c>
      <c r="G3362">
        <v>36.803570000000001</v>
      </c>
      <c r="H3362">
        <v>49.912039999999998</v>
      </c>
      <c r="I3362">
        <v>89.017799999999994</v>
      </c>
      <c r="J3362">
        <v>3.3448669999999998</v>
      </c>
      <c r="K3362">
        <v>9.1132790000000004</v>
      </c>
      <c r="L3362">
        <v>13.108470000000001</v>
      </c>
      <c r="M3362">
        <v>17.103649999999998</v>
      </c>
      <c r="N3362">
        <v>22.872060000000001</v>
      </c>
      <c r="O3362">
        <v>23026</v>
      </c>
      <c r="P3362" t="s">
        <v>59</v>
      </c>
      <c r="Q3362" t="s">
        <v>61</v>
      </c>
    </row>
    <row r="3363" spans="1:17" x14ac:dyDescent="0.25">
      <c r="A3363" t="s">
        <v>30</v>
      </c>
      <c r="B3363" t="s">
        <v>36</v>
      </c>
      <c r="C3363" t="s">
        <v>48</v>
      </c>
      <c r="D3363" t="s">
        <v>58</v>
      </c>
      <c r="E3363">
        <v>17</v>
      </c>
      <c r="F3363" t="str">
        <f t="shared" si="52"/>
        <v>Average Per Ton1-in-2August Monthly System Peak Day100% Cycling17</v>
      </c>
      <c r="G3363">
        <v>0.26670169999999999</v>
      </c>
      <c r="H3363">
        <v>0.39849689999999999</v>
      </c>
      <c r="I3363">
        <v>82.409700000000001</v>
      </c>
      <c r="J3363">
        <v>5.4868100000000003E-2</v>
      </c>
      <c r="K3363">
        <v>0.1003172</v>
      </c>
      <c r="L3363">
        <v>0.1317952</v>
      </c>
      <c r="M3363">
        <v>0.1632731</v>
      </c>
      <c r="N3363">
        <v>0.2087223</v>
      </c>
      <c r="O3363">
        <v>10695</v>
      </c>
      <c r="P3363" t="s">
        <v>59</v>
      </c>
      <c r="Q3363" t="s">
        <v>61</v>
      </c>
    </row>
    <row r="3364" spans="1:17" x14ac:dyDescent="0.25">
      <c r="A3364" t="s">
        <v>28</v>
      </c>
      <c r="B3364" t="s">
        <v>36</v>
      </c>
      <c r="C3364" t="s">
        <v>48</v>
      </c>
      <c r="D3364" t="s">
        <v>58</v>
      </c>
      <c r="E3364">
        <v>17</v>
      </c>
      <c r="F3364" t="str">
        <f t="shared" si="52"/>
        <v>Average Per Premise1-in-2August Monthly System Peak Day100% Cycling17</v>
      </c>
      <c r="G3364">
        <v>1.19526</v>
      </c>
      <c r="H3364">
        <v>1.7859179999999999</v>
      </c>
      <c r="I3364">
        <v>82.409700000000001</v>
      </c>
      <c r="J3364">
        <v>0.2458987</v>
      </c>
      <c r="K3364">
        <v>0.44958540000000002</v>
      </c>
      <c r="L3364">
        <v>0.59065809999999996</v>
      </c>
      <c r="M3364">
        <v>0.73173080000000001</v>
      </c>
      <c r="N3364">
        <v>0.93541750000000001</v>
      </c>
      <c r="O3364">
        <v>10695</v>
      </c>
      <c r="P3364" t="s">
        <v>59</v>
      </c>
      <c r="Q3364" t="s">
        <v>61</v>
      </c>
    </row>
    <row r="3365" spans="1:17" x14ac:dyDescent="0.25">
      <c r="A3365" t="s">
        <v>29</v>
      </c>
      <c r="B3365" t="s">
        <v>36</v>
      </c>
      <c r="C3365" t="s">
        <v>48</v>
      </c>
      <c r="D3365" t="s">
        <v>58</v>
      </c>
      <c r="E3365">
        <v>17</v>
      </c>
      <c r="F3365" t="str">
        <f t="shared" si="52"/>
        <v>Average Per Device1-in-2August Monthly System Peak Day100% Cycling17</v>
      </c>
      <c r="G3365">
        <v>0.96806559999999997</v>
      </c>
      <c r="H3365">
        <v>1.4464520000000001</v>
      </c>
      <c r="I3365">
        <v>82.409700000000001</v>
      </c>
      <c r="J3365">
        <v>0.19915840000000001</v>
      </c>
      <c r="K3365">
        <v>0.36412840000000002</v>
      </c>
      <c r="L3365">
        <v>0.47838609999999998</v>
      </c>
      <c r="M3365">
        <v>0.59264380000000005</v>
      </c>
      <c r="N3365">
        <v>0.7576138</v>
      </c>
      <c r="O3365">
        <v>10695</v>
      </c>
      <c r="P3365" t="s">
        <v>59</v>
      </c>
      <c r="Q3365" t="s">
        <v>61</v>
      </c>
    </row>
    <row r="3366" spans="1:17" x14ac:dyDescent="0.25">
      <c r="A3366" t="s">
        <v>43</v>
      </c>
      <c r="B3366" t="s">
        <v>36</v>
      </c>
      <c r="C3366" t="s">
        <v>48</v>
      </c>
      <c r="D3366" t="s">
        <v>58</v>
      </c>
      <c r="E3366">
        <v>17</v>
      </c>
      <c r="F3366" t="str">
        <f t="shared" si="52"/>
        <v>Aggregate1-in-2August Monthly System Peak Day100% Cycling17</v>
      </c>
      <c r="G3366">
        <v>12.78331</v>
      </c>
      <c r="H3366">
        <v>19.100390000000001</v>
      </c>
      <c r="I3366">
        <v>82.409700000000001</v>
      </c>
      <c r="J3366">
        <v>2.6298859999999999</v>
      </c>
      <c r="K3366">
        <v>4.8083150000000003</v>
      </c>
      <c r="L3366">
        <v>6.317088</v>
      </c>
      <c r="M3366">
        <v>7.8258609999999997</v>
      </c>
      <c r="N3366">
        <v>10.004289999999999</v>
      </c>
      <c r="O3366">
        <v>10695</v>
      </c>
      <c r="P3366" t="s">
        <v>59</v>
      </c>
      <c r="Q3366" t="s">
        <v>61</v>
      </c>
    </row>
    <row r="3367" spans="1:17" x14ac:dyDescent="0.25">
      <c r="A3367" t="s">
        <v>30</v>
      </c>
      <c r="B3367" t="s">
        <v>36</v>
      </c>
      <c r="C3367" t="s">
        <v>48</v>
      </c>
      <c r="D3367" t="s">
        <v>31</v>
      </c>
      <c r="E3367">
        <v>17</v>
      </c>
      <c r="F3367" t="str">
        <f t="shared" si="52"/>
        <v>Average Per Ton1-in-2August Monthly System Peak Day50% Cycling17</v>
      </c>
      <c r="G3367">
        <v>0.4816452</v>
      </c>
      <c r="H3367">
        <v>0.60903929999999995</v>
      </c>
      <c r="I3367">
        <v>82.932500000000005</v>
      </c>
      <c r="J3367">
        <v>-2.9432999999999998E-3</v>
      </c>
      <c r="K3367">
        <v>7.4061100000000005E-2</v>
      </c>
      <c r="L3367">
        <v>0.12739410000000001</v>
      </c>
      <c r="M3367">
        <v>0.1807272</v>
      </c>
      <c r="N3367">
        <v>0.25773160000000001</v>
      </c>
      <c r="O3367">
        <v>12331</v>
      </c>
      <c r="P3367" t="s">
        <v>59</v>
      </c>
      <c r="Q3367" t="s">
        <v>61</v>
      </c>
    </row>
    <row r="3368" spans="1:17" x14ac:dyDescent="0.25">
      <c r="A3368" t="s">
        <v>28</v>
      </c>
      <c r="B3368" t="s">
        <v>36</v>
      </c>
      <c r="C3368" t="s">
        <v>48</v>
      </c>
      <c r="D3368" t="s">
        <v>31</v>
      </c>
      <c r="E3368">
        <v>17</v>
      </c>
      <c r="F3368" t="str">
        <f t="shared" si="52"/>
        <v>Average Per Premise1-in-2August Monthly System Peak Day50% Cycling17</v>
      </c>
      <c r="G3368">
        <v>1.9770620000000001</v>
      </c>
      <c r="H3368">
        <v>2.4999899999999999</v>
      </c>
      <c r="I3368">
        <v>82.932500000000005</v>
      </c>
      <c r="J3368">
        <v>-1.20819E-2</v>
      </c>
      <c r="K3368">
        <v>0.30400660000000002</v>
      </c>
      <c r="L3368">
        <v>0.52292859999999997</v>
      </c>
      <c r="M3368">
        <v>0.74185049999999997</v>
      </c>
      <c r="N3368">
        <v>1.057939</v>
      </c>
      <c r="O3368">
        <v>12331</v>
      </c>
      <c r="P3368" t="s">
        <v>59</v>
      </c>
      <c r="Q3368" t="s">
        <v>61</v>
      </c>
    </row>
    <row r="3369" spans="1:17" x14ac:dyDescent="0.25">
      <c r="A3369" t="s">
        <v>29</v>
      </c>
      <c r="B3369" t="s">
        <v>36</v>
      </c>
      <c r="C3369" t="s">
        <v>48</v>
      </c>
      <c r="D3369" t="s">
        <v>31</v>
      </c>
      <c r="E3369">
        <v>17</v>
      </c>
      <c r="F3369" t="str">
        <f t="shared" si="52"/>
        <v>Average Per Device1-in-2August Monthly System Peak Day50% Cycling17</v>
      </c>
      <c r="G3369">
        <v>1.690296</v>
      </c>
      <c r="H3369">
        <v>2.1373760000000002</v>
      </c>
      <c r="I3369">
        <v>82.932500000000005</v>
      </c>
      <c r="J3369">
        <v>-1.0329400000000001E-2</v>
      </c>
      <c r="K3369">
        <v>0.25991170000000002</v>
      </c>
      <c r="L3369">
        <v>0.44707980000000003</v>
      </c>
      <c r="M3369">
        <v>0.63424789999999998</v>
      </c>
      <c r="N3369">
        <v>0.90448899999999999</v>
      </c>
      <c r="O3369">
        <v>12331</v>
      </c>
      <c r="P3369" t="s">
        <v>59</v>
      </c>
      <c r="Q3369" t="s">
        <v>61</v>
      </c>
    </row>
    <row r="3370" spans="1:17" x14ac:dyDescent="0.25">
      <c r="A3370" t="s">
        <v>43</v>
      </c>
      <c r="B3370" t="s">
        <v>36</v>
      </c>
      <c r="C3370" t="s">
        <v>48</v>
      </c>
      <c r="D3370" t="s">
        <v>31</v>
      </c>
      <c r="E3370">
        <v>17</v>
      </c>
      <c r="F3370" t="str">
        <f t="shared" si="52"/>
        <v>Aggregate1-in-2August Monthly System Peak Day50% Cycling17</v>
      </c>
      <c r="G3370">
        <v>24.379149999999999</v>
      </c>
      <c r="H3370">
        <v>30.827380000000002</v>
      </c>
      <c r="I3370">
        <v>82.932500000000005</v>
      </c>
      <c r="J3370">
        <v>-0.14898149999999999</v>
      </c>
      <c r="K3370">
        <v>3.7487059999999999</v>
      </c>
      <c r="L3370">
        <v>6.448232</v>
      </c>
      <c r="M3370">
        <v>9.1477590000000006</v>
      </c>
      <c r="N3370">
        <v>13.045450000000001</v>
      </c>
      <c r="O3370">
        <v>12331</v>
      </c>
      <c r="P3370" t="s">
        <v>59</v>
      </c>
      <c r="Q3370" t="s">
        <v>61</v>
      </c>
    </row>
    <row r="3371" spans="1:17" x14ac:dyDescent="0.25">
      <c r="A3371" t="s">
        <v>30</v>
      </c>
      <c r="B3371" t="s">
        <v>36</v>
      </c>
      <c r="C3371" t="s">
        <v>48</v>
      </c>
      <c r="D3371" t="s">
        <v>26</v>
      </c>
      <c r="E3371">
        <v>17</v>
      </c>
      <c r="F3371" t="str">
        <f t="shared" si="52"/>
        <v>Average Per Ton1-in-2August Monthly System Peak DayAll17</v>
      </c>
      <c r="G3371">
        <v>0.38180389999999997</v>
      </c>
      <c r="H3371">
        <v>0.51124230000000004</v>
      </c>
      <c r="I3371">
        <v>82.689700000000002</v>
      </c>
      <c r="J3371">
        <v>2.39101E-2</v>
      </c>
      <c r="K3371">
        <v>8.6257100000000003E-2</v>
      </c>
      <c r="L3371">
        <v>0.12943840000000001</v>
      </c>
      <c r="M3371">
        <v>0.17261979999999999</v>
      </c>
      <c r="N3371">
        <v>0.2349668</v>
      </c>
      <c r="O3371">
        <v>23026</v>
      </c>
      <c r="P3371" t="s">
        <v>59</v>
      </c>
      <c r="Q3371" t="s">
        <v>61</v>
      </c>
    </row>
    <row r="3372" spans="1:17" x14ac:dyDescent="0.25">
      <c r="A3372" t="s">
        <v>28</v>
      </c>
      <c r="B3372" t="s">
        <v>36</v>
      </c>
      <c r="C3372" t="s">
        <v>48</v>
      </c>
      <c r="D3372" t="s">
        <v>26</v>
      </c>
      <c r="E3372">
        <v>17</v>
      </c>
      <c r="F3372" t="str">
        <f t="shared" si="52"/>
        <v>Average Per Premise1-in-2August Monthly System Peak DayAll17</v>
      </c>
      <c r="G3372">
        <v>1.634058</v>
      </c>
      <c r="H3372">
        <v>2.1880329999999999</v>
      </c>
      <c r="I3372">
        <v>82.689700000000002</v>
      </c>
      <c r="J3372">
        <v>0.10233109999999999</v>
      </c>
      <c r="K3372">
        <v>0.3691661</v>
      </c>
      <c r="L3372">
        <v>0.5539752</v>
      </c>
      <c r="M3372">
        <v>0.73878429999999995</v>
      </c>
      <c r="N3372">
        <v>1.005619</v>
      </c>
      <c r="O3372">
        <v>23026</v>
      </c>
      <c r="P3372" t="s">
        <v>59</v>
      </c>
      <c r="Q3372" t="s">
        <v>61</v>
      </c>
    </row>
    <row r="3373" spans="1:17" x14ac:dyDescent="0.25">
      <c r="A3373" t="s">
        <v>29</v>
      </c>
      <c r="B3373" t="s">
        <v>36</v>
      </c>
      <c r="C3373" t="s">
        <v>48</v>
      </c>
      <c r="D3373" t="s">
        <v>26</v>
      </c>
      <c r="E3373">
        <v>17</v>
      </c>
      <c r="F3373" t="str">
        <f t="shared" si="52"/>
        <v>Average Per Device1-in-2August Monthly System Peak DayAll17</v>
      </c>
      <c r="G3373">
        <v>1.3618729999999999</v>
      </c>
      <c r="H3373">
        <v>1.823572</v>
      </c>
      <c r="I3373">
        <v>82.689700000000002</v>
      </c>
      <c r="J3373">
        <v>8.5285799999999995E-2</v>
      </c>
      <c r="K3373">
        <v>0.307674</v>
      </c>
      <c r="L3373">
        <v>0.46169949999999998</v>
      </c>
      <c r="M3373">
        <v>0.61572490000000002</v>
      </c>
      <c r="N3373">
        <v>0.83811310000000006</v>
      </c>
      <c r="O3373">
        <v>23026</v>
      </c>
      <c r="P3373" t="s">
        <v>59</v>
      </c>
      <c r="Q3373" t="s">
        <v>61</v>
      </c>
    </row>
    <row r="3374" spans="1:17" x14ac:dyDescent="0.25">
      <c r="A3374" t="s">
        <v>43</v>
      </c>
      <c r="B3374" t="s">
        <v>36</v>
      </c>
      <c r="C3374" t="s">
        <v>48</v>
      </c>
      <c r="D3374" t="s">
        <v>26</v>
      </c>
      <c r="E3374">
        <v>17</v>
      </c>
      <c r="F3374" t="str">
        <f t="shared" si="52"/>
        <v>Aggregate1-in-2August Monthly System Peak DayAll17</v>
      </c>
      <c r="G3374">
        <v>37.625819999999997</v>
      </c>
      <c r="H3374">
        <v>50.38165</v>
      </c>
      <c r="I3374">
        <v>82.689700000000002</v>
      </c>
      <c r="J3374">
        <v>2.3562759999999998</v>
      </c>
      <c r="K3374">
        <v>8.5004179999999998</v>
      </c>
      <c r="L3374">
        <v>12.75583</v>
      </c>
      <c r="M3374">
        <v>17.01125</v>
      </c>
      <c r="N3374">
        <v>23.155390000000001</v>
      </c>
      <c r="O3374">
        <v>23026</v>
      </c>
      <c r="P3374" t="s">
        <v>59</v>
      </c>
      <c r="Q3374" t="s">
        <v>61</v>
      </c>
    </row>
    <row r="3375" spans="1:17" x14ac:dyDescent="0.25">
      <c r="A3375" t="s">
        <v>30</v>
      </c>
      <c r="B3375" t="s">
        <v>36</v>
      </c>
      <c r="C3375" t="s">
        <v>37</v>
      </c>
      <c r="D3375" t="s">
        <v>58</v>
      </c>
      <c r="E3375">
        <v>17</v>
      </c>
      <c r="F3375" t="str">
        <f t="shared" si="52"/>
        <v>Average Per Ton1-in-2August Typical Event Day100% Cycling17</v>
      </c>
      <c r="G3375">
        <v>0.25603209999999998</v>
      </c>
      <c r="H3375">
        <v>0.3627707</v>
      </c>
      <c r="I3375">
        <v>82.241799999999998</v>
      </c>
      <c r="J3375">
        <v>2.58356E-2</v>
      </c>
      <c r="K3375">
        <v>7.3633799999999999E-2</v>
      </c>
      <c r="L3375">
        <v>0.1067386</v>
      </c>
      <c r="M3375">
        <v>0.13984340000000001</v>
      </c>
      <c r="N3375">
        <v>0.18764159999999999</v>
      </c>
      <c r="O3375">
        <v>10695</v>
      </c>
      <c r="P3375" t="s">
        <v>59</v>
      </c>
      <c r="Q3375" t="s">
        <v>61</v>
      </c>
    </row>
    <row r="3376" spans="1:17" x14ac:dyDescent="0.25">
      <c r="A3376" t="s">
        <v>28</v>
      </c>
      <c r="B3376" t="s">
        <v>36</v>
      </c>
      <c r="C3376" t="s">
        <v>37</v>
      </c>
      <c r="D3376" t="s">
        <v>58</v>
      </c>
      <c r="E3376">
        <v>17</v>
      </c>
      <c r="F3376" t="str">
        <f t="shared" si="52"/>
        <v>Average Per Premise1-in-2August Typical Event Day100% Cycling17</v>
      </c>
      <c r="G3376">
        <v>1.147443</v>
      </c>
      <c r="H3376">
        <v>1.625807</v>
      </c>
      <c r="I3376">
        <v>82.241799999999998</v>
      </c>
      <c r="J3376">
        <v>0.115786</v>
      </c>
      <c r="K3376">
        <v>0.32999980000000001</v>
      </c>
      <c r="L3376">
        <v>0.4783636</v>
      </c>
      <c r="M3376">
        <v>0.62672749999999999</v>
      </c>
      <c r="N3376">
        <v>0.84094120000000006</v>
      </c>
      <c r="O3376">
        <v>10695</v>
      </c>
      <c r="P3376" t="s">
        <v>59</v>
      </c>
      <c r="Q3376" t="s">
        <v>61</v>
      </c>
    </row>
    <row r="3377" spans="1:17" x14ac:dyDescent="0.25">
      <c r="A3377" t="s">
        <v>29</v>
      </c>
      <c r="B3377" t="s">
        <v>36</v>
      </c>
      <c r="C3377" t="s">
        <v>37</v>
      </c>
      <c r="D3377" t="s">
        <v>58</v>
      </c>
      <c r="E3377">
        <v>17</v>
      </c>
      <c r="F3377" t="str">
        <f t="shared" si="52"/>
        <v>Average Per Device1-in-2August Typical Event Day100% Cycling17</v>
      </c>
      <c r="G3377">
        <v>0.92933750000000004</v>
      </c>
      <c r="H3377">
        <v>1.3167740000000001</v>
      </c>
      <c r="I3377">
        <v>82.241799999999998</v>
      </c>
      <c r="J3377">
        <v>9.3777399999999997E-2</v>
      </c>
      <c r="K3377">
        <v>0.2672736</v>
      </c>
      <c r="L3377">
        <v>0.38743650000000002</v>
      </c>
      <c r="M3377">
        <v>0.50759940000000003</v>
      </c>
      <c r="N3377">
        <v>0.68109549999999996</v>
      </c>
      <c r="O3377">
        <v>10695</v>
      </c>
      <c r="P3377" t="s">
        <v>59</v>
      </c>
      <c r="Q3377" t="s">
        <v>61</v>
      </c>
    </row>
    <row r="3378" spans="1:17" x14ac:dyDescent="0.25">
      <c r="A3378" t="s">
        <v>43</v>
      </c>
      <c r="B3378" t="s">
        <v>36</v>
      </c>
      <c r="C3378" t="s">
        <v>37</v>
      </c>
      <c r="D3378" t="s">
        <v>58</v>
      </c>
      <c r="E3378">
        <v>17</v>
      </c>
      <c r="F3378" t="str">
        <f t="shared" si="52"/>
        <v>Aggregate1-in-2August Typical Event Day100% Cycling17</v>
      </c>
      <c r="G3378">
        <v>12.2719</v>
      </c>
      <c r="H3378">
        <v>17.388000000000002</v>
      </c>
      <c r="I3378">
        <v>82.241799999999998</v>
      </c>
      <c r="J3378">
        <v>1.2383310000000001</v>
      </c>
      <c r="K3378">
        <v>3.5293480000000002</v>
      </c>
      <c r="L3378">
        <v>5.1160990000000002</v>
      </c>
      <c r="M3378">
        <v>6.7028509999999999</v>
      </c>
      <c r="N3378">
        <v>8.9938669999999998</v>
      </c>
      <c r="O3378">
        <v>10695</v>
      </c>
      <c r="P3378" t="s">
        <v>59</v>
      </c>
      <c r="Q3378" t="s">
        <v>61</v>
      </c>
    </row>
    <row r="3379" spans="1:17" x14ac:dyDescent="0.25">
      <c r="A3379" t="s">
        <v>30</v>
      </c>
      <c r="B3379" t="s">
        <v>36</v>
      </c>
      <c r="C3379" t="s">
        <v>37</v>
      </c>
      <c r="D3379" t="s">
        <v>31</v>
      </c>
      <c r="E3379">
        <v>17</v>
      </c>
      <c r="F3379" t="str">
        <f t="shared" si="52"/>
        <v>Average Per Ton1-in-2August Typical Event Day50% Cycling17</v>
      </c>
      <c r="G3379">
        <v>0.4526927</v>
      </c>
      <c r="H3379">
        <v>0.56239320000000004</v>
      </c>
      <c r="I3379">
        <v>82.760800000000003</v>
      </c>
      <c r="J3379">
        <v>-2.4831300000000001E-2</v>
      </c>
      <c r="K3379">
        <v>5.4651100000000001E-2</v>
      </c>
      <c r="L3379">
        <v>0.1097004</v>
      </c>
      <c r="M3379">
        <v>0.1647497</v>
      </c>
      <c r="N3379">
        <v>0.24423210000000001</v>
      </c>
      <c r="O3379">
        <v>12331</v>
      </c>
      <c r="P3379" t="s">
        <v>59</v>
      </c>
      <c r="Q3379" t="s">
        <v>61</v>
      </c>
    </row>
    <row r="3380" spans="1:17" x14ac:dyDescent="0.25">
      <c r="A3380" t="s">
        <v>28</v>
      </c>
      <c r="B3380" t="s">
        <v>36</v>
      </c>
      <c r="C3380" t="s">
        <v>37</v>
      </c>
      <c r="D3380" t="s">
        <v>31</v>
      </c>
      <c r="E3380">
        <v>17</v>
      </c>
      <c r="F3380" t="str">
        <f t="shared" si="52"/>
        <v>Average Per Premise1-in-2August Typical Event Day50% Cycling17</v>
      </c>
      <c r="G3380">
        <v>1.858217</v>
      </c>
      <c r="H3380">
        <v>2.3085170000000002</v>
      </c>
      <c r="I3380">
        <v>82.760800000000003</v>
      </c>
      <c r="J3380">
        <v>-0.1019277</v>
      </c>
      <c r="K3380">
        <v>0.22433249999999999</v>
      </c>
      <c r="L3380">
        <v>0.45029930000000001</v>
      </c>
      <c r="M3380">
        <v>0.67626620000000004</v>
      </c>
      <c r="N3380">
        <v>1.002526</v>
      </c>
      <c r="O3380">
        <v>12331</v>
      </c>
      <c r="P3380" t="s">
        <v>59</v>
      </c>
      <c r="Q3380" t="s">
        <v>61</v>
      </c>
    </row>
    <row r="3381" spans="1:17" x14ac:dyDescent="0.25">
      <c r="A3381" t="s">
        <v>29</v>
      </c>
      <c r="B3381" t="s">
        <v>36</v>
      </c>
      <c r="C3381" t="s">
        <v>37</v>
      </c>
      <c r="D3381" t="s">
        <v>31</v>
      </c>
      <c r="E3381">
        <v>17</v>
      </c>
      <c r="F3381" t="str">
        <f t="shared" si="52"/>
        <v>Average Per Device1-in-2August Typical Event Day50% Cycling17</v>
      </c>
      <c r="G3381">
        <v>1.5886899999999999</v>
      </c>
      <c r="H3381">
        <v>1.9736750000000001</v>
      </c>
      <c r="I3381">
        <v>82.760800000000003</v>
      </c>
      <c r="J3381">
        <v>-8.7143499999999999E-2</v>
      </c>
      <c r="K3381">
        <v>0.19179389999999999</v>
      </c>
      <c r="L3381">
        <v>0.38498510000000002</v>
      </c>
      <c r="M3381">
        <v>0.57817640000000003</v>
      </c>
      <c r="N3381">
        <v>0.85711380000000004</v>
      </c>
      <c r="O3381">
        <v>12331</v>
      </c>
      <c r="P3381" t="s">
        <v>59</v>
      </c>
      <c r="Q3381" t="s">
        <v>61</v>
      </c>
    </row>
    <row r="3382" spans="1:17" x14ac:dyDescent="0.25">
      <c r="A3382" t="s">
        <v>43</v>
      </c>
      <c r="B3382" t="s">
        <v>36</v>
      </c>
      <c r="C3382" t="s">
        <v>37</v>
      </c>
      <c r="D3382" t="s">
        <v>31</v>
      </c>
      <c r="E3382">
        <v>17</v>
      </c>
      <c r="F3382" t="str">
        <f t="shared" si="52"/>
        <v>Aggregate1-in-2August Typical Event Day50% Cycling17</v>
      </c>
      <c r="G3382">
        <v>22.913679999999999</v>
      </c>
      <c r="H3382">
        <v>28.46632</v>
      </c>
      <c r="I3382">
        <v>82.760800000000003</v>
      </c>
      <c r="J3382">
        <v>-1.2568699999999999</v>
      </c>
      <c r="K3382">
        <v>2.7662439999999999</v>
      </c>
      <c r="L3382">
        <v>5.5526410000000004</v>
      </c>
      <c r="M3382">
        <v>8.3390380000000004</v>
      </c>
      <c r="N3382">
        <v>12.36215</v>
      </c>
      <c r="O3382">
        <v>12331</v>
      </c>
      <c r="P3382" t="s">
        <v>59</v>
      </c>
      <c r="Q3382" t="s">
        <v>61</v>
      </c>
    </row>
    <row r="3383" spans="1:17" x14ac:dyDescent="0.25">
      <c r="A3383" t="s">
        <v>30</v>
      </c>
      <c r="B3383" t="s">
        <v>36</v>
      </c>
      <c r="C3383" t="s">
        <v>37</v>
      </c>
      <c r="D3383" t="s">
        <v>26</v>
      </c>
      <c r="E3383">
        <v>17</v>
      </c>
      <c r="F3383" t="str">
        <f t="shared" si="52"/>
        <v>Average Per Ton1-in-2August Typical Event DayAll17</v>
      </c>
      <c r="G3383">
        <v>0.3613439</v>
      </c>
      <c r="H3383">
        <v>0.46966859999999999</v>
      </c>
      <c r="I3383">
        <v>82.519800000000004</v>
      </c>
      <c r="J3383">
        <v>-1.2964999999999999E-3</v>
      </c>
      <c r="K3383">
        <v>6.34686E-2</v>
      </c>
      <c r="L3383">
        <v>0.1083247</v>
      </c>
      <c r="M3383">
        <v>0.15318080000000001</v>
      </c>
      <c r="N3383">
        <v>0.2179458</v>
      </c>
      <c r="O3383">
        <v>23026</v>
      </c>
      <c r="P3383" t="s">
        <v>59</v>
      </c>
      <c r="Q3383" t="s">
        <v>61</v>
      </c>
    </row>
    <row r="3384" spans="1:17" x14ac:dyDescent="0.25">
      <c r="A3384" t="s">
        <v>28</v>
      </c>
      <c r="B3384" t="s">
        <v>36</v>
      </c>
      <c r="C3384" t="s">
        <v>37</v>
      </c>
      <c r="D3384" t="s">
        <v>26</v>
      </c>
      <c r="E3384">
        <v>17</v>
      </c>
      <c r="F3384" t="str">
        <f t="shared" si="52"/>
        <v>Average Per Premise1-in-2August Typical Event DayAll17</v>
      </c>
      <c r="G3384">
        <v>1.5464929999999999</v>
      </c>
      <c r="H3384">
        <v>2.0101040000000001</v>
      </c>
      <c r="I3384">
        <v>82.519800000000004</v>
      </c>
      <c r="J3384">
        <v>-5.5488000000000004E-3</v>
      </c>
      <c r="K3384">
        <v>0.27163510000000002</v>
      </c>
      <c r="L3384">
        <v>0.46361180000000002</v>
      </c>
      <c r="M3384">
        <v>0.65558850000000002</v>
      </c>
      <c r="N3384">
        <v>0.9327723</v>
      </c>
      <c r="O3384">
        <v>23026</v>
      </c>
      <c r="P3384" t="s">
        <v>59</v>
      </c>
      <c r="Q3384" t="s">
        <v>61</v>
      </c>
    </row>
    <row r="3385" spans="1:17" x14ac:dyDescent="0.25">
      <c r="A3385" t="s">
        <v>29</v>
      </c>
      <c r="B3385" t="s">
        <v>36</v>
      </c>
      <c r="C3385" t="s">
        <v>37</v>
      </c>
      <c r="D3385" t="s">
        <v>26</v>
      </c>
      <c r="E3385">
        <v>17</v>
      </c>
      <c r="F3385" t="str">
        <f t="shared" si="52"/>
        <v>Average Per Device1-in-2August Typical Event DayAll17</v>
      </c>
      <c r="G3385">
        <v>1.2888930000000001</v>
      </c>
      <c r="H3385">
        <v>1.675281</v>
      </c>
      <c r="I3385">
        <v>82.519800000000004</v>
      </c>
      <c r="J3385">
        <v>-4.6245000000000001E-3</v>
      </c>
      <c r="K3385">
        <v>0.2263888</v>
      </c>
      <c r="L3385">
        <v>0.38638790000000001</v>
      </c>
      <c r="M3385">
        <v>0.54638699999999996</v>
      </c>
      <c r="N3385">
        <v>0.77740030000000004</v>
      </c>
      <c r="O3385">
        <v>23026</v>
      </c>
      <c r="P3385" t="s">
        <v>59</v>
      </c>
      <c r="Q3385" t="s">
        <v>61</v>
      </c>
    </row>
    <row r="3386" spans="1:17" x14ac:dyDescent="0.25">
      <c r="A3386" t="s">
        <v>43</v>
      </c>
      <c r="B3386" t="s">
        <v>36</v>
      </c>
      <c r="C3386" t="s">
        <v>37</v>
      </c>
      <c r="D3386" t="s">
        <v>26</v>
      </c>
      <c r="E3386">
        <v>17</v>
      </c>
      <c r="F3386" t="str">
        <f t="shared" si="52"/>
        <v>Aggregate1-in-2August Typical Event DayAll17</v>
      </c>
      <c r="G3386">
        <v>35.609540000000003</v>
      </c>
      <c r="H3386">
        <v>46.284660000000002</v>
      </c>
      <c r="I3386">
        <v>82.519800000000004</v>
      </c>
      <c r="J3386">
        <v>-0.12776650000000001</v>
      </c>
      <c r="K3386">
        <v>6.2546689999999998</v>
      </c>
      <c r="L3386">
        <v>10.67512</v>
      </c>
      <c r="M3386">
        <v>15.09558</v>
      </c>
      <c r="N3386">
        <v>21.478020000000001</v>
      </c>
      <c r="O3386">
        <v>23026</v>
      </c>
      <c r="P3386" t="s">
        <v>59</v>
      </c>
      <c r="Q3386" t="s">
        <v>61</v>
      </c>
    </row>
    <row r="3387" spans="1:17" x14ac:dyDescent="0.25">
      <c r="A3387" t="s">
        <v>30</v>
      </c>
      <c r="B3387" t="s">
        <v>36</v>
      </c>
      <c r="C3387" t="s">
        <v>49</v>
      </c>
      <c r="D3387" t="s">
        <v>58</v>
      </c>
      <c r="E3387">
        <v>17</v>
      </c>
      <c r="F3387" t="str">
        <f t="shared" si="52"/>
        <v>Average Per Ton1-in-2July Monthly System Peak Day100% Cycling17</v>
      </c>
      <c r="G3387">
        <v>0.25468180000000001</v>
      </c>
      <c r="H3387">
        <v>0.35824919999999999</v>
      </c>
      <c r="I3387">
        <v>82.578999999999994</v>
      </c>
      <c r="J3387">
        <v>2.2070699999999999E-2</v>
      </c>
      <c r="K3387">
        <v>7.0219599999999993E-2</v>
      </c>
      <c r="L3387">
        <v>0.1035674</v>
      </c>
      <c r="M3387">
        <v>0.13691519999999999</v>
      </c>
      <c r="N3387">
        <v>0.18506410000000001</v>
      </c>
      <c r="O3387">
        <v>10695</v>
      </c>
      <c r="P3387" t="s">
        <v>59</v>
      </c>
      <c r="Q3387" t="s">
        <v>61</v>
      </c>
    </row>
    <row r="3388" spans="1:17" x14ac:dyDescent="0.25">
      <c r="A3388" t="s">
        <v>28</v>
      </c>
      <c r="B3388" t="s">
        <v>36</v>
      </c>
      <c r="C3388" t="s">
        <v>49</v>
      </c>
      <c r="D3388" t="s">
        <v>58</v>
      </c>
      <c r="E3388">
        <v>17</v>
      </c>
      <c r="F3388" t="str">
        <f t="shared" si="52"/>
        <v>Average Per Premise1-in-2July Monthly System Peak Day100% Cycling17</v>
      </c>
      <c r="G3388">
        <v>1.141391</v>
      </c>
      <c r="H3388">
        <v>1.6055429999999999</v>
      </c>
      <c r="I3388">
        <v>82.578999999999994</v>
      </c>
      <c r="J3388">
        <v>9.8912799999999995E-2</v>
      </c>
      <c r="K3388">
        <v>0.3146988</v>
      </c>
      <c r="L3388">
        <v>0.46415149999999999</v>
      </c>
      <c r="M3388">
        <v>0.61360420000000004</v>
      </c>
      <c r="N3388">
        <v>0.82939010000000002</v>
      </c>
      <c r="O3388">
        <v>10695</v>
      </c>
      <c r="P3388" t="s">
        <v>59</v>
      </c>
      <c r="Q3388" t="s">
        <v>61</v>
      </c>
    </row>
    <row r="3389" spans="1:17" x14ac:dyDescent="0.25">
      <c r="A3389" t="s">
        <v>29</v>
      </c>
      <c r="B3389" t="s">
        <v>36</v>
      </c>
      <c r="C3389" t="s">
        <v>49</v>
      </c>
      <c r="D3389" t="s">
        <v>58</v>
      </c>
      <c r="E3389">
        <v>17</v>
      </c>
      <c r="F3389" t="str">
        <f t="shared" si="52"/>
        <v>Average Per Device1-in-2July Monthly System Peak Day100% Cycling17</v>
      </c>
      <c r="G3389">
        <v>0.92443600000000004</v>
      </c>
      <c r="H3389">
        <v>1.300362</v>
      </c>
      <c r="I3389">
        <v>82.578999999999994</v>
      </c>
      <c r="J3389">
        <v>8.0111500000000002E-2</v>
      </c>
      <c r="K3389">
        <v>0.25488100000000002</v>
      </c>
      <c r="L3389">
        <v>0.37592579999999998</v>
      </c>
      <c r="M3389">
        <v>0.49697059999999998</v>
      </c>
      <c r="N3389">
        <v>0.67174</v>
      </c>
      <c r="O3389">
        <v>10695</v>
      </c>
      <c r="P3389" t="s">
        <v>59</v>
      </c>
      <c r="Q3389" t="s">
        <v>61</v>
      </c>
    </row>
    <row r="3390" spans="1:17" x14ac:dyDescent="0.25">
      <c r="A3390" t="s">
        <v>43</v>
      </c>
      <c r="B3390" t="s">
        <v>36</v>
      </c>
      <c r="C3390" t="s">
        <v>49</v>
      </c>
      <c r="D3390" t="s">
        <v>58</v>
      </c>
      <c r="E3390">
        <v>17</v>
      </c>
      <c r="F3390" t="str">
        <f t="shared" si="52"/>
        <v>Aggregate1-in-2July Monthly System Peak Day100% Cycling17</v>
      </c>
      <c r="G3390">
        <v>12.207179999999999</v>
      </c>
      <c r="H3390">
        <v>17.171279999999999</v>
      </c>
      <c r="I3390">
        <v>82.578999999999994</v>
      </c>
      <c r="J3390">
        <v>1.0578719999999999</v>
      </c>
      <c r="K3390">
        <v>3.3657029999999999</v>
      </c>
      <c r="L3390">
        <v>4.9641000000000002</v>
      </c>
      <c r="M3390">
        <v>6.5624969999999996</v>
      </c>
      <c r="N3390">
        <v>8.8703269999999996</v>
      </c>
      <c r="O3390">
        <v>10695</v>
      </c>
      <c r="P3390" t="s">
        <v>59</v>
      </c>
      <c r="Q3390" t="s">
        <v>61</v>
      </c>
    </row>
    <row r="3391" spans="1:17" x14ac:dyDescent="0.25">
      <c r="A3391" t="s">
        <v>30</v>
      </c>
      <c r="B3391" t="s">
        <v>36</v>
      </c>
      <c r="C3391" t="s">
        <v>49</v>
      </c>
      <c r="D3391" t="s">
        <v>31</v>
      </c>
      <c r="E3391">
        <v>17</v>
      </c>
      <c r="F3391" t="str">
        <f t="shared" si="52"/>
        <v>Average Per Ton1-in-2July Monthly System Peak Day50% Cycling17</v>
      </c>
      <c r="G3391">
        <v>0.45045230000000003</v>
      </c>
      <c r="H3391">
        <v>0.55878349999999999</v>
      </c>
      <c r="I3391">
        <v>83.3292</v>
      </c>
      <c r="J3391">
        <v>-2.6593499999999999E-2</v>
      </c>
      <c r="K3391">
        <v>5.3121099999999997E-2</v>
      </c>
      <c r="L3391">
        <v>0.1083312</v>
      </c>
      <c r="M3391">
        <v>0.1635413</v>
      </c>
      <c r="N3391">
        <v>0.2432559</v>
      </c>
      <c r="O3391">
        <v>12331</v>
      </c>
      <c r="P3391" t="s">
        <v>59</v>
      </c>
      <c r="Q3391" t="s">
        <v>61</v>
      </c>
    </row>
    <row r="3392" spans="1:17" x14ac:dyDescent="0.25">
      <c r="A3392" t="s">
        <v>28</v>
      </c>
      <c r="B3392" t="s">
        <v>36</v>
      </c>
      <c r="C3392" t="s">
        <v>49</v>
      </c>
      <c r="D3392" t="s">
        <v>31</v>
      </c>
      <c r="E3392">
        <v>17</v>
      </c>
      <c r="F3392" t="str">
        <f t="shared" si="52"/>
        <v>Average Per Premise1-in-2July Monthly System Peak Day50% Cycling17</v>
      </c>
      <c r="G3392">
        <v>1.849021</v>
      </c>
      <c r="H3392">
        <v>2.2936999999999999</v>
      </c>
      <c r="I3392">
        <v>83.3292</v>
      </c>
      <c r="J3392">
        <v>-0.1091612</v>
      </c>
      <c r="K3392">
        <v>0.2180521</v>
      </c>
      <c r="L3392">
        <v>0.44467899999999999</v>
      </c>
      <c r="M3392">
        <v>0.67130590000000001</v>
      </c>
      <c r="N3392">
        <v>0.99851909999999999</v>
      </c>
      <c r="O3392">
        <v>12331</v>
      </c>
      <c r="P3392" t="s">
        <v>59</v>
      </c>
      <c r="Q3392" t="s">
        <v>61</v>
      </c>
    </row>
    <row r="3393" spans="1:17" x14ac:dyDescent="0.25">
      <c r="A3393" t="s">
        <v>29</v>
      </c>
      <c r="B3393" t="s">
        <v>36</v>
      </c>
      <c r="C3393" t="s">
        <v>49</v>
      </c>
      <c r="D3393" t="s">
        <v>31</v>
      </c>
      <c r="E3393">
        <v>17</v>
      </c>
      <c r="F3393" t="str">
        <f t="shared" si="52"/>
        <v>Average Per Device1-in-2July Monthly System Peak Day50% Cycling17</v>
      </c>
      <c r="G3393">
        <v>1.5808279999999999</v>
      </c>
      <c r="H3393">
        <v>1.9610069999999999</v>
      </c>
      <c r="I3393">
        <v>83.3292</v>
      </c>
      <c r="J3393">
        <v>-9.3327800000000002E-2</v>
      </c>
      <c r="K3393">
        <v>0.18642439999999999</v>
      </c>
      <c r="L3393">
        <v>0.38018000000000002</v>
      </c>
      <c r="M3393">
        <v>0.57393550000000004</v>
      </c>
      <c r="N3393">
        <v>0.85368770000000005</v>
      </c>
      <c r="O3393">
        <v>12331</v>
      </c>
      <c r="P3393" t="s">
        <v>59</v>
      </c>
      <c r="Q3393" t="s">
        <v>61</v>
      </c>
    </row>
    <row r="3394" spans="1:17" x14ac:dyDescent="0.25">
      <c r="A3394" t="s">
        <v>43</v>
      </c>
      <c r="B3394" t="s">
        <v>36</v>
      </c>
      <c r="C3394" t="s">
        <v>49</v>
      </c>
      <c r="D3394" t="s">
        <v>31</v>
      </c>
      <c r="E3394">
        <v>17</v>
      </c>
      <c r="F3394" t="str">
        <f t="shared" si="52"/>
        <v>Aggregate1-in-2July Monthly System Peak Day50% Cycling17</v>
      </c>
      <c r="G3394">
        <v>22.800280000000001</v>
      </c>
      <c r="H3394">
        <v>28.283609999999999</v>
      </c>
      <c r="I3394">
        <v>83.3292</v>
      </c>
      <c r="J3394">
        <v>-1.346066</v>
      </c>
      <c r="K3394">
        <v>2.6888000000000001</v>
      </c>
      <c r="L3394">
        <v>5.4833360000000004</v>
      </c>
      <c r="M3394">
        <v>8.2778729999999996</v>
      </c>
      <c r="N3394">
        <v>12.31274</v>
      </c>
      <c r="O3394">
        <v>12331</v>
      </c>
      <c r="P3394" t="s">
        <v>59</v>
      </c>
      <c r="Q3394" t="s">
        <v>61</v>
      </c>
    </row>
    <row r="3395" spans="1:17" x14ac:dyDescent="0.25">
      <c r="A3395" t="s">
        <v>30</v>
      </c>
      <c r="B3395" t="s">
        <v>36</v>
      </c>
      <c r="C3395" t="s">
        <v>49</v>
      </c>
      <c r="D3395" t="s">
        <v>26</v>
      </c>
      <c r="E3395">
        <v>17</v>
      </c>
      <c r="F3395" t="str">
        <f t="shared" ref="F3395:F3458" si="53">CONCATENATE(A3395,B3395,C3395,D3395,E3395)</f>
        <v>Average Per Ton1-in-2July Monthly System Peak DayAll17</v>
      </c>
      <c r="G3395">
        <v>0.35951689999999997</v>
      </c>
      <c r="H3395">
        <v>0.46563529999999997</v>
      </c>
      <c r="I3395">
        <v>82.980699999999999</v>
      </c>
      <c r="J3395">
        <v>-3.9890000000000004E-3</v>
      </c>
      <c r="K3395">
        <v>6.1063399999999997E-2</v>
      </c>
      <c r="L3395">
        <v>0.1061184</v>
      </c>
      <c r="M3395">
        <v>0.15117349999999999</v>
      </c>
      <c r="N3395">
        <v>0.2162258</v>
      </c>
      <c r="O3395">
        <v>23026</v>
      </c>
      <c r="P3395" t="s">
        <v>59</v>
      </c>
      <c r="Q3395" t="s">
        <v>61</v>
      </c>
    </row>
    <row r="3396" spans="1:17" x14ac:dyDescent="0.25">
      <c r="A3396" t="s">
        <v>28</v>
      </c>
      <c r="B3396" t="s">
        <v>36</v>
      </c>
      <c r="C3396" t="s">
        <v>49</v>
      </c>
      <c r="D3396" t="s">
        <v>26</v>
      </c>
      <c r="E3396">
        <v>17</v>
      </c>
      <c r="F3396" t="str">
        <f t="shared" si="53"/>
        <v>Average Per Premise1-in-2July Monthly System Peak DayAll17</v>
      </c>
      <c r="G3396">
        <v>1.538673</v>
      </c>
      <c r="H3396">
        <v>1.9928429999999999</v>
      </c>
      <c r="I3396">
        <v>82.980699999999999</v>
      </c>
      <c r="J3396">
        <v>-1.7072199999999999E-2</v>
      </c>
      <c r="K3396">
        <v>0.2613412</v>
      </c>
      <c r="L3396">
        <v>0.4541694</v>
      </c>
      <c r="M3396">
        <v>0.64699770000000001</v>
      </c>
      <c r="N3396">
        <v>0.92541099999999998</v>
      </c>
      <c r="O3396">
        <v>23026</v>
      </c>
      <c r="P3396" t="s">
        <v>59</v>
      </c>
      <c r="Q3396" t="s">
        <v>61</v>
      </c>
    </row>
    <row r="3397" spans="1:17" x14ac:dyDescent="0.25">
      <c r="A3397" t="s">
        <v>29</v>
      </c>
      <c r="B3397" t="s">
        <v>36</v>
      </c>
      <c r="C3397" t="s">
        <v>49</v>
      </c>
      <c r="D3397" t="s">
        <v>26</v>
      </c>
      <c r="E3397">
        <v>17</v>
      </c>
      <c r="F3397" t="str">
        <f t="shared" si="53"/>
        <v>Average Per Device1-in-2July Monthly System Peak DayAll17</v>
      </c>
      <c r="G3397">
        <v>1.282376</v>
      </c>
      <c r="H3397">
        <v>1.660895</v>
      </c>
      <c r="I3397">
        <v>82.980699999999999</v>
      </c>
      <c r="J3397">
        <v>-1.42284E-2</v>
      </c>
      <c r="K3397">
        <v>0.21780949999999999</v>
      </c>
      <c r="L3397">
        <v>0.37851839999999998</v>
      </c>
      <c r="M3397">
        <v>0.53922720000000002</v>
      </c>
      <c r="N3397">
        <v>0.77126519999999998</v>
      </c>
      <c r="O3397">
        <v>23026</v>
      </c>
      <c r="P3397" t="s">
        <v>59</v>
      </c>
      <c r="Q3397" t="s">
        <v>61</v>
      </c>
    </row>
    <row r="3398" spans="1:17" x14ac:dyDescent="0.25">
      <c r="A3398" t="s">
        <v>43</v>
      </c>
      <c r="B3398" t="s">
        <v>36</v>
      </c>
      <c r="C3398" t="s">
        <v>49</v>
      </c>
      <c r="D3398" t="s">
        <v>26</v>
      </c>
      <c r="E3398">
        <v>17</v>
      </c>
      <c r="F3398" t="str">
        <f t="shared" si="53"/>
        <v>Aggregate1-in-2July Monthly System Peak DayAll17</v>
      </c>
      <c r="G3398">
        <v>35.429490000000001</v>
      </c>
      <c r="H3398">
        <v>45.8872</v>
      </c>
      <c r="I3398">
        <v>82.980699999999999</v>
      </c>
      <c r="J3398">
        <v>-0.3931036</v>
      </c>
      <c r="K3398">
        <v>6.0176420000000004</v>
      </c>
      <c r="L3398">
        <v>10.457710000000001</v>
      </c>
      <c r="M3398">
        <v>14.89777</v>
      </c>
      <c r="N3398">
        <v>21.308509999999998</v>
      </c>
      <c r="O3398">
        <v>23026</v>
      </c>
      <c r="P3398" t="s">
        <v>59</v>
      </c>
      <c r="Q3398" t="s">
        <v>61</v>
      </c>
    </row>
    <row r="3399" spans="1:17" x14ac:dyDescent="0.25">
      <c r="A3399" t="s">
        <v>30</v>
      </c>
      <c r="B3399" t="s">
        <v>36</v>
      </c>
      <c r="C3399" t="s">
        <v>50</v>
      </c>
      <c r="D3399" t="s">
        <v>58</v>
      </c>
      <c r="E3399">
        <v>17</v>
      </c>
      <c r="F3399" t="str">
        <f t="shared" si="53"/>
        <v>Average Per Ton1-in-2June Monthly System Peak Day100% Cycling17</v>
      </c>
      <c r="G3399">
        <v>0.23107220000000001</v>
      </c>
      <c r="H3399">
        <v>0.27919460000000001</v>
      </c>
      <c r="I3399">
        <v>76.594499999999996</v>
      </c>
      <c r="J3399">
        <v>-4.64561E-2</v>
      </c>
      <c r="K3399">
        <v>9.4216000000000005E-3</v>
      </c>
      <c r="L3399">
        <v>4.81223E-2</v>
      </c>
      <c r="M3399">
        <v>8.68231E-2</v>
      </c>
      <c r="N3399">
        <v>0.14270070000000001</v>
      </c>
      <c r="O3399">
        <v>10695</v>
      </c>
      <c r="P3399" t="s">
        <v>59</v>
      </c>
      <c r="Q3399" t="s">
        <v>61</v>
      </c>
    </row>
    <row r="3400" spans="1:17" x14ac:dyDescent="0.25">
      <c r="A3400" t="s">
        <v>28</v>
      </c>
      <c r="B3400" t="s">
        <v>36</v>
      </c>
      <c r="C3400" t="s">
        <v>50</v>
      </c>
      <c r="D3400" t="s">
        <v>58</v>
      </c>
      <c r="E3400">
        <v>17</v>
      </c>
      <c r="F3400" t="str">
        <f t="shared" si="53"/>
        <v>Average Per Premise1-in-2June Monthly System Peak Day100% Cycling17</v>
      </c>
      <c r="G3400">
        <v>1.035582</v>
      </c>
      <c r="H3400">
        <v>1.2512490000000001</v>
      </c>
      <c r="I3400">
        <v>76.594499999999996</v>
      </c>
      <c r="J3400">
        <v>-0.2081992</v>
      </c>
      <c r="K3400">
        <v>4.2224299999999999E-2</v>
      </c>
      <c r="L3400">
        <v>0.21566679999999999</v>
      </c>
      <c r="M3400">
        <v>0.38910939999999999</v>
      </c>
      <c r="N3400">
        <v>0.63953289999999996</v>
      </c>
      <c r="O3400">
        <v>10695</v>
      </c>
      <c r="P3400" t="s">
        <v>59</v>
      </c>
      <c r="Q3400" t="s">
        <v>61</v>
      </c>
    </row>
    <row r="3401" spans="1:17" x14ac:dyDescent="0.25">
      <c r="A3401" t="s">
        <v>29</v>
      </c>
      <c r="B3401" t="s">
        <v>36</v>
      </c>
      <c r="C3401" t="s">
        <v>50</v>
      </c>
      <c r="D3401" t="s">
        <v>58</v>
      </c>
      <c r="E3401">
        <v>17</v>
      </c>
      <c r="F3401" t="str">
        <f t="shared" si="53"/>
        <v>Average Per Device1-in-2June Monthly System Peak Day100% Cycling17</v>
      </c>
      <c r="G3401">
        <v>0.83873880000000001</v>
      </c>
      <c r="H3401">
        <v>1.013412</v>
      </c>
      <c r="I3401">
        <v>76.594499999999996</v>
      </c>
      <c r="J3401">
        <v>-0.16862479999999999</v>
      </c>
      <c r="K3401">
        <v>3.4198300000000001E-2</v>
      </c>
      <c r="L3401">
        <v>0.17467299999999999</v>
      </c>
      <c r="M3401">
        <v>0.31514760000000003</v>
      </c>
      <c r="N3401">
        <v>0.51797079999999995</v>
      </c>
      <c r="O3401">
        <v>10695</v>
      </c>
      <c r="P3401" t="s">
        <v>59</v>
      </c>
      <c r="Q3401" t="s">
        <v>61</v>
      </c>
    </row>
    <row r="3402" spans="1:17" x14ac:dyDescent="0.25">
      <c r="A3402" t="s">
        <v>43</v>
      </c>
      <c r="B3402" t="s">
        <v>36</v>
      </c>
      <c r="C3402" t="s">
        <v>50</v>
      </c>
      <c r="D3402" t="s">
        <v>58</v>
      </c>
      <c r="E3402">
        <v>17</v>
      </c>
      <c r="F3402" t="str">
        <f t="shared" si="53"/>
        <v>Aggregate1-in-2June Monthly System Peak Day100% Cycling17</v>
      </c>
      <c r="G3402">
        <v>11.07555</v>
      </c>
      <c r="H3402">
        <v>13.382099999999999</v>
      </c>
      <c r="I3402">
        <v>76.594499999999996</v>
      </c>
      <c r="J3402">
        <v>-2.2266910000000002</v>
      </c>
      <c r="K3402">
        <v>0.45158860000000001</v>
      </c>
      <c r="L3402">
        <v>2.3065570000000002</v>
      </c>
      <c r="M3402">
        <v>4.1615250000000001</v>
      </c>
      <c r="N3402">
        <v>6.839804</v>
      </c>
      <c r="O3402">
        <v>10695</v>
      </c>
      <c r="P3402" t="s">
        <v>59</v>
      </c>
      <c r="Q3402" t="s">
        <v>61</v>
      </c>
    </row>
    <row r="3403" spans="1:17" x14ac:dyDescent="0.25">
      <c r="A3403" t="s">
        <v>30</v>
      </c>
      <c r="B3403" t="s">
        <v>36</v>
      </c>
      <c r="C3403" t="s">
        <v>50</v>
      </c>
      <c r="D3403" t="s">
        <v>31</v>
      </c>
      <c r="E3403">
        <v>17</v>
      </c>
      <c r="F3403" t="str">
        <f t="shared" si="53"/>
        <v>Average Per Ton1-in-2June Monthly System Peak Day50% Cycling17</v>
      </c>
      <c r="G3403">
        <v>0.37889339999999999</v>
      </c>
      <c r="H3403">
        <v>0.44349270000000002</v>
      </c>
      <c r="I3403">
        <v>77.072500000000005</v>
      </c>
      <c r="J3403">
        <v>-8.7361300000000003E-2</v>
      </c>
      <c r="K3403">
        <v>2.4182000000000001E-3</v>
      </c>
      <c r="L3403">
        <v>6.4599299999999998E-2</v>
      </c>
      <c r="M3403">
        <v>0.12678030000000001</v>
      </c>
      <c r="N3403">
        <v>0.2165598</v>
      </c>
      <c r="O3403">
        <v>12331</v>
      </c>
      <c r="P3403" t="s">
        <v>59</v>
      </c>
      <c r="Q3403" t="s">
        <v>61</v>
      </c>
    </row>
    <row r="3404" spans="1:17" x14ac:dyDescent="0.25">
      <c r="A3404" t="s">
        <v>28</v>
      </c>
      <c r="B3404" t="s">
        <v>36</v>
      </c>
      <c r="C3404" t="s">
        <v>50</v>
      </c>
      <c r="D3404" t="s">
        <v>31</v>
      </c>
      <c r="E3404">
        <v>17</v>
      </c>
      <c r="F3404" t="str">
        <f t="shared" si="53"/>
        <v>Average Per Premise1-in-2June Monthly System Peak Day50% Cycling17</v>
      </c>
      <c r="G3404">
        <v>1.555285</v>
      </c>
      <c r="H3404">
        <v>1.8204530000000001</v>
      </c>
      <c r="I3404">
        <v>77.072500000000005</v>
      </c>
      <c r="J3404">
        <v>-0.35860130000000001</v>
      </c>
      <c r="K3404">
        <v>9.9264999999999996E-3</v>
      </c>
      <c r="L3404">
        <v>0.26516770000000001</v>
      </c>
      <c r="M3404">
        <v>0.52040900000000001</v>
      </c>
      <c r="N3404">
        <v>0.88893679999999997</v>
      </c>
      <c r="O3404">
        <v>12331</v>
      </c>
      <c r="P3404" t="s">
        <v>59</v>
      </c>
      <c r="Q3404" t="s">
        <v>61</v>
      </c>
    </row>
    <row r="3405" spans="1:17" x14ac:dyDescent="0.25">
      <c r="A3405" t="s">
        <v>29</v>
      </c>
      <c r="B3405" t="s">
        <v>36</v>
      </c>
      <c r="C3405" t="s">
        <v>50</v>
      </c>
      <c r="D3405" t="s">
        <v>31</v>
      </c>
      <c r="E3405">
        <v>17</v>
      </c>
      <c r="F3405" t="str">
        <f t="shared" si="53"/>
        <v>Average Per Device1-in-2June Monthly System Peak Day50% Cycling17</v>
      </c>
      <c r="G3405">
        <v>1.3296969999999999</v>
      </c>
      <c r="H3405">
        <v>1.556403</v>
      </c>
      <c r="I3405">
        <v>77.072500000000005</v>
      </c>
      <c r="J3405">
        <v>-0.30658760000000002</v>
      </c>
      <c r="K3405">
        <v>8.4866999999999998E-3</v>
      </c>
      <c r="L3405">
        <v>0.2267062</v>
      </c>
      <c r="M3405">
        <v>0.44492559999999998</v>
      </c>
      <c r="N3405">
        <v>0.75999989999999995</v>
      </c>
      <c r="O3405">
        <v>12331</v>
      </c>
      <c r="P3405" t="s">
        <v>59</v>
      </c>
      <c r="Q3405" t="s">
        <v>61</v>
      </c>
    </row>
    <row r="3406" spans="1:17" x14ac:dyDescent="0.25">
      <c r="A3406" t="s">
        <v>43</v>
      </c>
      <c r="B3406" t="s">
        <v>36</v>
      </c>
      <c r="C3406" t="s">
        <v>50</v>
      </c>
      <c r="D3406" t="s">
        <v>31</v>
      </c>
      <c r="E3406">
        <v>17</v>
      </c>
      <c r="F3406" t="str">
        <f t="shared" si="53"/>
        <v>Aggregate1-in-2June Monthly System Peak Day50% Cycling17</v>
      </c>
      <c r="G3406">
        <v>19.17822</v>
      </c>
      <c r="H3406">
        <v>22.448</v>
      </c>
      <c r="I3406">
        <v>77.072500000000005</v>
      </c>
      <c r="J3406">
        <v>-4.421913</v>
      </c>
      <c r="K3406">
        <v>0.1224031</v>
      </c>
      <c r="L3406">
        <v>3.2697829999999999</v>
      </c>
      <c r="M3406">
        <v>6.4171630000000004</v>
      </c>
      <c r="N3406">
        <v>10.96148</v>
      </c>
      <c r="O3406">
        <v>12331</v>
      </c>
      <c r="P3406" t="s">
        <v>59</v>
      </c>
      <c r="Q3406" t="s">
        <v>61</v>
      </c>
    </row>
    <row r="3407" spans="1:17" x14ac:dyDescent="0.25">
      <c r="A3407" t="s">
        <v>30</v>
      </c>
      <c r="B3407" t="s">
        <v>36</v>
      </c>
      <c r="C3407" t="s">
        <v>50</v>
      </c>
      <c r="D3407" t="s">
        <v>26</v>
      </c>
      <c r="E3407">
        <v>17</v>
      </c>
      <c r="F3407" t="str">
        <f t="shared" si="53"/>
        <v>Average Per Ton1-in-2June Monthly System Peak DayAll17</v>
      </c>
      <c r="G3407">
        <v>0.31023040000000002</v>
      </c>
      <c r="H3407">
        <v>0.36717620000000001</v>
      </c>
      <c r="I3407">
        <v>76.850499999999997</v>
      </c>
      <c r="J3407">
        <v>-6.8360799999999999E-2</v>
      </c>
      <c r="K3407">
        <v>5.6712999999999998E-3</v>
      </c>
      <c r="L3407">
        <v>5.6945700000000002E-2</v>
      </c>
      <c r="M3407">
        <v>0.1082202</v>
      </c>
      <c r="N3407">
        <v>0.18225230000000001</v>
      </c>
      <c r="O3407">
        <v>23026</v>
      </c>
      <c r="P3407" t="s">
        <v>59</v>
      </c>
      <c r="Q3407" t="s">
        <v>61</v>
      </c>
    </row>
    <row r="3408" spans="1:17" x14ac:dyDescent="0.25">
      <c r="A3408" t="s">
        <v>28</v>
      </c>
      <c r="B3408" t="s">
        <v>36</v>
      </c>
      <c r="C3408" t="s">
        <v>50</v>
      </c>
      <c r="D3408" t="s">
        <v>26</v>
      </c>
      <c r="E3408">
        <v>17</v>
      </c>
      <c r="F3408" t="str">
        <f t="shared" si="53"/>
        <v>Average Per Premise1-in-2June Monthly System Peak DayAll17</v>
      </c>
      <c r="G3408">
        <v>1.3277350000000001</v>
      </c>
      <c r="H3408">
        <v>1.5714539999999999</v>
      </c>
      <c r="I3408">
        <v>76.850499999999997</v>
      </c>
      <c r="J3408">
        <v>-0.29257300000000003</v>
      </c>
      <c r="K3408">
        <v>2.42723E-2</v>
      </c>
      <c r="L3408">
        <v>0.2437184</v>
      </c>
      <c r="M3408">
        <v>0.46316449999999998</v>
      </c>
      <c r="N3408">
        <v>0.78000990000000003</v>
      </c>
      <c r="O3408">
        <v>23026</v>
      </c>
      <c r="P3408" t="s">
        <v>59</v>
      </c>
      <c r="Q3408" t="s">
        <v>61</v>
      </c>
    </row>
    <row r="3409" spans="1:17" x14ac:dyDescent="0.25">
      <c r="A3409" t="s">
        <v>29</v>
      </c>
      <c r="B3409" t="s">
        <v>36</v>
      </c>
      <c r="C3409" t="s">
        <v>50</v>
      </c>
      <c r="D3409" t="s">
        <v>26</v>
      </c>
      <c r="E3409">
        <v>17</v>
      </c>
      <c r="F3409" t="str">
        <f t="shared" si="53"/>
        <v>Average Per Device1-in-2June Monthly System Peak DayAll17</v>
      </c>
      <c r="G3409">
        <v>1.1065739999999999</v>
      </c>
      <c r="H3409">
        <v>1.3096969999999999</v>
      </c>
      <c r="I3409">
        <v>76.850499999999997</v>
      </c>
      <c r="J3409">
        <v>-0.2438391</v>
      </c>
      <c r="K3409">
        <v>2.0229299999999999E-2</v>
      </c>
      <c r="L3409">
        <v>0.2031222</v>
      </c>
      <c r="M3409">
        <v>0.3860151</v>
      </c>
      <c r="N3409">
        <v>0.65008350000000004</v>
      </c>
      <c r="O3409">
        <v>23026</v>
      </c>
      <c r="P3409" t="s">
        <v>59</v>
      </c>
      <c r="Q3409" t="s">
        <v>61</v>
      </c>
    </row>
    <row r="3410" spans="1:17" x14ac:dyDescent="0.25">
      <c r="A3410" t="s">
        <v>43</v>
      </c>
      <c r="B3410" t="s">
        <v>36</v>
      </c>
      <c r="C3410" t="s">
        <v>50</v>
      </c>
      <c r="D3410" t="s">
        <v>26</v>
      </c>
      <c r="E3410">
        <v>17</v>
      </c>
      <c r="F3410" t="str">
        <f t="shared" si="53"/>
        <v>Aggregate1-in-2June Monthly System Peak DayAll17</v>
      </c>
      <c r="G3410">
        <v>30.572430000000001</v>
      </c>
      <c r="H3410">
        <v>36.1843</v>
      </c>
      <c r="I3410">
        <v>76.850499999999997</v>
      </c>
      <c r="J3410">
        <v>-6.7367869999999996</v>
      </c>
      <c r="K3410">
        <v>0.55889390000000005</v>
      </c>
      <c r="L3410">
        <v>5.6118600000000001</v>
      </c>
      <c r="M3410">
        <v>10.66483</v>
      </c>
      <c r="N3410">
        <v>17.960509999999999</v>
      </c>
      <c r="O3410">
        <v>23026</v>
      </c>
      <c r="P3410" t="s">
        <v>59</v>
      </c>
      <c r="Q3410" t="s">
        <v>61</v>
      </c>
    </row>
    <row r="3411" spans="1:17" x14ac:dyDescent="0.25">
      <c r="A3411" t="s">
        <v>30</v>
      </c>
      <c r="B3411" t="s">
        <v>36</v>
      </c>
      <c r="C3411" t="s">
        <v>51</v>
      </c>
      <c r="D3411" t="s">
        <v>58</v>
      </c>
      <c r="E3411">
        <v>17</v>
      </c>
      <c r="F3411" t="str">
        <f t="shared" si="53"/>
        <v>Average Per Ton1-in-2May Monthly System Peak Day100% Cycling17</v>
      </c>
      <c r="G3411">
        <v>0.23141320000000001</v>
      </c>
      <c r="H3411">
        <v>0.28033639999999999</v>
      </c>
      <c r="I3411">
        <v>75.763300000000001</v>
      </c>
      <c r="J3411">
        <v>-4.5435200000000002E-2</v>
      </c>
      <c r="K3411">
        <v>1.03125E-2</v>
      </c>
      <c r="L3411">
        <v>4.89232E-2</v>
      </c>
      <c r="M3411">
        <v>8.7533799999999995E-2</v>
      </c>
      <c r="N3411">
        <v>0.14328150000000001</v>
      </c>
      <c r="O3411">
        <v>10695</v>
      </c>
      <c r="P3411" t="s">
        <v>59</v>
      </c>
      <c r="Q3411" t="s">
        <v>61</v>
      </c>
    </row>
    <row r="3412" spans="1:17" x14ac:dyDescent="0.25">
      <c r="A3412" t="s">
        <v>28</v>
      </c>
      <c r="B3412" t="s">
        <v>36</v>
      </c>
      <c r="C3412" t="s">
        <v>51</v>
      </c>
      <c r="D3412" t="s">
        <v>58</v>
      </c>
      <c r="E3412">
        <v>17</v>
      </c>
      <c r="F3412" t="str">
        <f t="shared" si="53"/>
        <v>Average Per Premise1-in-2May Monthly System Peak Day100% Cycling17</v>
      </c>
      <c r="G3412">
        <v>1.03711</v>
      </c>
      <c r="H3412">
        <v>1.2563660000000001</v>
      </c>
      <c r="I3412">
        <v>75.763300000000001</v>
      </c>
      <c r="J3412">
        <v>-0.2036239</v>
      </c>
      <c r="K3412">
        <v>4.6216800000000002E-2</v>
      </c>
      <c r="L3412">
        <v>0.2192558</v>
      </c>
      <c r="M3412">
        <v>0.3922947</v>
      </c>
      <c r="N3412">
        <v>0.64213549999999997</v>
      </c>
      <c r="O3412">
        <v>10695</v>
      </c>
      <c r="P3412" t="s">
        <v>59</v>
      </c>
      <c r="Q3412" t="s">
        <v>61</v>
      </c>
    </row>
    <row r="3413" spans="1:17" x14ac:dyDescent="0.25">
      <c r="A3413" t="s">
        <v>29</v>
      </c>
      <c r="B3413" t="s">
        <v>36</v>
      </c>
      <c r="C3413" t="s">
        <v>51</v>
      </c>
      <c r="D3413" t="s">
        <v>58</v>
      </c>
      <c r="E3413">
        <v>17</v>
      </c>
      <c r="F3413" t="str">
        <f t="shared" si="53"/>
        <v>Average Per Device1-in-2May Monthly System Peak Day100% Cycling17</v>
      </c>
      <c r="G3413">
        <v>0.83997659999999996</v>
      </c>
      <c r="H3413">
        <v>1.0175559999999999</v>
      </c>
      <c r="I3413">
        <v>75.763300000000001</v>
      </c>
      <c r="J3413">
        <v>-0.16491919999999999</v>
      </c>
      <c r="K3413">
        <v>3.7432E-2</v>
      </c>
      <c r="L3413">
        <v>0.17757970000000001</v>
      </c>
      <c r="M3413">
        <v>0.3177275</v>
      </c>
      <c r="N3413">
        <v>0.5200787</v>
      </c>
      <c r="O3413">
        <v>10695</v>
      </c>
      <c r="P3413" t="s">
        <v>59</v>
      </c>
      <c r="Q3413" t="s">
        <v>61</v>
      </c>
    </row>
    <row r="3414" spans="1:17" x14ac:dyDescent="0.25">
      <c r="A3414" t="s">
        <v>43</v>
      </c>
      <c r="B3414" t="s">
        <v>36</v>
      </c>
      <c r="C3414" t="s">
        <v>51</v>
      </c>
      <c r="D3414" t="s">
        <v>58</v>
      </c>
      <c r="E3414">
        <v>17</v>
      </c>
      <c r="F3414" t="str">
        <f t="shared" si="53"/>
        <v>Aggregate1-in-2May Monthly System Peak Day100% Cycling17</v>
      </c>
      <c r="G3414">
        <v>11.091889999999999</v>
      </c>
      <c r="H3414">
        <v>13.43683</v>
      </c>
      <c r="I3414">
        <v>75.763300000000001</v>
      </c>
      <c r="J3414">
        <v>-2.1777579999999999</v>
      </c>
      <c r="K3414">
        <v>0.49428909999999998</v>
      </c>
      <c r="L3414">
        <v>2.3449409999999999</v>
      </c>
      <c r="M3414">
        <v>4.1955920000000004</v>
      </c>
      <c r="N3414">
        <v>6.8676389999999996</v>
      </c>
      <c r="O3414">
        <v>10695</v>
      </c>
      <c r="P3414" t="s">
        <v>59</v>
      </c>
      <c r="Q3414" t="s">
        <v>61</v>
      </c>
    </row>
    <row r="3415" spans="1:17" x14ac:dyDescent="0.25">
      <c r="A3415" t="s">
        <v>30</v>
      </c>
      <c r="B3415" t="s">
        <v>36</v>
      </c>
      <c r="C3415" t="s">
        <v>51</v>
      </c>
      <c r="D3415" t="s">
        <v>31</v>
      </c>
      <c r="E3415">
        <v>17</v>
      </c>
      <c r="F3415" t="str">
        <f t="shared" si="53"/>
        <v>Average Per Ton1-in-2May Monthly System Peak Day50% Cycling17</v>
      </c>
      <c r="G3415">
        <v>0.38226060000000001</v>
      </c>
      <c r="H3415">
        <v>0.44891769999999998</v>
      </c>
      <c r="I3415">
        <v>76.416200000000003</v>
      </c>
      <c r="J3415">
        <v>-8.4328299999999995E-2</v>
      </c>
      <c r="K3415">
        <v>4.8751000000000003E-3</v>
      </c>
      <c r="L3415">
        <v>6.6657099999999997E-2</v>
      </c>
      <c r="M3415">
        <v>0.1284391</v>
      </c>
      <c r="N3415">
        <v>0.21764249999999999</v>
      </c>
      <c r="O3415">
        <v>12331</v>
      </c>
      <c r="P3415" t="s">
        <v>59</v>
      </c>
      <c r="Q3415" t="s">
        <v>61</v>
      </c>
    </row>
    <row r="3416" spans="1:17" x14ac:dyDescent="0.25">
      <c r="A3416" t="s">
        <v>28</v>
      </c>
      <c r="B3416" t="s">
        <v>36</v>
      </c>
      <c r="C3416" t="s">
        <v>51</v>
      </c>
      <c r="D3416" t="s">
        <v>31</v>
      </c>
      <c r="E3416">
        <v>17</v>
      </c>
      <c r="F3416" t="str">
        <f t="shared" si="53"/>
        <v>Average Per Premise1-in-2May Monthly System Peak Day50% Cycling17</v>
      </c>
      <c r="G3416">
        <v>1.569107</v>
      </c>
      <c r="H3416">
        <v>1.842722</v>
      </c>
      <c r="I3416">
        <v>76.416200000000003</v>
      </c>
      <c r="J3416">
        <v>-0.3461515</v>
      </c>
      <c r="K3416">
        <v>2.0011299999999999E-2</v>
      </c>
      <c r="L3416">
        <v>0.27361459999999999</v>
      </c>
      <c r="M3416">
        <v>0.52721790000000002</v>
      </c>
      <c r="N3416">
        <v>0.89338079999999997</v>
      </c>
      <c r="O3416">
        <v>12331</v>
      </c>
      <c r="P3416" t="s">
        <v>59</v>
      </c>
      <c r="Q3416" t="s">
        <v>61</v>
      </c>
    </row>
    <row r="3417" spans="1:17" x14ac:dyDescent="0.25">
      <c r="A3417" t="s">
        <v>29</v>
      </c>
      <c r="B3417" t="s">
        <v>36</v>
      </c>
      <c r="C3417" t="s">
        <v>51</v>
      </c>
      <c r="D3417" t="s">
        <v>31</v>
      </c>
      <c r="E3417">
        <v>17</v>
      </c>
      <c r="F3417" t="str">
        <f t="shared" si="53"/>
        <v>Average Per Device1-in-2May Monthly System Peak Day50% Cycling17</v>
      </c>
      <c r="G3417">
        <v>1.3415140000000001</v>
      </c>
      <c r="H3417">
        <v>1.575442</v>
      </c>
      <c r="I3417">
        <v>76.416200000000003</v>
      </c>
      <c r="J3417">
        <v>-0.29594359999999997</v>
      </c>
      <c r="K3417">
        <v>1.71088E-2</v>
      </c>
      <c r="L3417">
        <v>0.23392789999999999</v>
      </c>
      <c r="M3417">
        <v>0.45074700000000001</v>
      </c>
      <c r="N3417">
        <v>0.76379929999999996</v>
      </c>
      <c r="O3417">
        <v>12331</v>
      </c>
      <c r="P3417" t="s">
        <v>59</v>
      </c>
      <c r="Q3417" t="s">
        <v>61</v>
      </c>
    </row>
    <row r="3418" spans="1:17" x14ac:dyDescent="0.25">
      <c r="A3418" t="s">
        <v>43</v>
      </c>
      <c r="B3418" t="s">
        <v>36</v>
      </c>
      <c r="C3418" t="s">
        <v>51</v>
      </c>
      <c r="D3418" t="s">
        <v>31</v>
      </c>
      <c r="E3418">
        <v>17</v>
      </c>
      <c r="F3418" t="str">
        <f t="shared" si="53"/>
        <v>Aggregate1-in-2May Monthly System Peak Day50% Cycling17</v>
      </c>
      <c r="G3418">
        <v>19.348659999999999</v>
      </c>
      <c r="H3418">
        <v>22.7226</v>
      </c>
      <c r="I3418">
        <v>76.416200000000003</v>
      </c>
      <c r="J3418">
        <v>-4.2683949999999999</v>
      </c>
      <c r="K3418">
        <v>0.2467599</v>
      </c>
      <c r="L3418">
        <v>3.373942</v>
      </c>
      <c r="M3418">
        <v>6.5011239999999999</v>
      </c>
      <c r="N3418">
        <v>11.01628</v>
      </c>
      <c r="O3418">
        <v>12331</v>
      </c>
      <c r="P3418" t="s">
        <v>59</v>
      </c>
      <c r="Q3418" t="s">
        <v>61</v>
      </c>
    </row>
    <row r="3419" spans="1:17" x14ac:dyDescent="0.25">
      <c r="A3419" t="s">
        <v>30</v>
      </c>
      <c r="B3419" t="s">
        <v>36</v>
      </c>
      <c r="C3419" t="s">
        <v>51</v>
      </c>
      <c r="D3419" t="s">
        <v>26</v>
      </c>
      <c r="E3419">
        <v>17</v>
      </c>
      <c r="F3419" t="str">
        <f t="shared" si="53"/>
        <v>Average Per Ton1-in-2May Monthly System Peak DayAll17</v>
      </c>
      <c r="G3419">
        <v>0.31219200000000003</v>
      </c>
      <c r="H3419">
        <v>0.37061169999999999</v>
      </c>
      <c r="I3419">
        <v>76.112899999999996</v>
      </c>
      <c r="J3419">
        <v>-6.6262399999999999E-2</v>
      </c>
      <c r="K3419">
        <v>7.4007999999999999E-3</v>
      </c>
      <c r="L3419">
        <v>5.8419699999999998E-2</v>
      </c>
      <c r="M3419">
        <v>0.1094386</v>
      </c>
      <c r="N3419">
        <v>0.18310180000000001</v>
      </c>
      <c r="O3419">
        <v>23026</v>
      </c>
      <c r="P3419" t="s">
        <v>59</v>
      </c>
      <c r="Q3419" t="s">
        <v>61</v>
      </c>
    </row>
    <row r="3420" spans="1:17" x14ac:dyDescent="0.25">
      <c r="A3420" t="s">
        <v>28</v>
      </c>
      <c r="B3420" t="s">
        <v>36</v>
      </c>
      <c r="C3420" t="s">
        <v>51</v>
      </c>
      <c r="D3420" t="s">
        <v>26</v>
      </c>
      <c r="E3420">
        <v>17</v>
      </c>
      <c r="F3420" t="str">
        <f t="shared" si="53"/>
        <v>Average Per Premise1-in-2May Monthly System Peak DayAll17</v>
      </c>
      <c r="G3420">
        <v>1.336131</v>
      </c>
      <c r="H3420">
        <v>1.586157</v>
      </c>
      <c r="I3420">
        <v>76.112899999999996</v>
      </c>
      <c r="J3420">
        <v>-0.28359230000000002</v>
      </c>
      <c r="K3420">
        <v>3.1674099999999997E-2</v>
      </c>
      <c r="L3420">
        <v>0.25002659999999999</v>
      </c>
      <c r="M3420">
        <v>0.46837909999999999</v>
      </c>
      <c r="N3420">
        <v>0.78364560000000005</v>
      </c>
      <c r="O3420">
        <v>23026</v>
      </c>
      <c r="P3420" t="s">
        <v>59</v>
      </c>
      <c r="Q3420" t="s">
        <v>61</v>
      </c>
    </row>
    <row r="3421" spans="1:17" x14ac:dyDescent="0.25">
      <c r="A3421" t="s">
        <v>29</v>
      </c>
      <c r="B3421" t="s">
        <v>36</v>
      </c>
      <c r="C3421" t="s">
        <v>51</v>
      </c>
      <c r="D3421" t="s">
        <v>26</v>
      </c>
      <c r="E3421">
        <v>17</v>
      </c>
      <c r="F3421" t="str">
        <f t="shared" si="53"/>
        <v>Average Per Device1-in-2May Monthly System Peak DayAll17</v>
      </c>
      <c r="G3421">
        <v>1.1135710000000001</v>
      </c>
      <c r="H3421">
        <v>1.3219510000000001</v>
      </c>
      <c r="I3421">
        <v>76.112899999999996</v>
      </c>
      <c r="J3421">
        <v>-0.23635429999999999</v>
      </c>
      <c r="K3421">
        <v>2.6398100000000001E-2</v>
      </c>
      <c r="L3421">
        <v>0.2083797</v>
      </c>
      <c r="M3421">
        <v>0.39036110000000002</v>
      </c>
      <c r="N3421">
        <v>0.65311359999999996</v>
      </c>
      <c r="O3421">
        <v>23026</v>
      </c>
      <c r="P3421" t="s">
        <v>59</v>
      </c>
      <c r="Q3421" t="s">
        <v>61</v>
      </c>
    </row>
    <row r="3422" spans="1:17" x14ac:dyDescent="0.25">
      <c r="A3422" t="s">
        <v>43</v>
      </c>
      <c r="B3422" t="s">
        <v>36</v>
      </c>
      <c r="C3422" t="s">
        <v>51</v>
      </c>
      <c r="D3422" t="s">
        <v>26</v>
      </c>
      <c r="E3422">
        <v>17</v>
      </c>
      <c r="F3422" t="str">
        <f t="shared" si="53"/>
        <v>Aggregate1-in-2May Monthly System Peak DayAll17</v>
      </c>
      <c r="G3422">
        <v>30.765740000000001</v>
      </c>
      <c r="H3422">
        <v>36.522860000000001</v>
      </c>
      <c r="I3422">
        <v>76.112899999999996</v>
      </c>
      <c r="J3422">
        <v>-6.5299969999999998</v>
      </c>
      <c r="K3422">
        <v>0.72932699999999995</v>
      </c>
      <c r="L3422">
        <v>5.7571130000000004</v>
      </c>
      <c r="M3422">
        <v>10.7849</v>
      </c>
      <c r="N3422">
        <v>18.044219999999999</v>
      </c>
      <c r="O3422">
        <v>23026</v>
      </c>
      <c r="P3422" t="s">
        <v>59</v>
      </c>
      <c r="Q3422" t="s">
        <v>61</v>
      </c>
    </row>
    <row r="3423" spans="1:17" x14ac:dyDescent="0.25">
      <c r="A3423" t="s">
        <v>30</v>
      </c>
      <c r="B3423" t="s">
        <v>36</v>
      </c>
      <c r="C3423" t="s">
        <v>52</v>
      </c>
      <c r="D3423" t="s">
        <v>58</v>
      </c>
      <c r="E3423">
        <v>17</v>
      </c>
      <c r="F3423" t="str">
        <f t="shared" si="53"/>
        <v>Average Per Ton1-in-2October Monthly System Peak Day100% Cycling17</v>
      </c>
      <c r="G3423">
        <v>0.2475407</v>
      </c>
      <c r="H3423">
        <v>0.33433800000000002</v>
      </c>
      <c r="I3423">
        <v>82.643500000000003</v>
      </c>
      <c r="J3423">
        <v>1.8550999999999999E-3</v>
      </c>
      <c r="K3423">
        <v>5.2039599999999998E-2</v>
      </c>
      <c r="L3423">
        <v>8.6797299999999994E-2</v>
      </c>
      <c r="M3423">
        <v>0.12155489999999999</v>
      </c>
      <c r="N3423">
        <v>0.17173939999999999</v>
      </c>
      <c r="O3423">
        <v>10695</v>
      </c>
      <c r="P3423" t="s">
        <v>59</v>
      </c>
      <c r="Q3423" t="s">
        <v>61</v>
      </c>
    </row>
    <row r="3424" spans="1:17" x14ac:dyDescent="0.25">
      <c r="A3424" t="s">
        <v>28</v>
      </c>
      <c r="B3424" t="s">
        <v>36</v>
      </c>
      <c r="C3424" t="s">
        <v>52</v>
      </c>
      <c r="D3424" t="s">
        <v>58</v>
      </c>
      <c r="E3424">
        <v>17</v>
      </c>
      <c r="F3424" t="str">
        <f t="shared" si="53"/>
        <v>Average Per Premise1-in-2October Monthly System Peak Day100% Cycling17</v>
      </c>
      <c r="G3424">
        <v>1.109388</v>
      </c>
      <c r="H3424">
        <v>1.498381</v>
      </c>
      <c r="I3424">
        <v>82.643500000000003</v>
      </c>
      <c r="J3424">
        <v>8.3137000000000003E-3</v>
      </c>
      <c r="K3424">
        <v>0.2332226</v>
      </c>
      <c r="L3424">
        <v>0.3889937</v>
      </c>
      <c r="M3424">
        <v>0.5447649</v>
      </c>
      <c r="N3424">
        <v>0.76967370000000002</v>
      </c>
      <c r="O3424">
        <v>10695</v>
      </c>
      <c r="P3424" t="s">
        <v>59</v>
      </c>
      <c r="Q3424" t="s">
        <v>61</v>
      </c>
    </row>
    <row r="3425" spans="1:17" x14ac:dyDescent="0.25">
      <c r="A3425" t="s">
        <v>29</v>
      </c>
      <c r="B3425" t="s">
        <v>36</v>
      </c>
      <c r="C3425" t="s">
        <v>52</v>
      </c>
      <c r="D3425" t="s">
        <v>58</v>
      </c>
      <c r="E3425">
        <v>17</v>
      </c>
      <c r="F3425" t="str">
        <f t="shared" si="53"/>
        <v>Average Per Device1-in-2October Monthly System Peak Day100% Cycling17</v>
      </c>
      <c r="G3425">
        <v>0.89851570000000003</v>
      </c>
      <c r="H3425">
        <v>1.21357</v>
      </c>
      <c r="I3425">
        <v>82.643500000000003</v>
      </c>
      <c r="J3425">
        <v>6.7334999999999999E-3</v>
      </c>
      <c r="K3425">
        <v>0.1888917</v>
      </c>
      <c r="L3425">
        <v>0.315054</v>
      </c>
      <c r="M3425">
        <v>0.4412162</v>
      </c>
      <c r="N3425">
        <v>0.62337450000000005</v>
      </c>
      <c r="O3425">
        <v>10695</v>
      </c>
      <c r="P3425" t="s">
        <v>59</v>
      </c>
      <c r="Q3425" t="s">
        <v>61</v>
      </c>
    </row>
    <row r="3426" spans="1:17" x14ac:dyDescent="0.25">
      <c r="A3426" t="s">
        <v>43</v>
      </c>
      <c r="B3426" t="s">
        <v>36</v>
      </c>
      <c r="C3426" t="s">
        <v>52</v>
      </c>
      <c r="D3426" t="s">
        <v>58</v>
      </c>
      <c r="E3426">
        <v>17</v>
      </c>
      <c r="F3426" t="str">
        <f t="shared" si="53"/>
        <v>Aggregate1-in-2October Monthly System Peak Day100% Cycling17</v>
      </c>
      <c r="G3426">
        <v>11.8649</v>
      </c>
      <c r="H3426">
        <v>16.025189999999998</v>
      </c>
      <c r="I3426">
        <v>82.643500000000003</v>
      </c>
      <c r="J3426">
        <v>8.8915400000000006E-2</v>
      </c>
      <c r="K3426">
        <v>2.4943149999999998</v>
      </c>
      <c r="L3426">
        <v>4.1602880000000004</v>
      </c>
      <c r="M3426">
        <v>5.8262600000000004</v>
      </c>
      <c r="N3426">
        <v>8.2316610000000008</v>
      </c>
      <c r="O3426">
        <v>10695</v>
      </c>
      <c r="P3426" t="s">
        <v>59</v>
      </c>
      <c r="Q3426" t="s">
        <v>61</v>
      </c>
    </row>
    <row r="3427" spans="1:17" x14ac:dyDescent="0.25">
      <c r="A3427" t="s">
        <v>30</v>
      </c>
      <c r="B3427" t="s">
        <v>36</v>
      </c>
      <c r="C3427" t="s">
        <v>52</v>
      </c>
      <c r="D3427" t="s">
        <v>31</v>
      </c>
      <c r="E3427">
        <v>17</v>
      </c>
      <c r="F3427" t="str">
        <f t="shared" si="53"/>
        <v>Average Per Ton1-in-2October Monthly System Peak Day50% Cycling17</v>
      </c>
      <c r="G3427">
        <v>0.42844110000000002</v>
      </c>
      <c r="H3427">
        <v>0.52332049999999997</v>
      </c>
      <c r="I3427">
        <v>83.3596</v>
      </c>
      <c r="J3427">
        <v>-4.4394099999999999E-2</v>
      </c>
      <c r="K3427">
        <v>3.7889800000000001E-2</v>
      </c>
      <c r="L3427">
        <v>9.4879400000000003E-2</v>
      </c>
      <c r="M3427">
        <v>0.151869</v>
      </c>
      <c r="N3427">
        <v>0.234153</v>
      </c>
      <c r="O3427">
        <v>12331</v>
      </c>
      <c r="P3427" t="s">
        <v>59</v>
      </c>
      <c r="Q3427" t="s">
        <v>61</v>
      </c>
    </row>
    <row r="3428" spans="1:17" x14ac:dyDescent="0.25">
      <c r="A3428" t="s">
        <v>28</v>
      </c>
      <c r="B3428" t="s">
        <v>36</v>
      </c>
      <c r="C3428" t="s">
        <v>52</v>
      </c>
      <c r="D3428" t="s">
        <v>31</v>
      </c>
      <c r="E3428">
        <v>17</v>
      </c>
      <c r="F3428" t="str">
        <f t="shared" si="53"/>
        <v>Average Per Premise1-in-2October Monthly System Peak Day50% Cycling17</v>
      </c>
      <c r="G3428">
        <v>1.758669</v>
      </c>
      <c r="H3428">
        <v>2.1481309999999998</v>
      </c>
      <c r="I3428">
        <v>83.3596</v>
      </c>
      <c r="J3428">
        <v>-0.18222949999999999</v>
      </c>
      <c r="K3428">
        <v>0.15553040000000001</v>
      </c>
      <c r="L3428">
        <v>0.38946199999999997</v>
      </c>
      <c r="M3428">
        <v>0.62339350000000004</v>
      </c>
      <c r="N3428">
        <v>0.96115340000000005</v>
      </c>
      <c r="O3428">
        <v>12331</v>
      </c>
      <c r="P3428" t="s">
        <v>59</v>
      </c>
      <c r="Q3428" t="s">
        <v>61</v>
      </c>
    </row>
    <row r="3429" spans="1:17" x14ac:dyDescent="0.25">
      <c r="A3429" t="s">
        <v>29</v>
      </c>
      <c r="B3429" t="s">
        <v>36</v>
      </c>
      <c r="C3429" t="s">
        <v>52</v>
      </c>
      <c r="D3429" t="s">
        <v>31</v>
      </c>
      <c r="E3429">
        <v>17</v>
      </c>
      <c r="F3429" t="str">
        <f t="shared" si="53"/>
        <v>Average Per Device1-in-2October Monthly System Peak Day50% Cycling17</v>
      </c>
      <c r="G3429">
        <v>1.5035810000000001</v>
      </c>
      <c r="H3429">
        <v>1.8365530000000001</v>
      </c>
      <c r="I3429">
        <v>83.3596</v>
      </c>
      <c r="J3429">
        <v>-0.15579779999999999</v>
      </c>
      <c r="K3429">
        <v>0.13297129999999999</v>
      </c>
      <c r="L3429">
        <v>0.33297199999999999</v>
      </c>
      <c r="M3429">
        <v>0.53297260000000002</v>
      </c>
      <c r="N3429">
        <v>0.82174179999999997</v>
      </c>
      <c r="O3429">
        <v>12331</v>
      </c>
      <c r="P3429" t="s">
        <v>59</v>
      </c>
      <c r="Q3429" t="s">
        <v>61</v>
      </c>
    </row>
    <row r="3430" spans="1:17" x14ac:dyDescent="0.25">
      <c r="A3430" t="s">
        <v>43</v>
      </c>
      <c r="B3430" t="s">
        <v>36</v>
      </c>
      <c r="C3430" t="s">
        <v>52</v>
      </c>
      <c r="D3430" t="s">
        <v>31</v>
      </c>
      <c r="E3430">
        <v>17</v>
      </c>
      <c r="F3430" t="str">
        <f t="shared" si="53"/>
        <v>Aggregate1-in-2October Monthly System Peak Day50% Cycling17</v>
      </c>
      <c r="G3430">
        <v>21.686150000000001</v>
      </c>
      <c r="H3430">
        <v>26.488600000000002</v>
      </c>
      <c r="I3430">
        <v>83.3596</v>
      </c>
      <c r="J3430">
        <v>-2.2470720000000002</v>
      </c>
      <c r="K3430">
        <v>1.9178459999999999</v>
      </c>
      <c r="L3430">
        <v>4.8024550000000001</v>
      </c>
      <c r="M3430">
        <v>7.6870649999999996</v>
      </c>
      <c r="N3430">
        <v>11.851979999999999</v>
      </c>
      <c r="O3430">
        <v>12331</v>
      </c>
      <c r="P3430" t="s">
        <v>59</v>
      </c>
      <c r="Q3430" t="s">
        <v>61</v>
      </c>
    </row>
    <row r="3431" spans="1:17" x14ac:dyDescent="0.25">
      <c r="A3431" t="s">
        <v>30</v>
      </c>
      <c r="B3431" t="s">
        <v>36</v>
      </c>
      <c r="C3431" t="s">
        <v>52</v>
      </c>
      <c r="D3431" t="s">
        <v>26</v>
      </c>
      <c r="E3431">
        <v>17</v>
      </c>
      <c r="F3431" t="str">
        <f t="shared" si="53"/>
        <v>Average Per Ton1-in-2October Monthly System Peak DayAll17</v>
      </c>
      <c r="G3431">
        <v>0.34441290000000002</v>
      </c>
      <c r="H3431">
        <v>0.43553809999999998</v>
      </c>
      <c r="I3431">
        <v>83.027000000000001</v>
      </c>
      <c r="J3431">
        <v>-2.2911399999999998E-2</v>
      </c>
      <c r="K3431">
        <v>4.4462399999999999E-2</v>
      </c>
      <c r="L3431">
        <v>9.1125300000000006E-2</v>
      </c>
      <c r="M3431">
        <v>0.1377881</v>
      </c>
      <c r="N3431">
        <v>0.20516190000000001</v>
      </c>
      <c r="O3431">
        <v>23026</v>
      </c>
      <c r="P3431" t="s">
        <v>59</v>
      </c>
      <c r="Q3431" t="s">
        <v>61</v>
      </c>
    </row>
    <row r="3432" spans="1:17" x14ac:dyDescent="0.25">
      <c r="A3432" t="s">
        <v>28</v>
      </c>
      <c r="B3432" t="s">
        <v>36</v>
      </c>
      <c r="C3432" t="s">
        <v>52</v>
      </c>
      <c r="D3432" t="s">
        <v>26</v>
      </c>
      <c r="E3432">
        <v>17</v>
      </c>
      <c r="F3432" t="str">
        <f t="shared" si="53"/>
        <v>Average Per Premise1-in-2October Monthly System Peak DayAll17</v>
      </c>
      <c r="G3432">
        <v>1.4740310000000001</v>
      </c>
      <c r="H3432">
        <v>1.8640319999999999</v>
      </c>
      <c r="I3432">
        <v>83.027000000000001</v>
      </c>
      <c r="J3432">
        <v>-9.8057000000000005E-2</v>
      </c>
      <c r="K3432">
        <v>0.19029170000000001</v>
      </c>
      <c r="L3432">
        <v>0.39000109999999999</v>
      </c>
      <c r="M3432">
        <v>0.58971059999999997</v>
      </c>
      <c r="N3432">
        <v>0.87805929999999999</v>
      </c>
      <c r="O3432">
        <v>23026</v>
      </c>
      <c r="P3432" t="s">
        <v>59</v>
      </c>
      <c r="Q3432" t="s">
        <v>61</v>
      </c>
    </row>
    <row r="3433" spans="1:17" x14ac:dyDescent="0.25">
      <c r="A3433" t="s">
        <v>29</v>
      </c>
      <c r="B3433" t="s">
        <v>36</v>
      </c>
      <c r="C3433" t="s">
        <v>52</v>
      </c>
      <c r="D3433" t="s">
        <v>26</v>
      </c>
      <c r="E3433">
        <v>17</v>
      </c>
      <c r="F3433" t="str">
        <f t="shared" si="53"/>
        <v>Average Per Device1-in-2October Monthly System Peak DayAll17</v>
      </c>
      <c r="G3433">
        <v>1.2285010000000001</v>
      </c>
      <c r="H3433">
        <v>1.5535399999999999</v>
      </c>
      <c r="I3433">
        <v>83.027000000000001</v>
      </c>
      <c r="J3433">
        <v>-8.1723599999999993E-2</v>
      </c>
      <c r="K3433">
        <v>0.15859480000000001</v>
      </c>
      <c r="L3433">
        <v>0.32503860000000001</v>
      </c>
      <c r="M3433">
        <v>0.49148239999999999</v>
      </c>
      <c r="N3433">
        <v>0.73180080000000003</v>
      </c>
      <c r="O3433">
        <v>23026</v>
      </c>
      <c r="P3433" t="s">
        <v>59</v>
      </c>
      <c r="Q3433" t="s">
        <v>61</v>
      </c>
    </row>
    <row r="3434" spans="1:17" x14ac:dyDescent="0.25">
      <c r="A3434" t="s">
        <v>43</v>
      </c>
      <c r="B3434" t="s">
        <v>36</v>
      </c>
      <c r="C3434" t="s">
        <v>52</v>
      </c>
      <c r="D3434" t="s">
        <v>26</v>
      </c>
      <c r="E3434">
        <v>17</v>
      </c>
      <c r="F3434" t="str">
        <f t="shared" si="53"/>
        <v>Aggregate1-in-2October Monthly System Peak DayAll17</v>
      </c>
      <c r="G3434">
        <v>33.941029999999998</v>
      </c>
      <c r="H3434">
        <v>42.921190000000003</v>
      </c>
      <c r="I3434">
        <v>83.027000000000001</v>
      </c>
      <c r="J3434">
        <v>-2.25786</v>
      </c>
      <c r="K3434">
        <v>4.3816569999999997</v>
      </c>
      <c r="L3434">
        <v>8.9801660000000005</v>
      </c>
      <c r="M3434">
        <v>13.57868</v>
      </c>
      <c r="N3434">
        <v>20.21819</v>
      </c>
      <c r="O3434">
        <v>23026</v>
      </c>
      <c r="P3434" t="s">
        <v>59</v>
      </c>
      <c r="Q3434" t="s">
        <v>61</v>
      </c>
    </row>
    <row r="3435" spans="1:17" x14ac:dyDescent="0.25">
      <c r="A3435" t="s">
        <v>30</v>
      </c>
      <c r="B3435" t="s">
        <v>36</v>
      </c>
      <c r="C3435" t="s">
        <v>53</v>
      </c>
      <c r="D3435" t="s">
        <v>58</v>
      </c>
      <c r="E3435">
        <v>17</v>
      </c>
      <c r="F3435" t="str">
        <f t="shared" si="53"/>
        <v>Average Per Ton1-in-2September Monthly System Peak Day100% Cycling17</v>
      </c>
      <c r="G3435">
        <v>0.27167279999999999</v>
      </c>
      <c r="H3435">
        <v>0.41514220000000002</v>
      </c>
      <c r="I3435">
        <v>87.383899999999997</v>
      </c>
      <c r="J3435">
        <v>6.79255E-2</v>
      </c>
      <c r="K3435">
        <v>0.1125574</v>
      </c>
      <c r="L3435">
        <v>0.1434694</v>
      </c>
      <c r="M3435">
        <v>0.17438139999999999</v>
      </c>
      <c r="N3435">
        <v>0.2190134</v>
      </c>
      <c r="O3435">
        <v>10695</v>
      </c>
      <c r="P3435" t="s">
        <v>59</v>
      </c>
      <c r="Q3435" t="s">
        <v>61</v>
      </c>
    </row>
    <row r="3436" spans="1:17" x14ac:dyDescent="0.25">
      <c r="A3436" t="s">
        <v>28</v>
      </c>
      <c r="B3436" t="s">
        <v>36</v>
      </c>
      <c r="C3436" t="s">
        <v>53</v>
      </c>
      <c r="D3436" t="s">
        <v>58</v>
      </c>
      <c r="E3436">
        <v>17</v>
      </c>
      <c r="F3436" t="str">
        <f t="shared" si="53"/>
        <v>Average Per Premise1-in-2September Monthly System Peak Day100% Cycling17</v>
      </c>
      <c r="G3436">
        <v>1.2175389999999999</v>
      </c>
      <c r="H3436">
        <v>1.8605160000000001</v>
      </c>
      <c r="I3436">
        <v>87.383899999999997</v>
      </c>
      <c r="J3436">
        <v>0.3044172</v>
      </c>
      <c r="K3436">
        <v>0.50444149999999999</v>
      </c>
      <c r="L3436">
        <v>0.64297769999999999</v>
      </c>
      <c r="M3436">
        <v>0.78151400000000004</v>
      </c>
      <c r="N3436">
        <v>0.98153829999999997</v>
      </c>
      <c r="O3436">
        <v>10695</v>
      </c>
      <c r="P3436" t="s">
        <v>59</v>
      </c>
      <c r="Q3436" t="s">
        <v>61</v>
      </c>
    </row>
    <row r="3437" spans="1:17" x14ac:dyDescent="0.25">
      <c r="A3437" t="s">
        <v>29</v>
      </c>
      <c r="B3437" t="s">
        <v>36</v>
      </c>
      <c r="C3437" t="s">
        <v>53</v>
      </c>
      <c r="D3437" t="s">
        <v>58</v>
      </c>
      <c r="E3437">
        <v>17</v>
      </c>
      <c r="F3437" t="str">
        <f t="shared" si="53"/>
        <v>Average Per Device1-in-2September Monthly System Peak Day100% Cycling17</v>
      </c>
      <c r="G3437">
        <v>0.98610949999999997</v>
      </c>
      <c r="H3437">
        <v>1.5068699999999999</v>
      </c>
      <c r="I3437">
        <v>87.383899999999997</v>
      </c>
      <c r="J3437">
        <v>0.24655369999999999</v>
      </c>
      <c r="K3437">
        <v>0.40855750000000002</v>
      </c>
      <c r="L3437">
        <v>0.52076080000000002</v>
      </c>
      <c r="M3437">
        <v>0.63296419999999998</v>
      </c>
      <c r="N3437">
        <v>0.79496789999999995</v>
      </c>
      <c r="O3437">
        <v>10695</v>
      </c>
      <c r="P3437" t="s">
        <v>59</v>
      </c>
      <c r="Q3437" t="s">
        <v>61</v>
      </c>
    </row>
    <row r="3438" spans="1:17" x14ac:dyDescent="0.25">
      <c r="A3438" t="s">
        <v>43</v>
      </c>
      <c r="B3438" t="s">
        <v>36</v>
      </c>
      <c r="C3438" t="s">
        <v>53</v>
      </c>
      <c r="D3438" t="s">
        <v>58</v>
      </c>
      <c r="E3438">
        <v>17</v>
      </c>
      <c r="F3438" t="str">
        <f t="shared" si="53"/>
        <v>Aggregate1-in-2September Monthly System Peak Day100% Cycling17</v>
      </c>
      <c r="G3438">
        <v>13.02158</v>
      </c>
      <c r="H3438">
        <v>19.898219999999998</v>
      </c>
      <c r="I3438">
        <v>87.383899999999997</v>
      </c>
      <c r="J3438">
        <v>3.2557420000000001</v>
      </c>
      <c r="K3438">
        <v>5.3950019999999999</v>
      </c>
      <c r="L3438">
        <v>6.8766470000000002</v>
      </c>
      <c r="M3438">
        <v>8.3582920000000005</v>
      </c>
      <c r="N3438">
        <v>10.49755</v>
      </c>
      <c r="O3438">
        <v>10695</v>
      </c>
      <c r="P3438" t="s">
        <v>59</v>
      </c>
      <c r="Q3438" t="s">
        <v>61</v>
      </c>
    </row>
    <row r="3439" spans="1:17" x14ac:dyDescent="0.25">
      <c r="A3439" t="s">
        <v>30</v>
      </c>
      <c r="B3439" t="s">
        <v>36</v>
      </c>
      <c r="C3439" t="s">
        <v>53</v>
      </c>
      <c r="D3439" t="s">
        <v>31</v>
      </c>
      <c r="E3439">
        <v>17</v>
      </c>
      <c r="F3439" t="str">
        <f t="shared" si="53"/>
        <v>Average Per Ton1-in-2September Monthly System Peak Day50% Cycling17</v>
      </c>
      <c r="G3439">
        <v>0.49978030000000001</v>
      </c>
      <c r="H3439">
        <v>0.63825730000000003</v>
      </c>
      <c r="I3439">
        <v>87.709199999999996</v>
      </c>
      <c r="J3439">
        <v>9.887E-3</v>
      </c>
      <c r="K3439">
        <v>8.5859000000000005E-2</v>
      </c>
      <c r="L3439">
        <v>0.13847709999999999</v>
      </c>
      <c r="M3439">
        <v>0.19109509999999999</v>
      </c>
      <c r="N3439">
        <v>0.2670671</v>
      </c>
      <c r="O3439">
        <v>12331</v>
      </c>
      <c r="P3439" t="s">
        <v>59</v>
      </c>
      <c r="Q3439" t="s">
        <v>61</v>
      </c>
    </row>
    <row r="3440" spans="1:17" x14ac:dyDescent="0.25">
      <c r="A3440" t="s">
        <v>28</v>
      </c>
      <c r="B3440" t="s">
        <v>36</v>
      </c>
      <c r="C3440" t="s">
        <v>53</v>
      </c>
      <c r="D3440" t="s">
        <v>31</v>
      </c>
      <c r="E3440">
        <v>17</v>
      </c>
      <c r="F3440" t="str">
        <f t="shared" si="53"/>
        <v>Average Per Premise1-in-2September Monthly System Peak Day50% Cycling17</v>
      </c>
      <c r="G3440">
        <v>2.0515029999999999</v>
      </c>
      <c r="H3440">
        <v>2.6199249999999998</v>
      </c>
      <c r="I3440">
        <v>87.709199999999996</v>
      </c>
      <c r="J3440">
        <v>4.0584299999999997E-2</v>
      </c>
      <c r="K3440">
        <v>0.352435</v>
      </c>
      <c r="L3440">
        <v>0.56842190000000004</v>
      </c>
      <c r="M3440">
        <v>0.78440880000000002</v>
      </c>
      <c r="N3440">
        <v>1.09626</v>
      </c>
      <c r="O3440">
        <v>12331</v>
      </c>
      <c r="P3440" t="s">
        <v>59</v>
      </c>
      <c r="Q3440" t="s">
        <v>61</v>
      </c>
    </row>
    <row r="3441" spans="1:17" x14ac:dyDescent="0.25">
      <c r="A3441" t="s">
        <v>29</v>
      </c>
      <c r="B3441" t="s">
        <v>36</v>
      </c>
      <c r="C3441" t="s">
        <v>53</v>
      </c>
      <c r="D3441" t="s">
        <v>31</v>
      </c>
      <c r="E3441">
        <v>17</v>
      </c>
      <c r="F3441" t="str">
        <f t="shared" si="53"/>
        <v>Average Per Device1-in-2September Monthly System Peak Day50% Cycling17</v>
      </c>
      <c r="G3441">
        <v>1.7539400000000001</v>
      </c>
      <c r="H3441">
        <v>2.2399149999999999</v>
      </c>
      <c r="I3441">
        <v>87.709199999999996</v>
      </c>
      <c r="J3441">
        <v>3.4697699999999998E-2</v>
      </c>
      <c r="K3441">
        <v>0.30131570000000002</v>
      </c>
      <c r="L3441">
        <v>0.48597449999999998</v>
      </c>
      <c r="M3441">
        <v>0.67063329999999999</v>
      </c>
      <c r="N3441">
        <v>0.93725130000000001</v>
      </c>
      <c r="O3441">
        <v>12331</v>
      </c>
      <c r="P3441" t="s">
        <v>59</v>
      </c>
      <c r="Q3441" t="s">
        <v>61</v>
      </c>
    </row>
    <row r="3442" spans="1:17" x14ac:dyDescent="0.25">
      <c r="A3442" t="s">
        <v>43</v>
      </c>
      <c r="B3442" t="s">
        <v>36</v>
      </c>
      <c r="C3442" t="s">
        <v>53</v>
      </c>
      <c r="D3442" t="s">
        <v>31</v>
      </c>
      <c r="E3442">
        <v>17</v>
      </c>
      <c r="F3442" t="str">
        <f t="shared" si="53"/>
        <v>Aggregate1-in-2September Monthly System Peak Day50% Cycling17</v>
      </c>
      <c r="G3442">
        <v>25.297080000000001</v>
      </c>
      <c r="H3442">
        <v>32.306289999999997</v>
      </c>
      <c r="I3442">
        <v>87.709199999999996</v>
      </c>
      <c r="J3442">
        <v>0.50044460000000002</v>
      </c>
      <c r="K3442">
        <v>4.3458759999999996</v>
      </c>
      <c r="L3442">
        <v>7.0092109999999996</v>
      </c>
      <c r="M3442">
        <v>9.6725449999999995</v>
      </c>
      <c r="N3442">
        <v>13.51798</v>
      </c>
      <c r="O3442">
        <v>12331</v>
      </c>
      <c r="P3442" t="s">
        <v>59</v>
      </c>
      <c r="Q3442" t="s">
        <v>61</v>
      </c>
    </row>
    <row r="3443" spans="1:17" x14ac:dyDescent="0.25">
      <c r="A3443" t="s">
        <v>30</v>
      </c>
      <c r="B3443" t="s">
        <v>36</v>
      </c>
      <c r="C3443" t="s">
        <v>53</v>
      </c>
      <c r="D3443" t="s">
        <v>26</v>
      </c>
      <c r="E3443">
        <v>17</v>
      </c>
      <c r="F3443" t="str">
        <f t="shared" si="53"/>
        <v>Average Per Ton1-in-2September Monthly System Peak DayAll17</v>
      </c>
      <c r="G3443">
        <v>0.39382430000000002</v>
      </c>
      <c r="H3443">
        <v>0.53462030000000005</v>
      </c>
      <c r="I3443">
        <v>87.558099999999996</v>
      </c>
      <c r="J3443">
        <v>3.6845900000000001E-2</v>
      </c>
      <c r="K3443">
        <v>9.8260399999999998E-2</v>
      </c>
      <c r="L3443">
        <v>0.140796</v>
      </c>
      <c r="M3443">
        <v>0.18333160000000001</v>
      </c>
      <c r="N3443">
        <v>0.24474609999999999</v>
      </c>
      <c r="O3443">
        <v>23026</v>
      </c>
      <c r="P3443" t="s">
        <v>59</v>
      </c>
      <c r="Q3443" t="s">
        <v>61</v>
      </c>
    </row>
    <row r="3444" spans="1:17" x14ac:dyDescent="0.25">
      <c r="A3444" t="s">
        <v>28</v>
      </c>
      <c r="B3444" t="s">
        <v>36</v>
      </c>
      <c r="C3444" t="s">
        <v>53</v>
      </c>
      <c r="D3444" t="s">
        <v>26</v>
      </c>
      <c r="E3444">
        <v>17</v>
      </c>
      <c r="F3444" t="str">
        <f t="shared" si="53"/>
        <v>Average Per Premise1-in-2September Monthly System Peak DayAll17</v>
      </c>
      <c r="G3444">
        <v>1.6855039999999999</v>
      </c>
      <c r="H3444">
        <v>2.288087</v>
      </c>
      <c r="I3444">
        <v>87.558099999999996</v>
      </c>
      <c r="J3444">
        <v>0.15769430000000001</v>
      </c>
      <c r="K3444">
        <v>0.42053859999999998</v>
      </c>
      <c r="L3444">
        <v>0.6025838</v>
      </c>
      <c r="M3444">
        <v>0.78462900000000002</v>
      </c>
      <c r="N3444">
        <v>1.0474730000000001</v>
      </c>
      <c r="O3444">
        <v>23026</v>
      </c>
      <c r="P3444" t="s">
        <v>59</v>
      </c>
      <c r="Q3444" t="s">
        <v>61</v>
      </c>
    </row>
    <row r="3445" spans="1:17" x14ac:dyDescent="0.25">
      <c r="A3445" t="s">
        <v>29</v>
      </c>
      <c r="B3445" t="s">
        <v>36</v>
      </c>
      <c r="C3445" t="s">
        <v>53</v>
      </c>
      <c r="D3445" t="s">
        <v>26</v>
      </c>
      <c r="E3445">
        <v>17</v>
      </c>
      <c r="F3445" t="str">
        <f t="shared" si="53"/>
        <v>Average Per Device1-in-2September Monthly System Peak DayAll17</v>
      </c>
      <c r="G3445">
        <v>1.404749</v>
      </c>
      <c r="H3445">
        <v>1.90696</v>
      </c>
      <c r="I3445">
        <v>87.558099999999996</v>
      </c>
      <c r="J3445">
        <v>0.13142709999999999</v>
      </c>
      <c r="K3445">
        <v>0.35048940000000001</v>
      </c>
      <c r="L3445">
        <v>0.50221130000000003</v>
      </c>
      <c r="M3445">
        <v>0.65393319999999999</v>
      </c>
      <c r="N3445">
        <v>0.87299550000000004</v>
      </c>
      <c r="O3445">
        <v>23026</v>
      </c>
      <c r="P3445" t="s">
        <v>59</v>
      </c>
      <c r="Q3445" t="s">
        <v>61</v>
      </c>
    </row>
    <row r="3446" spans="1:17" x14ac:dyDescent="0.25">
      <c r="A3446" t="s">
        <v>43</v>
      </c>
      <c r="B3446" t="s">
        <v>36</v>
      </c>
      <c r="C3446" t="s">
        <v>53</v>
      </c>
      <c r="D3446" t="s">
        <v>26</v>
      </c>
      <c r="E3446">
        <v>17</v>
      </c>
      <c r="F3446" t="str">
        <f t="shared" si="53"/>
        <v>Aggregate1-in-2September Monthly System Peak DayAll17</v>
      </c>
      <c r="G3446">
        <v>38.810400000000001</v>
      </c>
      <c r="H3446">
        <v>52.685499999999998</v>
      </c>
      <c r="I3446">
        <v>87.558099999999996</v>
      </c>
      <c r="J3446">
        <v>3.631068</v>
      </c>
      <c r="K3446">
        <v>9.6833220000000004</v>
      </c>
      <c r="L3446">
        <v>13.87509</v>
      </c>
      <c r="M3446">
        <v>18.066870000000002</v>
      </c>
      <c r="N3446">
        <v>24.119119999999999</v>
      </c>
      <c r="O3446">
        <v>23026</v>
      </c>
      <c r="P3446" t="s">
        <v>59</v>
      </c>
      <c r="Q3446" t="s">
        <v>61</v>
      </c>
    </row>
    <row r="3447" spans="1:17" x14ac:dyDescent="0.25">
      <c r="A3447" t="s">
        <v>30</v>
      </c>
      <c r="B3447" t="s">
        <v>36</v>
      </c>
      <c r="C3447" t="s">
        <v>48</v>
      </c>
      <c r="D3447" t="s">
        <v>58</v>
      </c>
      <c r="E3447">
        <v>18</v>
      </c>
      <c r="F3447" t="str">
        <f t="shared" si="53"/>
        <v>Average Per Ton1-in-2August Monthly System Peak Day100% Cycling18</v>
      </c>
      <c r="G3447">
        <v>0.2845705</v>
      </c>
      <c r="H3447">
        <v>0.40736139999999998</v>
      </c>
      <c r="I3447">
        <v>81.077399999999997</v>
      </c>
      <c r="J3447">
        <v>5.1119499999999998E-2</v>
      </c>
      <c r="K3447">
        <v>9.3463500000000005E-2</v>
      </c>
      <c r="L3447">
        <v>0.12279089999999999</v>
      </c>
      <c r="M3447">
        <v>0.15211830000000001</v>
      </c>
      <c r="N3447">
        <v>0.1944623</v>
      </c>
      <c r="O3447">
        <v>10695</v>
      </c>
      <c r="P3447" t="s">
        <v>59</v>
      </c>
      <c r="Q3447" t="s">
        <v>61</v>
      </c>
    </row>
    <row r="3448" spans="1:17" x14ac:dyDescent="0.25">
      <c r="A3448" t="s">
        <v>28</v>
      </c>
      <c r="B3448" t="s">
        <v>36</v>
      </c>
      <c r="C3448" t="s">
        <v>48</v>
      </c>
      <c r="D3448" t="s">
        <v>58</v>
      </c>
      <c r="E3448">
        <v>18</v>
      </c>
      <c r="F3448" t="str">
        <f t="shared" si="53"/>
        <v>Average Per Premise1-in-2August Monthly System Peak Day100% Cycling18</v>
      </c>
      <c r="G3448">
        <v>1.275342</v>
      </c>
      <c r="H3448">
        <v>1.8256460000000001</v>
      </c>
      <c r="I3448">
        <v>81.077399999999997</v>
      </c>
      <c r="J3448">
        <v>0.22909879999999999</v>
      </c>
      <c r="K3448">
        <v>0.41886960000000001</v>
      </c>
      <c r="L3448">
        <v>0.55030420000000002</v>
      </c>
      <c r="M3448">
        <v>0.68173879999999998</v>
      </c>
      <c r="N3448">
        <v>0.87150950000000005</v>
      </c>
      <c r="O3448">
        <v>10695</v>
      </c>
      <c r="P3448" t="s">
        <v>59</v>
      </c>
      <c r="Q3448" t="s">
        <v>61</v>
      </c>
    </row>
    <row r="3449" spans="1:17" x14ac:dyDescent="0.25">
      <c r="A3449" t="s">
        <v>29</v>
      </c>
      <c r="B3449" t="s">
        <v>36</v>
      </c>
      <c r="C3449" t="s">
        <v>48</v>
      </c>
      <c r="D3449" t="s">
        <v>58</v>
      </c>
      <c r="E3449">
        <v>18</v>
      </c>
      <c r="F3449" t="str">
        <f t="shared" si="53"/>
        <v>Average Per Device1-in-2August Monthly System Peak Day100% Cycling18</v>
      </c>
      <c r="G3449">
        <v>1.0329250000000001</v>
      </c>
      <c r="H3449">
        <v>1.4786280000000001</v>
      </c>
      <c r="I3449">
        <v>81.077399999999997</v>
      </c>
      <c r="J3449">
        <v>0.18555179999999999</v>
      </c>
      <c r="K3449">
        <v>0.33925100000000002</v>
      </c>
      <c r="L3449">
        <v>0.4457026</v>
      </c>
      <c r="M3449">
        <v>0.55215420000000004</v>
      </c>
      <c r="N3449">
        <v>0.70585339999999996</v>
      </c>
      <c r="O3449">
        <v>10695</v>
      </c>
      <c r="P3449" t="s">
        <v>59</v>
      </c>
      <c r="Q3449" t="s">
        <v>61</v>
      </c>
    </row>
    <row r="3450" spans="1:17" x14ac:dyDescent="0.25">
      <c r="A3450" t="s">
        <v>43</v>
      </c>
      <c r="B3450" t="s">
        <v>36</v>
      </c>
      <c r="C3450" t="s">
        <v>48</v>
      </c>
      <c r="D3450" t="s">
        <v>58</v>
      </c>
      <c r="E3450">
        <v>18</v>
      </c>
      <c r="F3450" t="str">
        <f t="shared" si="53"/>
        <v>Aggregate1-in-2August Monthly System Peak Day100% Cycling18</v>
      </c>
      <c r="G3450">
        <v>13.63978</v>
      </c>
      <c r="H3450">
        <v>19.525279999999999</v>
      </c>
      <c r="I3450">
        <v>81.077399999999997</v>
      </c>
      <c r="J3450">
        <v>2.4502120000000001</v>
      </c>
      <c r="K3450">
        <v>4.4798099999999996</v>
      </c>
      <c r="L3450">
        <v>5.8855029999999999</v>
      </c>
      <c r="M3450">
        <v>7.2911970000000004</v>
      </c>
      <c r="N3450">
        <v>9.3207939999999994</v>
      </c>
      <c r="O3450">
        <v>10695</v>
      </c>
      <c r="P3450" t="s">
        <v>59</v>
      </c>
      <c r="Q3450" t="s">
        <v>61</v>
      </c>
    </row>
    <row r="3451" spans="1:17" x14ac:dyDescent="0.25">
      <c r="A3451" t="s">
        <v>30</v>
      </c>
      <c r="B3451" t="s">
        <v>36</v>
      </c>
      <c r="C3451" t="s">
        <v>48</v>
      </c>
      <c r="D3451" t="s">
        <v>31</v>
      </c>
      <c r="E3451">
        <v>18</v>
      </c>
      <c r="F3451" t="str">
        <f t="shared" si="53"/>
        <v>Average Per Ton1-in-2August Monthly System Peak Day50% Cycling18</v>
      </c>
      <c r="G3451">
        <v>0.50302829999999998</v>
      </c>
      <c r="H3451">
        <v>0.61535410000000001</v>
      </c>
      <c r="I3451">
        <v>81.4589</v>
      </c>
      <c r="J3451">
        <v>-2.5952000000000002E-3</v>
      </c>
      <c r="K3451">
        <v>6.5301100000000001E-2</v>
      </c>
      <c r="L3451">
        <v>0.1123258</v>
      </c>
      <c r="M3451">
        <v>0.15935060000000001</v>
      </c>
      <c r="N3451">
        <v>0.2272468</v>
      </c>
      <c r="O3451">
        <v>12331</v>
      </c>
      <c r="P3451" t="s">
        <v>59</v>
      </c>
      <c r="Q3451" t="s">
        <v>61</v>
      </c>
    </row>
    <row r="3452" spans="1:17" x14ac:dyDescent="0.25">
      <c r="A3452" t="s">
        <v>28</v>
      </c>
      <c r="B3452" t="s">
        <v>36</v>
      </c>
      <c r="C3452" t="s">
        <v>48</v>
      </c>
      <c r="D3452" t="s">
        <v>31</v>
      </c>
      <c r="E3452">
        <v>18</v>
      </c>
      <c r="F3452" t="str">
        <f t="shared" si="53"/>
        <v>Average Per Premise1-in-2August Monthly System Peak Day50% Cycling18</v>
      </c>
      <c r="G3452">
        <v>2.064835</v>
      </c>
      <c r="H3452">
        <v>2.5259109999999998</v>
      </c>
      <c r="I3452">
        <v>81.4589</v>
      </c>
      <c r="J3452">
        <v>-1.06528E-2</v>
      </c>
      <c r="K3452">
        <v>0.26804840000000002</v>
      </c>
      <c r="L3452">
        <v>0.46107599999999999</v>
      </c>
      <c r="M3452">
        <v>0.65410369999999995</v>
      </c>
      <c r="N3452">
        <v>0.93280490000000005</v>
      </c>
      <c r="O3452">
        <v>12331</v>
      </c>
      <c r="P3452" t="s">
        <v>59</v>
      </c>
      <c r="Q3452" t="s">
        <v>61</v>
      </c>
    </row>
    <row r="3453" spans="1:17" x14ac:dyDescent="0.25">
      <c r="A3453" t="s">
        <v>29</v>
      </c>
      <c r="B3453" t="s">
        <v>36</v>
      </c>
      <c r="C3453" t="s">
        <v>48</v>
      </c>
      <c r="D3453" t="s">
        <v>31</v>
      </c>
      <c r="E3453">
        <v>18</v>
      </c>
      <c r="F3453" t="str">
        <f t="shared" si="53"/>
        <v>Average Per Device1-in-2August Monthly System Peak Day50% Cycling18</v>
      </c>
      <c r="G3453">
        <v>1.765339</v>
      </c>
      <c r="H3453">
        <v>2.1595369999999998</v>
      </c>
      <c r="I3453">
        <v>81.4589</v>
      </c>
      <c r="J3453">
        <v>-9.1076999999999998E-3</v>
      </c>
      <c r="K3453">
        <v>0.22916900000000001</v>
      </c>
      <c r="L3453">
        <v>0.39419870000000001</v>
      </c>
      <c r="M3453">
        <v>0.55922839999999996</v>
      </c>
      <c r="N3453">
        <v>0.79750509999999997</v>
      </c>
      <c r="O3453">
        <v>12331</v>
      </c>
      <c r="P3453" t="s">
        <v>59</v>
      </c>
      <c r="Q3453" t="s">
        <v>61</v>
      </c>
    </row>
    <row r="3454" spans="1:17" x14ac:dyDescent="0.25">
      <c r="A3454" t="s">
        <v>43</v>
      </c>
      <c r="B3454" t="s">
        <v>36</v>
      </c>
      <c r="C3454" t="s">
        <v>48</v>
      </c>
      <c r="D3454" t="s">
        <v>31</v>
      </c>
      <c r="E3454">
        <v>18</v>
      </c>
      <c r="F3454" t="str">
        <f t="shared" si="53"/>
        <v>Aggregate1-in-2August Monthly System Peak Day50% Cycling18</v>
      </c>
      <c r="G3454">
        <v>25.461480000000002</v>
      </c>
      <c r="H3454">
        <v>31.147010000000002</v>
      </c>
      <c r="I3454">
        <v>81.4589</v>
      </c>
      <c r="J3454">
        <v>-0.1313598</v>
      </c>
      <c r="K3454">
        <v>3.3053050000000002</v>
      </c>
      <c r="L3454">
        <v>5.6855289999999998</v>
      </c>
      <c r="M3454">
        <v>8.0657519999999998</v>
      </c>
      <c r="N3454">
        <v>11.502420000000001</v>
      </c>
      <c r="O3454">
        <v>12331</v>
      </c>
      <c r="P3454" t="s">
        <v>59</v>
      </c>
      <c r="Q3454" t="s">
        <v>61</v>
      </c>
    </row>
    <row r="3455" spans="1:17" x14ac:dyDescent="0.25">
      <c r="A3455" t="s">
        <v>30</v>
      </c>
      <c r="B3455" t="s">
        <v>36</v>
      </c>
      <c r="C3455" t="s">
        <v>48</v>
      </c>
      <c r="D3455" t="s">
        <v>26</v>
      </c>
      <c r="E3455">
        <v>18</v>
      </c>
      <c r="F3455" t="str">
        <f t="shared" si="53"/>
        <v>Average Per Ton1-in-2August Monthly System Peak DayAll18</v>
      </c>
      <c r="G3455">
        <v>0.40155459999999998</v>
      </c>
      <c r="H3455">
        <v>0.51874149999999997</v>
      </c>
      <c r="I3455">
        <v>81.281700000000001</v>
      </c>
      <c r="J3455">
        <v>2.2355300000000002E-2</v>
      </c>
      <c r="K3455">
        <v>7.8382499999999994E-2</v>
      </c>
      <c r="L3455">
        <v>0.11718679999999999</v>
      </c>
      <c r="M3455">
        <v>0.1559912</v>
      </c>
      <c r="N3455">
        <v>0.2120184</v>
      </c>
      <c r="O3455">
        <v>23026</v>
      </c>
      <c r="P3455" t="s">
        <v>59</v>
      </c>
      <c r="Q3455" t="s">
        <v>61</v>
      </c>
    </row>
    <row r="3456" spans="1:17" x14ac:dyDescent="0.25">
      <c r="A3456" t="s">
        <v>28</v>
      </c>
      <c r="B3456" t="s">
        <v>36</v>
      </c>
      <c r="C3456" t="s">
        <v>48</v>
      </c>
      <c r="D3456" t="s">
        <v>26</v>
      </c>
      <c r="E3456">
        <v>18</v>
      </c>
      <c r="F3456" t="str">
        <f t="shared" si="53"/>
        <v>Average Per Premise1-in-2August Monthly System Peak DayAll18</v>
      </c>
      <c r="G3456">
        <v>1.718588</v>
      </c>
      <c r="H3456">
        <v>2.2201279999999999</v>
      </c>
      <c r="I3456">
        <v>81.281700000000001</v>
      </c>
      <c r="J3456">
        <v>9.5676800000000006E-2</v>
      </c>
      <c r="K3456">
        <v>0.3354644</v>
      </c>
      <c r="L3456">
        <v>0.50154049999999994</v>
      </c>
      <c r="M3456">
        <v>0.6676166</v>
      </c>
      <c r="N3456">
        <v>0.90740410000000005</v>
      </c>
      <c r="O3456">
        <v>23026</v>
      </c>
      <c r="P3456" t="s">
        <v>59</v>
      </c>
      <c r="Q3456" t="s">
        <v>61</v>
      </c>
    </row>
    <row r="3457" spans="1:17" x14ac:dyDescent="0.25">
      <c r="A3457" t="s">
        <v>29</v>
      </c>
      <c r="B3457" t="s">
        <v>36</v>
      </c>
      <c r="C3457" t="s">
        <v>48</v>
      </c>
      <c r="D3457" t="s">
        <v>26</v>
      </c>
      <c r="E3457">
        <v>18</v>
      </c>
      <c r="F3457" t="str">
        <f t="shared" si="53"/>
        <v>Average Per Device1-in-2August Monthly System Peak DayAll18</v>
      </c>
      <c r="G3457">
        <v>1.4323220000000001</v>
      </c>
      <c r="H3457">
        <v>1.8503210000000001</v>
      </c>
      <c r="I3457">
        <v>81.281700000000001</v>
      </c>
      <c r="J3457">
        <v>7.9739900000000002E-2</v>
      </c>
      <c r="K3457">
        <v>0.279586</v>
      </c>
      <c r="L3457">
        <v>0.4179988</v>
      </c>
      <c r="M3457">
        <v>0.55641160000000001</v>
      </c>
      <c r="N3457">
        <v>0.75625770000000003</v>
      </c>
      <c r="O3457">
        <v>23026</v>
      </c>
      <c r="P3457" t="s">
        <v>59</v>
      </c>
      <c r="Q3457" t="s">
        <v>61</v>
      </c>
    </row>
    <row r="3458" spans="1:17" x14ac:dyDescent="0.25">
      <c r="A3458" t="s">
        <v>43</v>
      </c>
      <c r="B3458" t="s">
        <v>36</v>
      </c>
      <c r="C3458" t="s">
        <v>48</v>
      </c>
      <c r="D3458" t="s">
        <v>26</v>
      </c>
      <c r="E3458" s="2">
        <v>18</v>
      </c>
      <c r="F3458" t="str">
        <f t="shared" si="53"/>
        <v>Aggregate1-in-2August Monthly System Peak DayAll18</v>
      </c>
      <c r="G3458">
        <v>39.572209999999998</v>
      </c>
      <c r="H3458">
        <v>51.12068</v>
      </c>
      <c r="I3458">
        <v>81.281700000000001</v>
      </c>
      <c r="J3458">
        <v>2.203055</v>
      </c>
      <c r="K3458">
        <v>7.7244020000000004</v>
      </c>
      <c r="L3458">
        <v>11.54847</v>
      </c>
      <c r="M3458">
        <v>15.372540000000001</v>
      </c>
      <c r="N3458">
        <v>20.893889999999999</v>
      </c>
      <c r="O3458">
        <v>23026</v>
      </c>
      <c r="P3458" t="s">
        <v>59</v>
      </c>
      <c r="Q3458" t="s">
        <v>61</v>
      </c>
    </row>
    <row r="3459" spans="1:17" x14ac:dyDescent="0.25">
      <c r="A3459" t="s">
        <v>30</v>
      </c>
      <c r="B3459" t="s">
        <v>36</v>
      </c>
      <c r="C3459" t="s">
        <v>37</v>
      </c>
      <c r="D3459" t="s">
        <v>58</v>
      </c>
      <c r="E3459" s="2">
        <v>18</v>
      </c>
      <c r="F3459" t="str">
        <f t="shared" ref="F3459:F3522" si="54">CONCATENATE(A3459,B3459,C3459,D3459,E3459)</f>
        <v>Average Per Ton1-in-2August Typical Event Day100% Cycling18</v>
      </c>
      <c r="G3459">
        <v>0.27139439999999998</v>
      </c>
      <c r="H3459">
        <v>0.37084060000000002</v>
      </c>
      <c r="I3459">
        <v>81.290599999999998</v>
      </c>
      <c r="J3459">
        <v>2.4070500000000002E-2</v>
      </c>
      <c r="K3459">
        <v>6.86031E-2</v>
      </c>
      <c r="L3459">
        <v>9.9446199999999998E-2</v>
      </c>
      <c r="M3459">
        <v>0.1302893</v>
      </c>
      <c r="N3459">
        <v>0.1748218</v>
      </c>
      <c r="O3459">
        <v>10695</v>
      </c>
      <c r="P3459" t="s">
        <v>59</v>
      </c>
      <c r="Q3459" t="s">
        <v>61</v>
      </c>
    </row>
    <row r="3460" spans="1:17" x14ac:dyDescent="0.25">
      <c r="A3460" t="s">
        <v>28</v>
      </c>
      <c r="B3460" t="s">
        <v>36</v>
      </c>
      <c r="C3460" t="s">
        <v>37</v>
      </c>
      <c r="D3460" t="s">
        <v>58</v>
      </c>
      <c r="E3460" s="2">
        <v>18</v>
      </c>
      <c r="F3460" t="str">
        <f t="shared" si="54"/>
        <v>Average Per Premise1-in-2August Typical Event Day100% Cycling18</v>
      </c>
      <c r="G3460">
        <v>1.216291</v>
      </c>
      <c r="H3460">
        <v>1.6619729999999999</v>
      </c>
      <c r="I3460">
        <v>81.290599999999998</v>
      </c>
      <c r="J3460">
        <v>0.1078754</v>
      </c>
      <c r="K3460">
        <v>0.30745410000000001</v>
      </c>
      <c r="L3460">
        <v>0.44568170000000001</v>
      </c>
      <c r="M3460">
        <v>0.58390929999999996</v>
      </c>
      <c r="N3460">
        <v>0.78348790000000001</v>
      </c>
      <c r="O3460">
        <v>10695</v>
      </c>
      <c r="P3460" t="s">
        <v>59</v>
      </c>
      <c r="Q3460" t="s">
        <v>61</v>
      </c>
    </row>
    <row r="3461" spans="1:17" x14ac:dyDescent="0.25">
      <c r="A3461" t="s">
        <v>29</v>
      </c>
      <c r="B3461" t="s">
        <v>36</v>
      </c>
      <c r="C3461" t="s">
        <v>37</v>
      </c>
      <c r="D3461" t="s">
        <v>58</v>
      </c>
      <c r="E3461" s="2">
        <v>18</v>
      </c>
      <c r="F3461" t="str">
        <f t="shared" si="54"/>
        <v>Average Per Device1-in-2August Typical Event Day100% Cycling18</v>
      </c>
      <c r="G3461">
        <v>0.9850989</v>
      </c>
      <c r="H3461">
        <v>1.346066</v>
      </c>
      <c r="I3461">
        <v>81.290599999999998</v>
      </c>
      <c r="J3461">
        <v>8.7370500000000004E-2</v>
      </c>
      <c r="K3461">
        <v>0.2490134</v>
      </c>
      <c r="L3461">
        <v>0.36096669999999997</v>
      </c>
      <c r="M3461">
        <v>0.47292010000000001</v>
      </c>
      <c r="N3461">
        <v>0.63456290000000004</v>
      </c>
      <c r="O3461">
        <v>10695</v>
      </c>
      <c r="P3461" t="s">
        <v>59</v>
      </c>
      <c r="Q3461" t="s">
        <v>61</v>
      </c>
    </row>
    <row r="3462" spans="1:17" x14ac:dyDescent="0.25">
      <c r="A3462" t="s">
        <v>43</v>
      </c>
      <c r="B3462" t="s">
        <v>36</v>
      </c>
      <c r="C3462" t="s">
        <v>37</v>
      </c>
      <c r="D3462" t="s">
        <v>58</v>
      </c>
      <c r="E3462" s="2">
        <v>18</v>
      </c>
      <c r="F3462" t="str">
        <f t="shared" si="54"/>
        <v>Aggregate1-in-2August Typical Event Day100% Cycling18</v>
      </c>
      <c r="G3462">
        <v>13.008229999999999</v>
      </c>
      <c r="H3462">
        <v>17.774799999999999</v>
      </c>
      <c r="I3462">
        <v>81.290599999999998</v>
      </c>
      <c r="J3462">
        <v>1.1537280000000001</v>
      </c>
      <c r="K3462">
        <v>3.2882210000000001</v>
      </c>
      <c r="L3462">
        <v>4.7665660000000001</v>
      </c>
      <c r="M3462">
        <v>6.24491</v>
      </c>
      <c r="N3462">
        <v>8.3794029999999999</v>
      </c>
      <c r="O3462">
        <v>10695</v>
      </c>
      <c r="P3462" t="s">
        <v>59</v>
      </c>
      <c r="Q3462" t="s">
        <v>61</v>
      </c>
    </row>
    <row r="3463" spans="1:17" x14ac:dyDescent="0.25">
      <c r="A3463" t="s">
        <v>30</v>
      </c>
      <c r="B3463" t="s">
        <v>36</v>
      </c>
      <c r="C3463" t="s">
        <v>37</v>
      </c>
      <c r="D3463" t="s">
        <v>31</v>
      </c>
      <c r="E3463" s="2">
        <v>18</v>
      </c>
      <c r="F3463" t="str">
        <f t="shared" si="54"/>
        <v>Average Per Ton1-in-2August Typical Event Day50% Cycling18</v>
      </c>
      <c r="G3463">
        <v>0.47149940000000001</v>
      </c>
      <c r="H3463">
        <v>0.56822439999999996</v>
      </c>
      <c r="I3463">
        <v>81.803700000000006</v>
      </c>
      <c r="J3463">
        <v>-2.1894199999999999E-2</v>
      </c>
      <c r="K3463">
        <v>4.8186899999999998E-2</v>
      </c>
      <c r="L3463">
        <v>9.6724900000000003E-2</v>
      </c>
      <c r="M3463">
        <v>0.1452629</v>
      </c>
      <c r="N3463">
        <v>0.21534410000000001</v>
      </c>
      <c r="O3463">
        <v>12331</v>
      </c>
      <c r="P3463" t="s">
        <v>59</v>
      </c>
      <c r="Q3463" t="s">
        <v>61</v>
      </c>
    </row>
    <row r="3464" spans="1:17" x14ac:dyDescent="0.25">
      <c r="A3464" t="s">
        <v>28</v>
      </c>
      <c r="B3464" t="s">
        <v>36</v>
      </c>
      <c r="C3464" t="s">
        <v>37</v>
      </c>
      <c r="D3464" t="s">
        <v>31</v>
      </c>
      <c r="E3464" s="2">
        <v>18</v>
      </c>
      <c r="F3464" t="str">
        <f t="shared" si="54"/>
        <v>Average Per Premise1-in-2August Typical Event Day50% Cycling18</v>
      </c>
      <c r="G3464">
        <v>1.9354150000000001</v>
      </c>
      <c r="H3464">
        <v>2.3324530000000001</v>
      </c>
      <c r="I3464">
        <v>81.803700000000006</v>
      </c>
      <c r="J3464">
        <v>-8.9871599999999996E-2</v>
      </c>
      <c r="K3464">
        <v>0.19779820000000001</v>
      </c>
      <c r="L3464">
        <v>0.39703749999999999</v>
      </c>
      <c r="M3464">
        <v>0.59627669999999999</v>
      </c>
      <c r="N3464">
        <v>0.88394649999999997</v>
      </c>
      <c r="O3464">
        <v>12331</v>
      </c>
      <c r="P3464" t="s">
        <v>59</v>
      </c>
      <c r="Q3464" t="s">
        <v>61</v>
      </c>
    </row>
    <row r="3465" spans="1:17" x14ac:dyDescent="0.25">
      <c r="A3465" t="s">
        <v>29</v>
      </c>
      <c r="B3465" t="s">
        <v>36</v>
      </c>
      <c r="C3465" t="s">
        <v>37</v>
      </c>
      <c r="D3465" t="s">
        <v>31</v>
      </c>
      <c r="E3465" s="2">
        <v>18</v>
      </c>
      <c r="F3465" t="str">
        <f t="shared" si="54"/>
        <v>Average Per Device1-in-2August Typical Event Day50% Cycling18</v>
      </c>
      <c r="G3465">
        <v>1.6546909999999999</v>
      </c>
      <c r="H3465">
        <v>1.9941390000000001</v>
      </c>
      <c r="I3465">
        <v>81.803700000000006</v>
      </c>
      <c r="J3465">
        <v>-7.6836000000000002E-2</v>
      </c>
      <c r="K3465">
        <v>0.16910839999999999</v>
      </c>
      <c r="L3465">
        <v>0.33944869999999999</v>
      </c>
      <c r="M3465">
        <v>0.50978900000000005</v>
      </c>
      <c r="N3465">
        <v>0.75573349999999995</v>
      </c>
      <c r="O3465">
        <v>12331</v>
      </c>
      <c r="P3465" t="s">
        <v>59</v>
      </c>
      <c r="Q3465" t="s">
        <v>61</v>
      </c>
    </row>
    <row r="3466" spans="1:17" x14ac:dyDescent="0.25">
      <c r="A3466" t="s">
        <v>43</v>
      </c>
      <c r="B3466" t="s">
        <v>36</v>
      </c>
      <c r="C3466" t="s">
        <v>37</v>
      </c>
      <c r="D3466" t="s">
        <v>31</v>
      </c>
      <c r="E3466" s="2">
        <v>18</v>
      </c>
      <c r="F3466" t="str">
        <f t="shared" si="54"/>
        <v>Aggregate1-in-2August Typical Event Day50% Cycling18</v>
      </c>
      <c r="G3466">
        <v>23.865600000000001</v>
      </c>
      <c r="H3466">
        <v>28.761469999999999</v>
      </c>
      <c r="I3466">
        <v>81.803700000000006</v>
      </c>
      <c r="J3466">
        <v>-1.108206</v>
      </c>
      <c r="K3466">
        <v>2.4390499999999999</v>
      </c>
      <c r="L3466">
        <v>4.8958690000000002</v>
      </c>
      <c r="M3466">
        <v>7.3526879999999997</v>
      </c>
      <c r="N3466">
        <v>10.899940000000001</v>
      </c>
      <c r="O3466">
        <v>12331</v>
      </c>
      <c r="P3466" t="s">
        <v>59</v>
      </c>
      <c r="Q3466" t="s">
        <v>61</v>
      </c>
    </row>
    <row r="3467" spans="1:17" x14ac:dyDescent="0.25">
      <c r="A3467" t="s">
        <v>30</v>
      </c>
      <c r="B3467" t="s">
        <v>36</v>
      </c>
      <c r="C3467" t="s">
        <v>37</v>
      </c>
      <c r="D3467" t="s">
        <v>26</v>
      </c>
      <c r="E3467" s="2">
        <v>18</v>
      </c>
      <c r="F3467" t="str">
        <f t="shared" si="54"/>
        <v>Average Per Ton1-in-2August Typical Event DayAll18</v>
      </c>
      <c r="G3467">
        <v>0.37855060000000001</v>
      </c>
      <c r="H3467">
        <v>0.47653960000000001</v>
      </c>
      <c r="I3467">
        <v>81.565299999999993</v>
      </c>
      <c r="J3467">
        <v>-5.4359999999999999E-4</v>
      </c>
      <c r="K3467">
        <v>5.7670199999999998E-2</v>
      </c>
      <c r="L3467">
        <v>9.7989000000000007E-2</v>
      </c>
      <c r="M3467">
        <v>0.13830770000000001</v>
      </c>
      <c r="N3467">
        <v>0.19652149999999999</v>
      </c>
      <c r="O3467">
        <v>23026</v>
      </c>
      <c r="P3467" t="s">
        <v>59</v>
      </c>
      <c r="Q3467" t="s">
        <v>61</v>
      </c>
    </row>
    <row r="3468" spans="1:17" x14ac:dyDescent="0.25">
      <c r="A3468" t="s">
        <v>28</v>
      </c>
      <c r="B3468" t="s">
        <v>36</v>
      </c>
      <c r="C3468" t="s">
        <v>37</v>
      </c>
      <c r="D3468" t="s">
        <v>26</v>
      </c>
      <c r="E3468" s="2">
        <v>18</v>
      </c>
      <c r="F3468" t="str">
        <f t="shared" si="54"/>
        <v>Average Per Premise1-in-2August Typical Event DayAll18</v>
      </c>
      <c r="G3468">
        <v>1.6201350000000001</v>
      </c>
      <c r="H3468">
        <v>2.0395110000000001</v>
      </c>
      <c r="I3468">
        <v>81.565299999999993</v>
      </c>
      <c r="J3468">
        <v>-2.3265E-3</v>
      </c>
      <c r="K3468">
        <v>0.24681919999999999</v>
      </c>
      <c r="L3468">
        <v>0.41937669999999999</v>
      </c>
      <c r="M3468">
        <v>0.59193419999999997</v>
      </c>
      <c r="N3468">
        <v>0.84107980000000004</v>
      </c>
      <c r="O3468">
        <v>23026</v>
      </c>
      <c r="P3468" t="s">
        <v>59</v>
      </c>
      <c r="Q3468" t="s">
        <v>61</v>
      </c>
    </row>
    <row r="3469" spans="1:17" x14ac:dyDescent="0.25">
      <c r="A3469" t="s">
        <v>29</v>
      </c>
      <c r="B3469" t="s">
        <v>36</v>
      </c>
      <c r="C3469" t="s">
        <v>37</v>
      </c>
      <c r="D3469" t="s">
        <v>26</v>
      </c>
      <c r="E3469" s="2">
        <v>18</v>
      </c>
      <c r="F3469" t="str">
        <f t="shared" si="54"/>
        <v>Average Per Device1-in-2August Typical Event DayAll18</v>
      </c>
      <c r="G3469">
        <v>1.350268</v>
      </c>
      <c r="H3469">
        <v>1.6997899999999999</v>
      </c>
      <c r="I3469">
        <v>81.565299999999993</v>
      </c>
      <c r="J3469">
        <v>-1.9388999999999999E-3</v>
      </c>
      <c r="K3469">
        <v>0.20570649999999999</v>
      </c>
      <c r="L3469">
        <v>0.34952109999999997</v>
      </c>
      <c r="M3469">
        <v>0.49333559999999999</v>
      </c>
      <c r="N3469">
        <v>0.70098099999999997</v>
      </c>
      <c r="O3469">
        <v>23026</v>
      </c>
      <c r="P3469" t="s">
        <v>59</v>
      </c>
      <c r="Q3469" t="s">
        <v>61</v>
      </c>
    </row>
    <row r="3470" spans="1:17" x14ac:dyDescent="0.25">
      <c r="A3470" t="s">
        <v>43</v>
      </c>
      <c r="B3470" t="s">
        <v>36</v>
      </c>
      <c r="C3470" t="s">
        <v>37</v>
      </c>
      <c r="D3470" t="s">
        <v>26</v>
      </c>
      <c r="E3470" s="2">
        <v>18</v>
      </c>
      <c r="F3470" t="str">
        <f t="shared" si="54"/>
        <v>Aggregate1-in-2August Typical Event DayAll18</v>
      </c>
      <c r="G3470">
        <v>37.305219999999998</v>
      </c>
      <c r="H3470">
        <v>46.961790000000001</v>
      </c>
      <c r="I3470">
        <v>81.565299999999993</v>
      </c>
      <c r="J3470">
        <v>-5.3568900000000003E-2</v>
      </c>
      <c r="K3470">
        <v>5.6832580000000004</v>
      </c>
      <c r="L3470">
        <v>9.656568</v>
      </c>
      <c r="M3470">
        <v>13.62988</v>
      </c>
      <c r="N3470">
        <v>19.366700000000002</v>
      </c>
      <c r="O3470">
        <v>23026</v>
      </c>
      <c r="P3470" t="s">
        <v>59</v>
      </c>
      <c r="Q3470" t="s">
        <v>61</v>
      </c>
    </row>
    <row r="3471" spans="1:17" x14ac:dyDescent="0.25">
      <c r="A3471" t="s">
        <v>30</v>
      </c>
      <c r="B3471" t="s">
        <v>36</v>
      </c>
      <c r="C3471" t="s">
        <v>49</v>
      </c>
      <c r="D3471" t="s">
        <v>58</v>
      </c>
      <c r="E3471" s="2">
        <v>18</v>
      </c>
      <c r="F3471" t="str">
        <f t="shared" si="54"/>
        <v>Average Per Ton1-in-2July Monthly System Peak Day100% Cycling18</v>
      </c>
      <c r="G3471">
        <v>0.26972679999999999</v>
      </c>
      <c r="H3471">
        <v>0.3662184</v>
      </c>
      <c r="I3471">
        <v>81.965999999999994</v>
      </c>
      <c r="J3471">
        <v>2.0562799999999999E-2</v>
      </c>
      <c r="K3471">
        <v>6.54222E-2</v>
      </c>
      <c r="L3471">
        <v>9.6491599999999997E-2</v>
      </c>
      <c r="M3471">
        <v>0.12756110000000001</v>
      </c>
      <c r="N3471">
        <v>0.1724205</v>
      </c>
      <c r="O3471">
        <v>10695</v>
      </c>
      <c r="P3471" t="s">
        <v>59</v>
      </c>
      <c r="Q3471" t="s">
        <v>61</v>
      </c>
    </row>
    <row r="3472" spans="1:17" x14ac:dyDescent="0.25">
      <c r="A3472" t="s">
        <v>28</v>
      </c>
      <c r="B3472" t="s">
        <v>36</v>
      </c>
      <c r="C3472" t="s">
        <v>49</v>
      </c>
      <c r="D3472" t="s">
        <v>58</v>
      </c>
      <c r="E3472" s="2">
        <v>18</v>
      </c>
      <c r="F3472" t="str">
        <f t="shared" si="54"/>
        <v>Average Per Premise1-in-2July Monthly System Peak Day100% Cycling18</v>
      </c>
      <c r="G3472">
        <v>1.208817</v>
      </c>
      <c r="H3472">
        <v>1.6412580000000001</v>
      </c>
      <c r="I3472">
        <v>81.965999999999994</v>
      </c>
      <c r="J3472">
        <v>9.2155000000000001E-2</v>
      </c>
      <c r="K3472">
        <v>0.29319840000000003</v>
      </c>
      <c r="L3472">
        <v>0.43244050000000001</v>
      </c>
      <c r="M3472">
        <v>0.57168249999999998</v>
      </c>
      <c r="N3472">
        <v>0.77272589999999997</v>
      </c>
      <c r="O3472">
        <v>10695</v>
      </c>
      <c r="P3472" t="s">
        <v>59</v>
      </c>
      <c r="Q3472" t="s">
        <v>61</v>
      </c>
    </row>
    <row r="3473" spans="1:17" x14ac:dyDescent="0.25">
      <c r="A3473" t="s">
        <v>29</v>
      </c>
      <c r="B3473" t="s">
        <v>36</v>
      </c>
      <c r="C3473" t="s">
        <v>49</v>
      </c>
      <c r="D3473" t="s">
        <v>58</v>
      </c>
      <c r="E3473" s="2">
        <v>18</v>
      </c>
      <c r="F3473" t="str">
        <f t="shared" si="54"/>
        <v>Average Per Device1-in-2July Monthly System Peak Day100% Cycling18</v>
      </c>
      <c r="G3473">
        <v>0.97904599999999997</v>
      </c>
      <c r="H3473">
        <v>1.329288</v>
      </c>
      <c r="I3473">
        <v>81.965999999999994</v>
      </c>
      <c r="J3473">
        <v>7.4638300000000005E-2</v>
      </c>
      <c r="K3473">
        <v>0.2374674</v>
      </c>
      <c r="L3473">
        <v>0.35024240000000001</v>
      </c>
      <c r="M3473">
        <v>0.46301740000000002</v>
      </c>
      <c r="N3473">
        <v>0.62584660000000003</v>
      </c>
      <c r="O3473">
        <v>10695</v>
      </c>
      <c r="P3473" t="s">
        <v>59</v>
      </c>
      <c r="Q3473" t="s">
        <v>61</v>
      </c>
    </row>
    <row r="3474" spans="1:17" x14ac:dyDescent="0.25">
      <c r="A3474" t="s">
        <v>43</v>
      </c>
      <c r="B3474" t="s">
        <v>36</v>
      </c>
      <c r="C3474" t="s">
        <v>49</v>
      </c>
      <c r="D3474" t="s">
        <v>58</v>
      </c>
      <c r="E3474" s="2">
        <v>18</v>
      </c>
      <c r="F3474" t="str">
        <f t="shared" si="54"/>
        <v>Aggregate1-in-2July Monthly System Peak Day100% Cycling18</v>
      </c>
      <c r="G3474">
        <v>12.9283</v>
      </c>
      <c r="H3474">
        <v>17.553249999999998</v>
      </c>
      <c r="I3474">
        <v>81.965999999999994</v>
      </c>
      <c r="J3474">
        <v>0.98559830000000004</v>
      </c>
      <c r="K3474">
        <v>3.1357569999999999</v>
      </c>
      <c r="L3474">
        <v>4.6249510000000003</v>
      </c>
      <c r="M3474">
        <v>6.1141439999999996</v>
      </c>
      <c r="N3474">
        <v>8.2643039999999992</v>
      </c>
      <c r="O3474">
        <v>10695</v>
      </c>
      <c r="P3474" t="s">
        <v>59</v>
      </c>
      <c r="Q3474" t="s">
        <v>61</v>
      </c>
    </row>
    <row r="3475" spans="1:17" x14ac:dyDescent="0.25">
      <c r="A3475" t="s">
        <v>30</v>
      </c>
      <c r="B3475" t="s">
        <v>36</v>
      </c>
      <c r="C3475" t="s">
        <v>49</v>
      </c>
      <c r="D3475" t="s">
        <v>31</v>
      </c>
      <c r="E3475" s="2">
        <v>18</v>
      </c>
      <c r="F3475" t="str">
        <f t="shared" si="54"/>
        <v>Average Per Ton1-in-2July Monthly System Peak Day50% Cycling18</v>
      </c>
      <c r="G3475">
        <v>0.46905950000000002</v>
      </c>
      <c r="H3475">
        <v>0.5645772</v>
      </c>
      <c r="I3475">
        <v>82.775800000000004</v>
      </c>
      <c r="J3475">
        <v>-2.3448E-2</v>
      </c>
      <c r="K3475">
        <v>4.6837900000000002E-2</v>
      </c>
      <c r="L3475">
        <v>9.5517699999999997E-2</v>
      </c>
      <c r="M3475">
        <v>0.14419750000000001</v>
      </c>
      <c r="N3475">
        <v>0.21448329999999999</v>
      </c>
      <c r="O3475">
        <v>12331</v>
      </c>
      <c r="P3475" t="s">
        <v>59</v>
      </c>
      <c r="Q3475" t="s">
        <v>61</v>
      </c>
    </row>
    <row r="3476" spans="1:17" x14ac:dyDescent="0.25">
      <c r="A3476" t="s">
        <v>28</v>
      </c>
      <c r="B3476" t="s">
        <v>36</v>
      </c>
      <c r="C3476" t="s">
        <v>49</v>
      </c>
      <c r="D3476" t="s">
        <v>31</v>
      </c>
      <c r="E3476" s="2">
        <v>18</v>
      </c>
      <c r="F3476" t="str">
        <f t="shared" si="54"/>
        <v>Average Per Premise1-in-2July Monthly System Peak Day50% Cycling18</v>
      </c>
      <c r="G3476">
        <v>1.9254</v>
      </c>
      <c r="H3476">
        <v>2.317482</v>
      </c>
      <c r="I3476">
        <v>82.775800000000004</v>
      </c>
      <c r="J3476">
        <v>-9.6249500000000002E-2</v>
      </c>
      <c r="K3476">
        <v>0.1922606</v>
      </c>
      <c r="L3476">
        <v>0.39208189999999998</v>
      </c>
      <c r="M3476">
        <v>0.59190310000000002</v>
      </c>
      <c r="N3476">
        <v>0.88041320000000001</v>
      </c>
      <c r="O3476">
        <v>12331</v>
      </c>
      <c r="P3476" t="s">
        <v>59</v>
      </c>
      <c r="Q3476" t="s">
        <v>61</v>
      </c>
    </row>
    <row r="3477" spans="1:17" x14ac:dyDescent="0.25">
      <c r="A3477" t="s">
        <v>29</v>
      </c>
      <c r="B3477" t="s">
        <v>36</v>
      </c>
      <c r="C3477" t="s">
        <v>49</v>
      </c>
      <c r="D3477" t="s">
        <v>31</v>
      </c>
      <c r="E3477" s="2">
        <v>18</v>
      </c>
      <c r="F3477" t="str">
        <f t="shared" si="54"/>
        <v>Average Per Device1-in-2July Monthly System Peak Day50% Cycling18</v>
      </c>
      <c r="G3477">
        <v>1.646128</v>
      </c>
      <c r="H3477">
        <v>1.9813400000000001</v>
      </c>
      <c r="I3477">
        <v>82.775800000000004</v>
      </c>
      <c r="J3477">
        <v>-8.2288899999999998E-2</v>
      </c>
      <c r="K3477">
        <v>0.16437399999999999</v>
      </c>
      <c r="L3477">
        <v>0.33521190000000001</v>
      </c>
      <c r="M3477">
        <v>0.50604979999999999</v>
      </c>
      <c r="N3477">
        <v>0.75271270000000001</v>
      </c>
      <c r="O3477">
        <v>12331</v>
      </c>
      <c r="P3477" t="s">
        <v>59</v>
      </c>
      <c r="Q3477" t="s">
        <v>61</v>
      </c>
    </row>
    <row r="3478" spans="1:17" x14ac:dyDescent="0.25">
      <c r="A3478" t="s">
        <v>43</v>
      </c>
      <c r="B3478" t="s">
        <v>36</v>
      </c>
      <c r="C3478" t="s">
        <v>49</v>
      </c>
      <c r="D3478" t="s">
        <v>31</v>
      </c>
      <c r="E3478" s="2">
        <v>18</v>
      </c>
      <c r="F3478" t="str">
        <f t="shared" si="54"/>
        <v>Aggregate1-in-2July Monthly System Peak Day50% Cycling18</v>
      </c>
      <c r="G3478">
        <v>23.74211</v>
      </c>
      <c r="H3478">
        <v>28.57687</v>
      </c>
      <c r="I3478">
        <v>82.775800000000004</v>
      </c>
      <c r="J3478">
        <v>-1.186852</v>
      </c>
      <c r="K3478">
        <v>2.3707660000000002</v>
      </c>
      <c r="L3478">
        <v>4.8347610000000003</v>
      </c>
      <c r="M3478">
        <v>7.2987570000000002</v>
      </c>
      <c r="N3478">
        <v>10.85638</v>
      </c>
      <c r="O3478">
        <v>12331</v>
      </c>
      <c r="P3478" t="s">
        <v>59</v>
      </c>
      <c r="Q3478" t="s">
        <v>61</v>
      </c>
    </row>
    <row r="3479" spans="1:17" x14ac:dyDescent="0.25">
      <c r="A3479" t="s">
        <v>30</v>
      </c>
      <c r="B3479" t="s">
        <v>36</v>
      </c>
      <c r="C3479" t="s">
        <v>49</v>
      </c>
      <c r="D3479" t="s">
        <v>26</v>
      </c>
      <c r="E3479" s="2">
        <v>18</v>
      </c>
      <c r="F3479" t="str">
        <f t="shared" si="54"/>
        <v>Average Per Ton1-in-2July Monthly System Peak DayAll18</v>
      </c>
      <c r="G3479">
        <v>0.37646950000000001</v>
      </c>
      <c r="H3479">
        <v>0.47243960000000002</v>
      </c>
      <c r="I3479">
        <v>82.399699999999996</v>
      </c>
      <c r="J3479">
        <v>-3.0049999999999999E-3</v>
      </c>
      <c r="K3479">
        <v>5.54703E-2</v>
      </c>
      <c r="L3479">
        <v>9.5970100000000003E-2</v>
      </c>
      <c r="M3479">
        <v>0.13646990000000001</v>
      </c>
      <c r="N3479">
        <v>0.19494510000000001</v>
      </c>
      <c r="O3479">
        <v>23026</v>
      </c>
      <c r="P3479" t="s">
        <v>59</v>
      </c>
      <c r="Q3479" t="s">
        <v>61</v>
      </c>
    </row>
    <row r="3480" spans="1:17" x14ac:dyDescent="0.25">
      <c r="A3480" t="s">
        <v>28</v>
      </c>
      <c r="B3480" t="s">
        <v>36</v>
      </c>
      <c r="C3480" t="s">
        <v>49</v>
      </c>
      <c r="D3480" t="s">
        <v>26</v>
      </c>
      <c r="E3480" s="2">
        <v>18</v>
      </c>
      <c r="F3480" t="str">
        <f t="shared" si="54"/>
        <v>Average Per Premise1-in-2July Monthly System Peak DayAll18</v>
      </c>
      <c r="G3480">
        <v>1.6112280000000001</v>
      </c>
      <c r="H3480">
        <v>2.0219640000000001</v>
      </c>
      <c r="I3480">
        <v>82.399699999999996</v>
      </c>
      <c r="J3480">
        <v>-1.28608E-2</v>
      </c>
      <c r="K3480">
        <v>0.2374038</v>
      </c>
      <c r="L3480">
        <v>0.4107362</v>
      </c>
      <c r="M3480">
        <v>0.5840687</v>
      </c>
      <c r="N3480">
        <v>0.8343332</v>
      </c>
      <c r="O3480">
        <v>23026</v>
      </c>
      <c r="P3480" t="s">
        <v>59</v>
      </c>
      <c r="Q3480" t="s">
        <v>61</v>
      </c>
    </row>
    <row r="3481" spans="1:17" x14ac:dyDescent="0.25">
      <c r="A3481" t="s">
        <v>29</v>
      </c>
      <c r="B3481" t="s">
        <v>36</v>
      </c>
      <c r="C3481" t="s">
        <v>49</v>
      </c>
      <c r="D3481" t="s">
        <v>26</v>
      </c>
      <c r="E3481" s="2">
        <v>18</v>
      </c>
      <c r="F3481" t="str">
        <f t="shared" si="54"/>
        <v>Average Per Device1-in-2July Monthly System Peak DayAll18</v>
      </c>
      <c r="G3481">
        <v>1.3428450000000001</v>
      </c>
      <c r="H3481">
        <v>1.685165</v>
      </c>
      <c r="I3481">
        <v>82.399699999999996</v>
      </c>
      <c r="J3481">
        <v>-1.0718500000000001E-2</v>
      </c>
      <c r="K3481">
        <v>0.19785939999999999</v>
      </c>
      <c r="L3481">
        <v>0.34231980000000001</v>
      </c>
      <c r="M3481">
        <v>0.4867803</v>
      </c>
      <c r="N3481">
        <v>0.69535820000000004</v>
      </c>
      <c r="O3481">
        <v>23026</v>
      </c>
      <c r="P3481" t="s">
        <v>59</v>
      </c>
      <c r="Q3481" t="s">
        <v>61</v>
      </c>
    </row>
    <row r="3482" spans="1:17" x14ac:dyDescent="0.25">
      <c r="A3482" t="s">
        <v>43</v>
      </c>
      <c r="B3482" t="s">
        <v>36</v>
      </c>
      <c r="C3482" t="s">
        <v>49</v>
      </c>
      <c r="D3482" t="s">
        <v>26</v>
      </c>
      <c r="E3482" s="2">
        <v>18</v>
      </c>
      <c r="F3482" t="str">
        <f t="shared" si="54"/>
        <v>Aggregate1-in-2July Monthly System Peak DayAll18</v>
      </c>
      <c r="G3482">
        <v>37.100119999999997</v>
      </c>
      <c r="H3482">
        <v>46.557740000000003</v>
      </c>
      <c r="I3482">
        <v>82.399699999999996</v>
      </c>
      <c r="J3482">
        <v>-0.2961318</v>
      </c>
      <c r="K3482">
        <v>5.4664590000000004</v>
      </c>
      <c r="L3482">
        <v>9.4576130000000003</v>
      </c>
      <c r="M3482">
        <v>13.44877</v>
      </c>
      <c r="N3482">
        <v>19.211359999999999</v>
      </c>
      <c r="O3482">
        <v>23026</v>
      </c>
      <c r="P3482" t="s">
        <v>59</v>
      </c>
      <c r="Q3482" t="s">
        <v>61</v>
      </c>
    </row>
    <row r="3483" spans="1:17" x14ac:dyDescent="0.25">
      <c r="A3483" t="s">
        <v>30</v>
      </c>
      <c r="B3483" t="s">
        <v>36</v>
      </c>
      <c r="C3483" t="s">
        <v>50</v>
      </c>
      <c r="D3483" t="s">
        <v>58</v>
      </c>
      <c r="E3483" s="2">
        <v>18</v>
      </c>
      <c r="F3483" t="str">
        <f t="shared" si="54"/>
        <v>Average Per Ton1-in-2June Monthly System Peak Day100% Cycling18</v>
      </c>
      <c r="G3483">
        <v>0.2405707</v>
      </c>
      <c r="H3483">
        <v>0.28540529999999997</v>
      </c>
      <c r="I3483">
        <v>75.463200000000001</v>
      </c>
      <c r="J3483">
        <v>-4.32822E-2</v>
      </c>
      <c r="K3483">
        <v>8.7778999999999999E-3</v>
      </c>
      <c r="L3483">
        <v>4.4834600000000002E-2</v>
      </c>
      <c r="M3483">
        <v>8.0891299999999999E-2</v>
      </c>
      <c r="N3483">
        <v>0.1329514</v>
      </c>
      <c r="O3483">
        <v>10695</v>
      </c>
      <c r="P3483" t="s">
        <v>59</v>
      </c>
      <c r="Q3483" t="s">
        <v>61</v>
      </c>
    </row>
    <row r="3484" spans="1:17" x14ac:dyDescent="0.25">
      <c r="A3484" t="s">
        <v>28</v>
      </c>
      <c r="B3484" t="s">
        <v>36</v>
      </c>
      <c r="C3484" t="s">
        <v>50</v>
      </c>
      <c r="D3484" t="s">
        <v>58</v>
      </c>
      <c r="E3484" s="2">
        <v>18</v>
      </c>
      <c r="F3484" t="str">
        <f t="shared" si="54"/>
        <v>Average Per Premise1-in-2June Monthly System Peak Day100% Cycling18</v>
      </c>
      <c r="G3484">
        <v>1.0781499999999999</v>
      </c>
      <c r="H3484">
        <v>1.279083</v>
      </c>
      <c r="I3484">
        <v>75.463200000000001</v>
      </c>
      <c r="J3484">
        <v>-0.19397500000000001</v>
      </c>
      <c r="K3484">
        <v>3.9339499999999999E-2</v>
      </c>
      <c r="L3484">
        <v>0.20093240000000001</v>
      </c>
      <c r="M3484">
        <v>0.36252529999999999</v>
      </c>
      <c r="N3484">
        <v>0.59583980000000003</v>
      </c>
      <c r="O3484">
        <v>10695</v>
      </c>
      <c r="P3484" t="s">
        <v>59</v>
      </c>
      <c r="Q3484" t="s">
        <v>61</v>
      </c>
    </row>
    <row r="3485" spans="1:17" x14ac:dyDescent="0.25">
      <c r="A3485" t="s">
        <v>29</v>
      </c>
      <c r="B3485" t="s">
        <v>36</v>
      </c>
      <c r="C3485" t="s">
        <v>50</v>
      </c>
      <c r="D3485" t="s">
        <v>58</v>
      </c>
      <c r="E3485" s="2">
        <v>18</v>
      </c>
      <c r="F3485" t="str">
        <f t="shared" si="54"/>
        <v>Average Per Device1-in-2June Monthly System Peak Day100% Cycling18</v>
      </c>
      <c r="G3485">
        <v>0.87321599999999999</v>
      </c>
      <c r="H3485">
        <v>1.035955</v>
      </c>
      <c r="I3485">
        <v>75.463200000000001</v>
      </c>
      <c r="J3485">
        <v>-0.1571043</v>
      </c>
      <c r="K3485">
        <v>3.1861899999999999E-2</v>
      </c>
      <c r="L3485">
        <v>0.1627393</v>
      </c>
      <c r="M3485">
        <v>0.29361660000000001</v>
      </c>
      <c r="N3485">
        <v>0.48258289999999998</v>
      </c>
      <c r="O3485">
        <v>10695</v>
      </c>
      <c r="P3485" t="s">
        <v>59</v>
      </c>
      <c r="Q3485" t="s">
        <v>61</v>
      </c>
    </row>
    <row r="3486" spans="1:17" x14ac:dyDescent="0.25">
      <c r="A3486" t="s">
        <v>43</v>
      </c>
      <c r="B3486" t="s">
        <v>36</v>
      </c>
      <c r="C3486" t="s">
        <v>50</v>
      </c>
      <c r="D3486" t="s">
        <v>58</v>
      </c>
      <c r="E3486" s="2">
        <v>18</v>
      </c>
      <c r="F3486" t="str">
        <f t="shared" si="54"/>
        <v>Aggregate1-in-2June Monthly System Peak Day100% Cycling18</v>
      </c>
      <c r="G3486">
        <v>11.53082</v>
      </c>
      <c r="H3486">
        <v>13.679790000000001</v>
      </c>
      <c r="I3486">
        <v>75.463200000000001</v>
      </c>
      <c r="J3486">
        <v>-2.0745619999999998</v>
      </c>
      <c r="K3486">
        <v>0.420736</v>
      </c>
      <c r="L3486">
        <v>2.1489720000000001</v>
      </c>
      <c r="M3486">
        <v>3.877208</v>
      </c>
      <c r="N3486">
        <v>6.3725069999999997</v>
      </c>
      <c r="O3486">
        <v>10695</v>
      </c>
      <c r="P3486" t="s">
        <v>59</v>
      </c>
      <c r="Q3486" t="s">
        <v>61</v>
      </c>
    </row>
    <row r="3487" spans="1:17" x14ac:dyDescent="0.25">
      <c r="A3487" t="s">
        <v>30</v>
      </c>
      <c r="B3487" t="s">
        <v>36</v>
      </c>
      <c r="C3487" t="s">
        <v>50</v>
      </c>
      <c r="D3487" t="s">
        <v>31</v>
      </c>
      <c r="E3487" s="2">
        <v>18</v>
      </c>
      <c r="F3487" t="str">
        <f t="shared" si="54"/>
        <v>Average Per Ton1-in-2June Monthly System Peak Day50% Cycling18</v>
      </c>
      <c r="G3487">
        <v>0.3911326</v>
      </c>
      <c r="H3487">
        <v>0.44809100000000002</v>
      </c>
      <c r="I3487">
        <v>75.878600000000006</v>
      </c>
      <c r="J3487">
        <v>-7.7028100000000002E-2</v>
      </c>
      <c r="K3487">
        <v>2.1321999999999999E-3</v>
      </c>
      <c r="L3487">
        <v>5.6958399999999999E-2</v>
      </c>
      <c r="M3487">
        <v>0.1117846</v>
      </c>
      <c r="N3487">
        <v>0.1909449</v>
      </c>
      <c r="O3487">
        <v>12331</v>
      </c>
      <c r="P3487" t="s">
        <v>59</v>
      </c>
      <c r="Q3487" t="s">
        <v>61</v>
      </c>
    </row>
    <row r="3488" spans="1:17" x14ac:dyDescent="0.25">
      <c r="A3488" t="s">
        <v>28</v>
      </c>
      <c r="B3488" t="s">
        <v>36</v>
      </c>
      <c r="C3488" t="s">
        <v>50</v>
      </c>
      <c r="D3488" t="s">
        <v>31</v>
      </c>
      <c r="E3488" s="2">
        <v>18</v>
      </c>
      <c r="F3488" t="str">
        <f t="shared" si="54"/>
        <v>Average Per Premise1-in-2June Monthly System Peak Day50% Cycling18</v>
      </c>
      <c r="G3488">
        <v>1.6055250000000001</v>
      </c>
      <c r="H3488">
        <v>1.8393280000000001</v>
      </c>
      <c r="I3488">
        <v>75.878600000000006</v>
      </c>
      <c r="J3488">
        <v>-0.31618560000000001</v>
      </c>
      <c r="K3488">
        <v>8.7522999999999993E-3</v>
      </c>
      <c r="L3488">
        <v>0.23380339999999999</v>
      </c>
      <c r="M3488">
        <v>0.4588544</v>
      </c>
      <c r="N3488">
        <v>0.78379239999999994</v>
      </c>
      <c r="O3488">
        <v>12331</v>
      </c>
      <c r="P3488" t="s">
        <v>59</v>
      </c>
      <c r="Q3488" t="s">
        <v>61</v>
      </c>
    </row>
    <row r="3489" spans="1:17" x14ac:dyDescent="0.25">
      <c r="A3489" t="s">
        <v>29</v>
      </c>
      <c r="B3489" t="s">
        <v>36</v>
      </c>
      <c r="C3489" t="s">
        <v>50</v>
      </c>
      <c r="D3489" t="s">
        <v>31</v>
      </c>
      <c r="E3489" s="2">
        <v>18</v>
      </c>
      <c r="F3489" t="str">
        <f t="shared" si="54"/>
        <v>Average Per Device1-in-2June Monthly System Peak Day50% Cycling18</v>
      </c>
      <c r="G3489">
        <v>1.3726499999999999</v>
      </c>
      <c r="H3489">
        <v>1.572541</v>
      </c>
      <c r="I3489">
        <v>75.878600000000006</v>
      </c>
      <c r="J3489">
        <v>-0.27032410000000001</v>
      </c>
      <c r="K3489">
        <v>7.4828000000000004E-3</v>
      </c>
      <c r="L3489">
        <v>0.19989109999999999</v>
      </c>
      <c r="M3489">
        <v>0.39229940000000002</v>
      </c>
      <c r="N3489">
        <v>0.67010630000000004</v>
      </c>
      <c r="O3489">
        <v>12331</v>
      </c>
      <c r="P3489" t="s">
        <v>59</v>
      </c>
      <c r="Q3489" t="s">
        <v>61</v>
      </c>
    </row>
    <row r="3490" spans="1:17" x14ac:dyDescent="0.25">
      <c r="A3490" t="s">
        <v>43</v>
      </c>
      <c r="B3490" t="s">
        <v>36</v>
      </c>
      <c r="C3490" t="s">
        <v>50</v>
      </c>
      <c r="D3490" t="s">
        <v>31</v>
      </c>
      <c r="E3490" s="2">
        <v>18</v>
      </c>
      <c r="F3490" t="str">
        <f t="shared" si="54"/>
        <v>Aggregate1-in-2June Monthly System Peak Day50% Cycling18</v>
      </c>
      <c r="G3490">
        <v>19.797730000000001</v>
      </c>
      <c r="H3490">
        <v>22.68075</v>
      </c>
      <c r="I3490">
        <v>75.878600000000006</v>
      </c>
      <c r="J3490">
        <v>-3.8988849999999999</v>
      </c>
      <c r="K3490">
        <v>0.1079251</v>
      </c>
      <c r="L3490">
        <v>2.8830300000000002</v>
      </c>
      <c r="M3490">
        <v>5.6581340000000004</v>
      </c>
      <c r="N3490">
        <v>9.6649440000000002</v>
      </c>
      <c r="O3490">
        <v>12331</v>
      </c>
      <c r="P3490" t="s">
        <v>59</v>
      </c>
      <c r="Q3490" t="s">
        <v>61</v>
      </c>
    </row>
    <row r="3491" spans="1:17" x14ac:dyDescent="0.25">
      <c r="A3491" t="s">
        <v>30</v>
      </c>
      <c r="B3491" t="s">
        <v>36</v>
      </c>
      <c r="C3491" t="s">
        <v>50</v>
      </c>
      <c r="D3491" t="s">
        <v>26</v>
      </c>
      <c r="E3491" s="2">
        <v>18</v>
      </c>
      <c r="F3491" t="str">
        <f t="shared" si="54"/>
        <v>Average Per Ton1-in-2June Monthly System Peak DayAll18</v>
      </c>
      <c r="G3491">
        <v>0.3211966</v>
      </c>
      <c r="H3491">
        <v>0.37252350000000001</v>
      </c>
      <c r="I3491">
        <v>75.685599999999994</v>
      </c>
      <c r="J3491">
        <v>-6.1353100000000001E-2</v>
      </c>
      <c r="K3491">
        <v>5.2192000000000002E-3</v>
      </c>
      <c r="L3491">
        <v>5.1326900000000002E-2</v>
      </c>
      <c r="M3491">
        <v>9.7434599999999996E-2</v>
      </c>
      <c r="N3491">
        <v>0.16400690000000001</v>
      </c>
      <c r="O3491">
        <v>23026</v>
      </c>
      <c r="P3491" t="s">
        <v>59</v>
      </c>
      <c r="Q3491" t="s">
        <v>61</v>
      </c>
    </row>
    <row r="3492" spans="1:17" x14ac:dyDescent="0.25">
      <c r="A3492" t="s">
        <v>28</v>
      </c>
      <c r="B3492" t="s">
        <v>36</v>
      </c>
      <c r="C3492" t="s">
        <v>50</v>
      </c>
      <c r="D3492" t="s">
        <v>26</v>
      </c>
      <c r="E3492" s="2">
        <v>18</v>
      </c>
      <c r="F3492" t="str">
        <f t="shared" si="54"/>
        <v>Average Per Premise1-in-2June Monthly System Peak DayAll18</v>
      </c>
      <c r="G3492">
        <v>1.3746689999999999</v>
      </c>
      <c r="H3492">
        <v>1.594339</v>
      </c>
      <c r="I3492">
        <v>75.685599999999994</v>
      </c>
      <c r="J3492">
        <v>-0.26258130000000002</v>
      </c>
      <c r="K3492">
        <v>2.2337099999999999E-2</v>
      </c>
      <c r="L3492">
        <v>0.2196707</v>
      </c>
      <c r="M3492">
        <v>0.41700429999999999</v>
      </c>
      <c r="N3492">
        <v>0.70192270000000001</v>
      </c>
      <c r="O3492">
        <v>23026</v>
      </c>
      <c r="P3492" t="s">
        <v>59</v>
      </c>
      <c r="Q3492" t="s">
        <v>61</v>
      </c>
    </row>
    <row r="3493" spans="1:17" x14ac:dyDescent="0.25">
      <c r="A3493" t="s">
        <v>29</v>
      </c>
      <c r="B3493" t="s">
        <v>36</v>
      </c>
      <c r="C3493" t="s">
        <v>50</v>
      </c>
      <c r="D3493" t="s">
        <v>26</v>
      </c>
      <c r="E3493" s="2">
        <v>18</v>
      </c>
      <c r="F3493" t="str">
        <f t="shared" si="54"/>
        <v>Average Per Device1-in-2June Monthly System Peak DayAll18</v>
      </c>
      <c r="G3493">
        <v>1.1456900000000001</v>
      </c>
      <c r="H3493">
        <v>1.32877</v>
      </c>
      <c r="I3493">
        <v>75.685599999999994</v>
      </c>
      <c r="J3493">
        <v>-0.21884310000000001</v>
      </c>
      <c r="K3493">
        <v>1.8616400000000002E-2</v>
      </c>
      <c r="L3493">
        <v>0.1830801</v>
      </c>
      <c r="M3493">
        <v>0.34754380000000001</v>
      </c>
      <c r="N3493">
        <v>0.5850033</v>
      </c>
      <c r="O3493">
        <v>23026</v>
      </c>
      <c r="P3493" t="s">
        <v>59</v>
      </c>
      <c r="Q3493" t="s">
        <v>61</v>
      </c>
    </row>
    <row r="3494" spans="1:17" x14ac:dyDescent="0.25">
      <c r="A3494" t="s">
        <v>43</v>
      </c>
      <c r="B3494" t="s">
        <v>36</v>
      </c>
      <c r="C3494" t="s">
        <v>50</v>
      </c>
      <c r="D3494" t="s">
        <v>26</v>
      </c>
      <c r="E3494" s="2">
        <v>18</v>
      </c>
      <c r="F3494" t="str">
        <f t="shared" si="54"/>
        <v>Aggregate1-in-2June Monthly System Peak DayAll18</v>
      </c>
      <c r="G3494">
        <v>31.653120000000001</v>
      </c>
      <c r="H3494">
        <v>36.711260000000003</v>
      </c>
      <c r="I3494">
        <v>75.685599999999994</v>
      </c>
      <c r="J3494">
        <v>-6.0461960000000001</v>
      </c>
      <c r="K3494">
        <v>0.51433430000000002</v>
      </c>
      <c r="L3494">
        <v>5.0581379999999996</v>
      </c>
      <c r="M3494">
        <v>9.6019410000000001</v>
      </c>
      <c r="N3494">
        <v>16.162469999999999</v>
      </c>
      <c r="O3494">
        <v>23026</v>
      </c>
      <c r="P3494" t="s">
        <v>59</v>
      </c>
      <c r="Q3494" t="s">
        <v>61</v>
      </c>
    </row>
    <row r="3495" spans="1:17" x14ac:dyDescent="0.25">
      <c r="A3495" t="s">
        <v>30</v>
      </c>
      <c r="B3495" t="s">
        <v>36</v>
      </c>
      <c r="C3495" t="s">
        <v>51</v>
      </c>
      <c r="D3495" t="s">
        <v>58</v>
      </c>
      <c r="E3495" s="2">
        <v>18</v>
      </c>
      <c r="F3495" t="str">
        <f t="shared" si="54"/>
        <v>Average Per Ton1-in-2May Monthly System Peak Day100% Cycling18</v>
      </c>
      <c r="G3495">
        <v>0.2409917</v>
      </c>
      <c r="H3495">
        <v>0.28657250000000001</v>
      </c>
      <c r="I3495">
        <v>74.4238</v>
      </c>
      <c r="J3495">
        <v>-4.2331000000000001E-2</v>
      </c>
      <c r="K3495">
        <v>9.6079000000000008E-3</v>
      </c>
      <c r="L3495">
        <v>4.5580700000000002E-2</v>
      </c>
      <c r="M3495">
        <v>8.1553500000000001E-2</v>
      </c>
      <c r="N3495">
        <v>0.13349240000000001</v>
      </c>
      <c r="O3495">
        <v>10695</v>
      </c>
      <c r="P3495" t="s">
        <v>59</v>
      </c>
      <c r="Q3495" t="s">
        <v>61</v>
      </c>
    </row>
    <row r="3496" spans="1:17" x14ac:dyDescent="0.25">
      <c r="A3496" t="s">
        <v>28</v>
      </c>
      <c r="B3496" t="s">
        <v>36</v>
      </c>
      <c r="C3496" t="s">
        <v>51</v>
      </c>
      <c r="D3496" t="s">
        <v>58</v>
      </c>
      <c r="E3496" s="2">
        <v>18</v>
      </c>
      <c r="F3496" t="str">
        <f t="shared" si="54"/>
        <v>Average Per Premise1-in-2May Monthly System Peak Day100% Cycling18</v>
      </c>
      <c r="G3496">
        <v>1.0800369999999999</v>
      </c>
      <c r="H3496">
        <v>1.284314</v>
      </c>
      <c r="I3496">
        <v>74.4238</v>
      </c>
      <c r="J3496">
        <v>-0.1897123</v>
      </c>
      <c r="K3496">
        <v>4.3059300000000002E-2</v>
      </c>
      <c r="L3496">
        <v>0.20427619999999999</v>
      </c>
      <c r="M3496">
        <v>0.36549300000000001</v>
      </c>
      <c r="N3496">
        <v>0.59826460000000004</v>
      </c>
      <c r="O3496">
        <v>10695</v>
      </c>
      <c r="P3496" t="s">
        <v>59</v>
      </c>
      <c r="Q3496" t="s">
        <v>61</v>
      </c>
    </row>
    <row r="3497" spans="1:17" x14ac:dyDescent="0.25">
      <c r="A3497" t="s">
        <v>29</v>
      </c>
      <c r="B3497" t="s">
        <v>36</v>
      </c>
      <c r="C3497" t="s">
        <v>51</v>
      </c>
      <c r="D3497" t="s">
        <v>58</v>
      </c>
      <c r="E3497" s="2">
        <v>18</v>
      </c>
      <c r="F3497" t="str">
        <f t="shared" si="54"/>
        <v>Average Per Device1-in-2May Monthly System Peak Day100% Cycling18</v>
      </c>
      <c r="G3497">
        <v>0.87474439999999998</v>
      </c>
      <c r="H3497">
        <v>1.040192</v>
      </c>
      <c r="I3497">
        <v>74.4238</v>
      </c>
      <c r="J3497">
        <v>-0.15365180000000001</v>
      </c>
      <c r="K3497">
        <v>3.4874599999999999E-2</v>
      </c>
      <c r="L3497">
        <v>0.16544739999999999</v>
      </c>
      <c r="M3497">
        <v>0.29602030000000001</v>
      </c>
      <c r="N3497">
        <v>0.4845467</v>
      </c>
      <c r="O3497">
        <v>10695</v>
      </c>
      <c r="P3497" t="s">
        <v>59</v>
      </c>
      <c r="Q3497" t="s">
        <v>61</v>
      </c>
    </row>
    <row r="3498" spans="1:17" x14ac:dyDescent="0.25">
      <c r="A3498" t="s">
        <v>43</v>
      </c>
      <c r="B3498" t="s">
        <v>36</v>
      </c>
      <c r="C3498" t="s">
        <v>51</v>
      </c>
      <c r="D3498" t="s">
        <v>58</v>
      </c>
      <c r="E3498" s="2">
        <v>18</v>
      </c>
      <c r="F3498" t="str">
        <f t="shared" si="54"/>
        <v>Aggregate1-in-2May Monthly System Peak Day100% Cycling18</v>
      </c>
      <c r="G3498">
        <v>11.551</v>
      </c>
      <c r="H3498">
        <v>13.73573</v>
      </c>
      <c r="I3498">
        <v>74.4238</v>
      </c>
      <c r="J3498">
        <v>-2.0289730000000001</v>
      </c>
      <c r="K3498">
        <v>0.46051910000000001</v>
      </c>
      <c r="L3498">
        <v>2.1847340000000002</v>
      </c>
      <c r="M3498">
        <v>3.9089480000000001</v>
      </c>
      <c r="N3498">
        <v>6.3984399999999999</v>
      </c>
      <c r="O3498">
        <v>10695</v>
      </c>
      <c r="P3498" t="s">
        <v>59</v>
      </c>
      <c r="Q3498" t="s">
        <v>61</v>
      </c>
    </row>
    <row r="3499" spans="1:17" x14ac:dyDescent="0.25">
      <c r="A3499" t="s">
        <v>30</v>
      </c>
      <c r="B3499" t="s">
        <v>36</v>
      </c>
      <c r="C3499" t="s">
        <v>51</v>
      </c>
      <c r="D3499" t="s">
        <v>31</v>
      </c>
      <c r="E3499" s="2">
        <v>18</v>
      </c>
      <c r="F3499" t="str">
        <f t="shared" si="54"/>
        <v>Average Per Ton1-in-2May Monthly System Peak Day50% Cycling18</v>
      </c>
      <c r="G3499">
        <v>0.39479950000000003</v>
      </c>
      <c r="H3499">
        <v>0.45357229999999998</v>
      </c>
      <c r="I3499">
        <v>74.992000000000004</v>
      </c>
      <c r="J3499">
        <v>-7.4353799999999998E-2</v>
      </c>
      <c r="K3499">
        <v>4.2985000000000002E-3</v>
      </c>
      <c r="L3499">
        <v>5.87728E-2</v>
      </c>
      <c r="M3499">
        <v>0.11324720000000001</v>
      </c>
      <c r="N3499">
        <v>0.1918995</v>
      </c>
      <c r="O3499">
        <v>12331</v>
      </c>
      <c r="P3499" t="s">
        <v>59</v>
      </c>
      <c r="Q3499" t="s">
        <v>61</v>
      </c>
    </row>
    <row r="3500" spans="1:17" x14ac:dyDescent="0.25">
      <c r="A3500" t="s">
        <v>28</v>
      </c>
      <c r="B3500" t="s">
        <v>36</v>
      </c>
      <c r="C3500" t="s">
        <v>51</v>
      </c>
      <c r="D3500" t="s">
        <v>31</v>
      </c>
      <c r="E3500" s="2">
        <v>18</v>
      </c>
      <c r="F3500" t="str">
        <f t="shared" si="54"/>
        <v>Average Per Premise1-in-2May Monthly System Peak Day50% Cycling18</v>
      </c>
      <c r="G3500">
        <v>1.6205769999999999</v>
      </c>
      <c r="H3500">
        <v>1.861828</v>
      </c>
      <c r="I3500">
        <v>74.992000000000004</v>
      </c>
      <c r="J3500">
        <v>-0.30520839999999999</v>
      </c>
      <c r="K3500">
        <v>1.7644400000000001E-2</v>
      </c>
      <c r="L3500">
        <v>0.2412512</v>
      </c>
      <c r="M3500">
        <v>0.46485799999999999</v>
      </c>
      <c r="N3500">
        <v>0.78771080000000004</v>
      </c>
      <c r="O3500">
        <v>12331</v>
      </c>
      <c r="P3500" t="s">
        <v>59</v>
      </c>
      <c r="Q3500" t="s">
        <v>61</v>
      </c>
    </row>
    <row r="3501" spans="1:17" x14ac:dyDescent="0.25">
      <c r="A3501" t="s">
        <v>29</v>
      </c>
      <c r="B3501" t="s">
        <v>36</v>
      </c>
      <c r="C3501" t="s">
        <v>51</v>
      </c>
      <c r="D3501" t="s">
        <v>31</v>
      </c>
      <c r="E3501" s="2">
        <v>18</v>
      </c>
      <c r="F3501" t="str">
        <f t="shared" si="54"/>
        <v>Average Per Device1-in-2May Monthly System Peak Day50% Cycling18</v>
      </c>
      <c r="G3501">
        <v>1.385518</v>
      </c>
      <c r="H3501">
        <v>1.591777</v>
      </c>
      <c r="I3501">
        <v>74.992000000000004</v>
      </c>
      <c r="J3501">
        <v>-0.26093909999999998</v>
      </c>
      <c r="K3501">
        <v>1.5085100000000001E-2</v>
      </c>
      <c r="L3501">
        <v>0.20625859999999999</v>
      </c>
      <c r="M3501">
        <v>0.39743210000000001</v>
      </c>
      <c r="N3501">
        <v>0.67345639999999996</v>
      </c>
      <c r="O3501">
        <v>12331</v>
      </c>
      <c r="P3501" t="s">
        <v>59</v>
      </c>
      <c r="Q3501" t="s">
        <v>61</v>
      </c>
    </row>
    <row r="3502" spans="1:17" x14ac:dyDescent="0.25">
      <c r="A3502" t="s">
        <v>43</v>
      </c>
      <c r="B3502" t="s">
        <v>36</v>
      </c>
      <c r="C3502" t="s">
        <v>51</v>
      </c>
      <c r="D3502" t="s">
        <v>31</v>
      </c>
      <c r="E3502" s="2">
        <v>18</v>
      </c>
      <c r="F3502" t="str">
        <f t="shared" si="54"/>
        <v>Aggregate1-in-2May Monthly System Peak Day50% Cycling18</v>
      </c>
      <c r="G3502">
        <v>19.983329999999999</v>
      </c>
      <c r="H3502">
        <v>22.958200000000001</v>
      </c>
      <c r="I3502">
        <v>74.992000000000004</v>
      </c>
      <c r="J3502">
        <v>-3.7635239999999999</v>
      </c>
      <c r="K3502">
        <v>0.21757280000000001</v>
      </c>
      <c r="L3502">
        <v>2.974869</v>
      </c>
      <c r="M3502">
        <v>5.732164</v>
      </c>
      <c r="N3502">
        <v>9.7132609999999993</v>
      </c>
      <c r="O3502">
        <v>12331</v>
      </c>
      <c r="P3502" t="s">
        <v>59</v>
      </c>
      <c r="Q3502" t="s">
        <v>61</v>
      </c>
    </row>
    <row r="3503" spans="1:17" x14ac:dyDescent="0.25">
      <c r="A3503" t="s">
        <v>30</v>
      </c>
      <c r="B3503" t="s">
        <v>36</v>
      </c>
      <c r="C3503" t="s">
        <v>51</v>
      </c>
      <c r="D3503" t="s">
        <v>26</v>
      </c>
      <c r="E3503" s="2">
        <v>18</v>
      </c>
      <c r="F3503" t="str">
        <f t="shared" si="54"/>
        <v>Average Per Ton1-in-2May Monthly System Peak DayAll18</v>
      </c>
      <c r="G3503">
        <v>0.32335580000000003</v>
      </c>
      <c r="H3503">
        <v>0.37600090000000003</v>
      </c>
      <c r="I3503">
        <v>74.728099999999998</v>
      </c>
      <c r="J3503">
        <v>-5.9479200000000003E-2</v>
      </c>
      <c r="K3503">
        <v>6.7647000000000002E-3</v>
      </c>
      <c r="L3503">
        <v>5.26451E-2</v>
      </c>
      <c r="M3503">
        <v>9.8525399999999999E-2</v>
      </c>
      <c r="N3503">
        <v>0.16476940000000001</v>
      </c>
      <c r="O3503">
        <v>23026</v>
      </c>
      <c r="P3503" t="s">
        <v>59</v>
      </c>
      <c r="Q3503" t="s">
        <v>61</v>
      </c>
    </row>
    <row r="3504" spans="1:17" x14ac:dyDescent="0.25">
      <c r="A3504" t="s">
        <v>28</v>
      </c>
      <c r="B3504" t="s">
        <v>36</v>
      </c>
      <c r="C3504" t="s">
        <v>51</v>
      </c>
      <c r="D3504" t="s">
        <v>26</v>
      </c>
      <c r="E3504" s="2">
        <v>18</v>
      </c>
      <c r="F3504" t="str">
        <f t="shared" si="54"/>
        <v>Average Per Premise1-in-2May Monthly System Peak DayAll18</v>
      </c>
      <c r="G3504">
        <v>1.38391</v>
      </c>
      <c r="H3504">
        <v>1.6092219999999999</v>
      </c>
      <c r="I3504">
        <v>74.728099999999998</v>
      </c>
      <c r="J3504">
        <v>-0.25456139999999999</v>
      </c>
      <c r="K3504">
        <v>2.8951899999999999E-2</v>
      </c>
      <c r="L3504">
        <v>0.22531229999999999</v>
      </c>
      <c r="M3504">
        <v>0.42167270000000001</v>
      </c>
      <c r="N3504">
        <v>0.70518599999999998</v>
      </c>
      <c r="O3504">
        <v>23026</v>
      </c>
      <c r="P3504" t="s">
        <v>59</v>
      </c>
      <c r="Q3504" t="s">
        <v>61</v>
      </c>
    </row>
    <row r="3505" spans="1:17" x14ac:dyDescent="0.25">
      <c r="A3505" t="s">
        <v>29</v>
      </c>
      <c r="B3505" t="s">
        <v>36</v>
      </c>
      <c r="C3505" t="s">
        <v>51</v>
      </c>
      <c r="D3505" t="s">
        <v>26</v>
      </c>
      <c r="E3505" s="2">
        <v>18</v>
      </c>
      <c r="F3505" t="str">
        <f t="shared" si="54"/>
        <v>Average Per Device1-in-2May Monthly System Peak DayAll18</v>
      </c>
      <c r="G3505">
        <v>1.153392</v>
      </c>
      <c r="H3505">
        <v>1.3411740000000001</v>
      </c>
      <c r="I3505">
        <v>74.728099999999998</v>
      </c>
      <c r="J3505">
        <v>-0.21215909999999999</v>
      </c>
      <c r="K3505">
        <v>2.4129399999999999E-2</v>
      </c>
      <c r="L3505">
        <v>0.187782</v>
      </c>
      <c r="M3505">
        <v>0.35143459999999999</v>
      </c>
      <c r="N3505">
        <v>0.58772310000000005</v>
      </c>
      <c r="O3505">
        <v>23026</v>
      </c>
      <c r="P3505" t="s">
        <v>59</v>
      </c>
      <c r="Q3505" t="s">
        <v>61</v>
      </c>
    </row>
    <row r="3506" spans="1:17" x14ac:dyDescent="0.25">
      <c r="A3506" t="s">
        <v>43</v>
      </c>
      <c r="B3506" t="s">
        <v>36</v>
      </c>
      <c r="C3506" t="s">
        <v>51</v>
      </c>
      <c r="D3506" t="s">
        <v>26</v>
      </c>
      <c r="E3506" s="2">
        <v>18</v>
      </c>
      <c r="F3506" t="str">
        <f t="shared" si="54"/>
        <v>Aggregate1-in-2May Monthly System Peak DayAll18</v>
      </c>
      <c r="G3506">
        <v>31.8659</v>
      </c>
      <c r="H3506">
        <v>37.05395</v>
      </c>
      <c r="I3506">
        <v>74.728099999999998</v>
      </c>
      <c r="J3506">
        <v>-5.8615310000000003</v>
      </c>
      <c r="K3506">
        <v>0.66664579999999996</v>
      </c>
      <c r="L3506">
        <v>5.1880410000000001</v>
      </c>
      <c r="M3506">
        <v>9.7094360000000002</v>
      </c>
      <c r="N3506">
        <v>16.23761</v>
      </c>
      <c r="O3506">
        <v>23026</v>
      </c>
      <c r="P3506" t="s">
        <v>59</v>
      </c>
      <c r="Q3506" t="s">
        <v>61</v>
      </c>
    </row>
    <row r="3507" spans="1:17" x14ac:dyDescent="0.25">
      <c r="A3507" t="s">
        <v>30</v>
      </c>
      <c r="B3507" t="s">
        <v>36</v>
      </c>
      <c r="C3507" t="s">
        <v>52</v>
      </c>
      <c r="D3507" t="s">
        <v>58</v>
      </c>
      <c r="E3507" s="2">
        <v>18</v>
      </c>
      <c r="F3507" t="str">
        <f t="shared" si="54"/>
        <v>Average Per Ton1-in-2October Monthly System Peak Day100% Cycling18</v>
      </c>
      <c r="G3507">
        <v>0.26090809999999998</v>
      </c>
      <c r="H3507">
        <v>0.3417753</v>
      </c>
      <c r="I3507">
        <v>81.406700000000001</v>
      </c>
      <c r="J3507">
        <v>1.7283000000000001E-3</v>
      </c>
      <c r="K3507">
        <v>4.8484199999999998E-2</v>
      </c>
      <c r="L3507">
        <v>8.08672E-2</v>
      </c>
      <c r="M3507">
        <v>0.1132502</v>
      </c>
      <c r="N3507">
        <v>0.16000619999999999</v>
      </c>
      <c r="O3507">
        <v>10695</v>
      </c>
      <c r="P3507" t="s">
        <v>59</v>
      </c>
      <c r="Q3507" t="s">
        <v>61</v>
      </c>
    </row>
    <row r="3508" spans="1:17" x14ac:dyDescent="0.25">
      <c r="A3508" t="s">
        <v>28</v>
      </c>
      <c r="B3508" t="s">
        <v>36</v>
      </c>
      <c r="C3508" t="s">
        <v>52</v>
      </c>
      <c r="D3508" t="s">
        <v>58</v>
      </c>
      <c r="E3508" s="2">
        <v>18</v>
      </c>
      <c r="F3508" t="str">
        <f t="shared" si="54"/>
        <v>Average Per Premise1-in-2October Monthly System Peak Day100% Cycling18</v>
      </c>
      <c r="G3508">
        <v>1.169295</v>
      </c>
      <c r="H3508">
        <v>1.5317130000000001</v>
      </c>
      <c r="I3508">
        <v>81.406700000000001</v>
      </c>
      <c r="J3508">
        <v>7.7457000000000003E-3</v>
      </c>
      <c r="K3508">
        <v>0.2172887</v>
      </c>
      <c r="L3508">
        <v>0.36241760000000001</v>
      </c>
      <c r="M3508">
        <v>0.50754639999999995</v>
      </c>
      <c r="N3508">
        <v>0.71708939999999999</v>
      </c>
      <c r="O3508">
        <v>10695</v>
      </c>
      <c r="P3508" t="s">
        <v>59</v>
      </c>
      <c r="Q3508" t="s">
        <v>61</v>
      </c>
    </row>
    <row r="3509" spans="1:17" x14ac:dyDescent="0.25">
      <c r="A3509" t="s">
        <v>29</v>
      </c>
      <c r="B3509" t="s">
        <v>36</v>
      </c>
      <c r="C3509" t="s">
        <v>52</v>
      </c>
      <c r="D3509" t="s">
        <v>58</v>
      </c>
      <c r="E3509" s="2">
        <v>18</v>
      </c>
      <c r="F3509" t="str">
        <f t="shared" si="54"/>
        <v>Average Per Device1-in-2October Monthly System Peak Day100% Cycling18</v>
      </c>
      <c r="G3509">
        <v>0.94703610000000005</v>
      </c>
      <c r="H3509">
        <v>1.2405660000000001</v>
      </c>
      <c r="I3509">
        <v>81.406700000000001</v>
      </c>
      <c r="J3509">
        <v>6.2734000000000002E-3</v>
      </c>
      <c r="K3509">
        <v>0.17598659999999999</v>
      </c>
      <c r="L3509">
        <v>0.2935294</v>
      </c>
      <c r="M3509">
        <v>0.4110722</v>
      </c>
      <c r="N3509">
        <v>0.58078540000000001</v>
      </c>
      <c r="O3509">
        <v>10695</v>
      </c>
      <c r="P3509" t="s">
        <v>59</v>
      </c>
      <c r="Q3509" t="s">
        <v>61</v>
      </c>
    </row>
    <row r="3510" spans="1:17" x14ac:dyDescent="0.25">
      <c r="A3510" t="s">
        <v>43</v>
      </c>
      <c r="B3510" t="s">
        <v>36</v>
      </c>
      <c r="C3510" t="s">
        <v>52</v>
      </c>
      <c r="D3510" t="s">
        <v>58</v>
      </c>
      <c r="E3510" s="2">
        <v>18</v>
      </c>
      <c r="F3510" t="str">
        <f t="shared" si="54"/>
        <v>Aggregate1-in-2October Monthly System Peak Day100% Cycling18</v>
      </c>
      <c r="G3510">
        <v>12.505610000000001</v>
      </c>
      <c r="H3510">
        <v>16.38167</v>
      </c>
      <c r="I3510">
        <v>81.406700000000001</v>
      </c>
      <c r="J3510">
        <v>8.2840700000000003E-2</v>
      </c>
      <c r="K3510">
        <v>2.3239030000000001</v>
      </c>
      <c r="L3510">
        <v>3.8760560000000002</v>
      </c>
      <c r="M3510">
        <v>5.4282089999999998</v>
      </c>
      <c r="N3510">
        <v>7.6692710000000002</v>
      </c>
      <c r="O3510">
        <v>10695</v>
      </c>
      <c r="P3510" t="s">
        <v>59</v>
      </c>
      <c r="Q3510" t="s">
        <v>61</v>
      </c>
    </row>
    <row r="3511" spans="1:17" x14ac:dyDescent="0.25">
      <c r="A3511" t="s">
        <v>30</v>
      </c>
      <c r="B3511" t="s">
        <v>36</v>
      </c>
      <c r="C3511" t="s">
        <v>52</v>
      </c>
      <c r="D3511" t="s">
        <v>31</v>
      </c>
      <c r="E3511" s="2">
        <v>18</v>
      </c>
      <c r="F3511" t="str">
        <f t="shared" si="54"/>
        <v>Average Per Ton1-in-2October Monthly System Peak Day50% Cycling18</v>
      </c>
      <c r="G3511">
        <v>0.44508950000000003</v>
      </c>
      <c r="H3511">
        <v>0.52874650000000001</v>
      </c>
      <c r="I3511">
        <v>81.851900000000001</v>
      </c>
      <c r="J3511">
        <v>-3.9143200000000003E-2</v>
      </c>
      <c r="K3511">
        <v>3.3408199999999999E-2</v>
      </c>
      <c r="L3511">
        <v>8.3656999999999995E-2</v>
      </c>
      <c r="M3511">
        <v>0.13390579999999999</v>
      </c>
      <c r="N3511">
        <v>0.2064571</v>
      </c>
      <c r="O3511">
        <v>12331</v>
      </c>
      <c r="P3511" t="s">
        <v>59</v>
      </c>
      <c r="Q3511" t="s">
        <v>61</v>
      </c>
    </row>
    <row r="3512" spans="1:17" x14ac:dyDescent="0.25">
      <c r="A3512" t="s">
        <v>28</v>
      </c>
      <c r="B3512" t="s">
        <v>36</v>
      </c>
      <c r="C3512" t="s">
        <v>52</v>
      </c>
      <c r="D3512" t="s">
        <v>31</v>
      </c>
      <c r="E3512" s="2">
        <v>18</v>
      </c>
      <c r="F3512" t="str">
        <f t="shared" si="54"/>
        <v>Average Per Premise1-in-2October Monthly System Peak Day50% Cycling18</v>
      </c>
      <c r="G3512">
        <v>1.827008</v>
      </c>
      <c r="H3512">
        <v>2.170404</v>
      </c>
      <c r="I3512">
        <v>81.851900000000001</v>
      </c>
      <c r="J3512">
        <v>-0.16067519999999999</v>
      </c>
      <c r="K3512">
        <v>0.13713410000000001</v>
      </c>
      <c r="L3512">
        <v>0.34339599999999998</v>
      </c>
      <c r="M3512">
        <v>0.54965779999999997</v>
      </c>
      <c r="N3512">
        <v>0.84746719999999998</v>
      </c>
      <c r="O3512">
        <v>12331</v>
      </c>
      <c r="P3512" t="s">
        <v>59</v>
      </c>
      <c r="Q3512" t="s">
        <v>61</v>
      </c>
    </row>
    <row r="3513" spans="1:17" x14ac:dyDescent="0.25">
      <c r="A3513" t="s">
        <v>29</v>
      </c>
      <c r="B3513" t="s">
        <v>36</v>
      </c>
      <c r="C3513" t="s">
        <v>52</v>
      </c>
      <c r="D3513" t="s">
        <v>31</v>
      </c>
      <c r="E3513" s="2">
        <v>18</v>
      </c>
      <c r="F3513" t="str">
        <f t="shared" si="54"/>
        <v>Average Per Device1-in-2October Monthly System Peak Day50% Cycling18</v>
      </c>
      <c r="G3513">
        <v>1.5620069999999999</v>
      </c>
      <c r="H3513">
        <v>1.8555950000000001</v>
      </c>
      <c r="I3513">
        <v>81.851900000000001</v>
      </c>
      <c r="J3513">
        <v>-0.13736989999999999</v>
      </c>
      <c r="K3513">
        <v>0.1172434</v>
      </c>
      <c r="L3513">
        <v>0.29358770000000001</v>
      </c>
      <c r="M3513">
        <v>0.46993210000000002</v>
      </c>
      <c r="N3513">
        <v>0.72454529999999995</v>
      </c>
      <c r="O3513">
        <v>12331</v>
      </c>
      <c r="P3513" t="s">
        <v>59</v>
      </c>
      <c r="Q3513" t="s">
        <v>61</v>
      </c>
    </row>
    <row r="3514" spans="1:17" x14ac:dyDescent="0.25">
      <c r="A3514" t="s">
        <v>43</v>
      </c>
      <c r="B3514" t="s">
        <v>36</v>
      </c>
      <c r="C3514" t="s">
        <v>52</v>
      </c>
      <c r="D3514" t="s">
        <v>31</v>
      </c>
      <c r="E3514" s="2">
        <v>18</v>
      </c>
      <c r="F3514" t="str">
        <f t="shared" si="54"/>
        <v>Aggregate1-in-2October Monthly System Peak Day50% Cycling18</v>
      </c>
      <c r="G3514">
        <v>22.528829999999999</v>
      </c>
      <c r="H3514">
        <v>26.763249999999999</v>
      </c>
      <c r="I3514">
        <v>81.851900000000001</v>
      </c>
      <c r="J3514">
        <v>-1.9812860000000001</v>
      </c>
      <c r="K3514">
        <v>1.691001</v>
      </c>
      <c r="L3514">
        <v>4.2344160000000004</v>
      </c>
      <c r="M3514">
        <v>6.7778309999999999</v>
      </c>
      <c r="N3514">
        <v>10.45012</v>
      </c>
      <c r="O3514">
        <v>12331</v>
      </c>
      <c r="P3514" t="s">
        <v>59</v>
      </c>
      <c r="Q3514" t="s">
        <v>61</v>
      </c>
    </row>
    <row r="3515" spans="1:17" x14ac:dyDescent="0.25">
      <c r="A3515" t="s">
        <v>30</v>
      </c>
      <c r="B3515" t="s">
        <v>36</v>
      </c>
      <c r="C3515" t="s">
        <v>52</v>
      </c>
      <c r="D3515" t="s">
        <v>26</v>
      </c>
      <c r="E3515" s="2">
        <v>18</v>
      </c>
      <c r="F3515" t="str">
        <f t="shared" si="54"/>
        <v>Average Per Ton1-in-2October Monthly System Peak DayAll18</v>
      </c>
      <c r="G3515">
        <v>0.3595373</v>
      </c>
      <c r="H3515">
        <v>0.44189840000000002</v>
      </c>
      <c r="I3515">
        <v>81.645099999999999</v>
      </c>
      <c r="J3515">
        <v>-2.01584E-2</v>
      </c>
      <c r="K3515">
        <v>4.0411000000000002E-2</v>
      </c>
      <c r="L3515">
        <v>8.2361199999999996E-2</v>
      </c>
      <c r="M3515">
        <v>0.1243113</v>
      </c>
      <c r="N3515">
        <v>0.18488070000000001</v>
      </c>
      <c r="O3515">
        <v>23026</v>
      </c>
      <c r="P3515" t="s">
        <v>59</v>
      </c>
      <c r="Q3515" t="s">
        <v>61</v>
      </c>
    </row>
    <row r="3516" spans="1:17" x14ac:dyDescent="0.25">
      <c r="A3516" t="s">
        <v>28</v>
      </c>
      <c r="B3516" t="s">
        <v>36</v>
      </c>
      <c r="C3516" t="s">
        <v>52</v>
      </c>
      <c r="D3516" t="s">
        <v>26</v>
      </c>
      <c r="E3516" s="2">
        <v>18</v>
      </c>
      <c r="F3516" t="str">
        <f t="shared" si="54"/>
        <v>Average Per Premise1-in-2October Monthly System Peak DayAll18</v>
      </c>
      <c r="G3516">
        <v>1.538761</v>
      </c>
      <c r="H3516">
        <v>1.8912530000000001</v>
      </c>
      <c r="I3516">
        <v>81.645099999999999</v>
      </c>
      <c r="J3516">
        <v>-8.6274400000000001E-2</v>
      </c>
      <c r="K3516">
        <v>0.17295240000000001</v>
      </c>
      <c r="L3516">
        <v>0.35249219999999998</v>
      </c>
      <c r="M3516">
        <v>0.53203199999999995</v>
      </c>
      <c r="N3516">
        <v>0.79125880000000004</v>
      </c>
      <c r="O3516">
        <v>23026</v>
      </c>
      <c r="P3516" t="s">
        <v>59</v>
      </c>
      <c r="Q3516" t="s">
        <v>61</v>
      </c>
    </row>
    <row r="3517" spans="1:17" x14ac:dyDescent="0.25">
      <c r="A3517" t="s">
        <v>29</v>
      </c>
      <c r="B3517" t="s">
        <v>36</v>
      </c>
      <c r="C3517" t="s">
        <v>52</v>
      </c>
      <c r="D3517" t="s">
        <v>26</v>
      </c>
      <c r="E3517" s="2">
        <v>18</v>
      </c>
      <c r="F3517" t="str">
        <f t="shared" si="54"/>
        <v>Average Per Device1-in-2October Monthly System Peak DayAll18</v>
      </c>
      <c r="G3517">
        <v>1.282449</v>
      </c>
      <c r="H3517">
        <v>1.5762259999999999</v>
      </c>
      <c r="I3517">
        <v>81.645099999999999</v>
      </c>
      <c r="J3517">
        <v>-7.1903700000000001E-2</v>
      </c>
      <c r="K3517">
        <v>0.14414370000000001</v>
      </c>
      <c r="L3517">
        <v>0.29377750000000002</v>
      </c>
      <c r="M3517">
        <v>0.44341130000000001</v>
      </c>
      <c r="N3517">
        <v>0.65945869999999995</v>
      </c>
      <c r="O3517">
        <v>23026</v>
      </c>
      <c r="P3517" t="s">
        <v>59</v>
      </c>
      <c r="Q3517" t="s">
        <v>61</v>
      </c>
    </row>
    <row r="3518" spans="1:17" x14ac:dyDescent="0.25">
      <c r="A3518" t="s">
        <v>43</v>
      </c>
      <c r="B3518" t="s">
        <v>36</v>
      </c>
      <c r="C3518" t="s">
        <v>52</v>
      </c>
      <c r="D3518" t="s">
        <v>26</v>
      </c>
      <c r="E3518" s="2">
        <v>18</v>
      </c>
      <c r="F3518" t="str">
        <f t="shared" si="54"/>
        <v>Aggregate1-in-2October Monthly System Peak DayAll18</v>
      </c>
      <c r="G3518">
        <v>35.4315</v>
      </c>
      <c r="H3518">
        <v>43.547980000000003</v>
      </c>
      <c r="I3518">
        <v>81.645099999999999</v>
      </c>
      <c r="J3518">
        <v>-1.9865550000000001</v>
      </c>
      <c r="K3518">
        <v>3.9824030000000001</v>
      </c>
      <c r="L3518">
        <v>8.1164860000000001</v>
      </c>
      <c r="M3518">
        <v>12.25057</v>
      </c>
      <c r="N3518">
        <v>18.219529999999999</v>
      </c>
      <c r="O3518">
        <v>23026</v>
      </c>
      <c r="P3518" t="s">
        <v>59</v>
      </c>
      <c r="Q3518" t="s">
        <v>61</v>
      </c>
    </row>
    <row r="3519" spans="1:17" x14ac:dyDescent="0.25">
      <c r="A3519" t="s">
        <v>30</v>
      </c>
      <c r="B3519" t="s">
        <v>36</v>
      </c>
      <c r="C3519" t="s">
        <v>53</v>
      </c>
      <c r="D3519" t="s">
        <v>58</v>
      </c>
      <c r="E3519" s="2">
        <v>18</v>
      </c>
      <c r="F3519" t="str">
        <f t="shared" si="54"/>
        <v>Average Per Ton1-in-2September Monthly System Peak Day100% Cycling18</v>
      </c>
      <c r="G3519">
        <v>0.29070950000000001</v>
      </c>
      <c r="H3519">
        <v>0.424377</v>
      </c>
      <c r="I3519">
        <v>86.655600000000007</v>
      </c>
      <c r="J3519">
        <v>6.3284800000000002E-2</v>
      </c>
      <c r="K3519">
        <v>0.1048675</v>
      </c>
      <c r="L3519">
        <v>0.13366749999999999</v>
      </c>
      <c r="M3519">
        <v>0.16246759999999999</v>
      </c>
      <c r="N3519">
        <v>0.20405029999999999</v>
      </c>
      <c r="O3519">
        <v>10695</v>
      </c>
      <c r="P3519" t="s">
        <v>59</v>
      </c>
      <c r="Q3519" t="s">
        <v>61</v>
      </c>
    </row>
    <row r="3520" spans="1:17" x14ac:dyDescent="0.25">
      <c r="A3520" t="s">
        <v>28</v>
      </c>
      <c r="B3520" t="s">
        <v>36</v>
      </c>
      <c r="C3520" t="s">
        <v>53</v>
      </c>
      <c r="D3520" t="s">
        <v>58</v>
      </c>
      <c r="E3520" s="2">
        <v>18</v>
      </c>
      <c r="F3520" t="str">
        <f t="shared" si="54"/>
        <v>Average Per Premise1-in-2September Monthly System Peak Day100% Cycling18</v>
      </c>
      <c r="G3520">
        <v>1.302854</v>
      </c>
      <c r="H3520">
        <v>1.901904</v>
      </c>
      <c r="I3520">
        <v>86.655600000000007</v>
      </c>
      <c r="J3520">
        <v>0.28361940000000002</v>
      </c>
      <c r="K3520">
        <v>0.4699779</v>
      </c>
      <c r="L3520">
        <v>0.59904930000000001</v>
      </c>
      <c r="M3520">
        <v>0.72812069999999995</v>
      </c>
      <c r="N3520">
        <v>0.91447929999999999</v>
      </c>
      <c r="O3520">
        <v>10695</v>
      </c>
      <c r="P3520" t="s">
        <v>59</v>
      </c>
      <c r="Q3520" t="s">
        <v>61</v>
      </c>
    </row>
    <row r="3521" spans="1:17" x14ac:dyDescent="0.25">
      <c r="A3521" t="s">
        <v>29</v>
      </c>
      <c r="B3521" t="s">
        <v>36</v>
      </c>
      <c r="C3521" t="s">
        <v>53</v>
      </c>
      <c r="D3521" t="s">
        <v>58</v>
      </c>
      <c r="E3521" s="2">
        <v>18</v>
      </c>
      <c r="F3521" t="str">
        <f t="shared" si="54"/>
        <v>Average Per Device1-in-2September Monthly System Peak Day100% Cycling18</v>
      </c>
      <c r="G3521">
        <v>1.0552079999999999</v>
      </c>
      <c r="H3521">
        <v>1.5403910000000001</v>
      </c>
      <c r="I3521">
        <v>86.655600000000007</v>
      </c>
      <c r="J3521">
        <v>0.2297091</v>
      </c>
      <c r="K3521">
        <v>0.3806447</v>
      </c>
      <c r="L3521">
        <v>0.48518230000000001</v>
      </c>
      <c r="M3521">
        <v>0.58971989999999996</v>
      </c>
      <c r="N3521">
        <v>0.74065550000000002</v>
      </c>
      <c r="O3521">
        <v>10695</v>
      </c>
      <c r="P3521" t="s">
        <v>59</v>
      </c>
      <c r="Q3521" t="s">
        <v>61</v>
      </c>
    </row>
    <row r="3522" spans="1:17" x14ac:dyDescent="0.25">
      <c r="A3522" t="s">
        <v>43</v>
      </c>
      <c r="B3522" t="s">
        <v>36</v>
      </c>
      <c r="C3522" t="s">
        <v>53</v>
      </c>
      <c r="D3522" t="s">
        <v>58</v>
      </c>
      <c r="E3522" s="2">
        <v>18</v>
      </c>
      <c r="F3522" t="str">
        <f t="shared" si="54"/>
        <v>Aggregate1-in-2September Monthly System Peak Day100% Cycling18</v>
      </c>
      <c r="G3522">
        <v>13.93403</v>
      </c>
      <c r="H3522">
        <v>20.340859999999999</v>
      </c>
      <c r="I3522">
        <v>86.655600000000007</v>
      </c>
      <c r="J3522">
        <v>3.033309</v>
      </c>
      <c r="K3522">
        <v>5.0264139999999999</v>
      </c>
      <c r="L3522">
        <v>6.4068329999999998</v>
      </c>
      <c r="M3522">
        <v>7.7872510000000004</v>
      </c>
      <c r="N3522">
        <v>9.7803559999999994</v>
      </c>
      <c r="O3522">
        <v>10695</v>
      </c>
      <c r="P3522" t="s">
        <v>59</v>
      </c>
      <c r="Q3522" t="s">
        <v>61</v>
      </c>
    </row>
    <row r="3523" spans="1:17" x14ac:dyDescent="0.25">
      <c r="A3523" t="s">
        <v>30</v>
      </c>
      <c r="B3523" t="s">
        <v>36</v>
      </c>
      <c r="C3523" t="s">
        <v>53</v>
      </c>
      <c r="D3523" t="s">
        <v>31</v>
      </c>
      <c r="E3523" s="2">
        <v>18</v>
      </c>
      <c r="F3523" t="str">
        <f t="shared" ref="F3523:F3586" si="55">CONCATENATE(A3523,B3523,C3523,D3523,E3523)</f>
        <v>Average Per Ton1-in-2September Monthly System Peak Day50% Cycling18</v>
      </c>
      <c r="G3523">
        <v>0.52277720000000005</v>
      </c>
      <c r="H3523">
        <v>0.64487499999999998</v>
      </c>
      <c r="I3523">
        <v>87.101399999999998</v>
      </c>
      <c r="J3523">
        <v>8.7176000000000007E-3</v>
      </c>
      <c r="K3523">
        <v>7.5703500000000007E-2</v>
      </c>
      <c r="L3523">
        <v>0.12209780000000001</v>
      </c>
      <c r="M3523">
        <v>0.16849210000000001</v>
      </c>
      <c r="N3523">
        <v>0.2354781</v>
      </c>
      <c r="O3523">
        <v>12331</v>
      </c>
      <c r="P3523" t="s">
        <v>59</v>
      </c>
      <c r="Q3523" t="s">
        <v>61</v>
      </c>
    </row>
    <row r="3524" spans="1:17" x14ac:dyDescent="0.25">
      <c r="A3524" t="s">
        <v>28</v>
      </c>
      <c r="B3524" t="s">
        <v>36</v>
      </c>
      <c r="C3524" t="s">
        <v>53</v>
      </c>
      <c r="D3524" t="s">
        <v>31</v>
      </c>
      <c r="E3524" s="2">
        <v>18</v>
      </c>
      <c r="F3524" t="str">
        <f t="shared" si="55"/>
        <v>Average Per Premise1-in-2September Monthly System Peak Day50% Cycling18</v>
      </c>
      <c r="G3524">
        <v>2.1459009999999998</v>
      </c>
      <c r="H3524">
        <v>2.6470889999999998</v>
      </c>
      <c r="I3524">
        <v>87.101399999999998</v>
      </c>
      <c r="J3524">
        <v>3.57839E-2</v>
      </c>
      <c r="K3524">
        <v>0.31074859999999999</v>
      </c>
      <c r="L3524">
        <v>0.50118839999999998</v>
      </c>
      <c r="M3524">
        <v>0.69162809999999997</v>
      </c>
      <c r="N3524">
        <v>0.96659280000000003</v>
      </c>
      <c r="O3524">
        <v>12331</v>
      </c>
      <c r="P3524" t="s">
        <v>59</v>
      </c>
      <c r="Q3524" t="s">
        <v>61</v>
      </c>
    </row>
    <row r="3525" spans="1:17" x14ac:dyDescent="0.25">
      <c r="A3525" t="s">
        <v>29</v>
      </c>
      <c r="B3525" t="s">
        <v>36</v>
      </c>
      <c r="C3525" t="s">
        <v>53</v>
      </c>
      <c r="D3525" t="s">
        <v>31</v>
      </c>
      <c r="E3525" s="2">
        <v>18</v>
      </c>
      <c r="F3525" t="str">
        <f t="shared" si="55"/>
        <v>Average Per Device1-in-2September Monthly System Peak Day50% Cycling18</v>
      </c>
      <c r="G3525">
        <v>1.834646</v>
      </c>
      <c r="H3525">
        <v>2.2631389999999998</v>
      </c>
      <c r="I3525">
        <v>87.101399999999998</v>
      </c>
      <c r="J3525">
        <v>3.0593599999999999E-2</v>
      </c>
      <c r="K3525">
        <v>0.26567570000000001</v>
      </c>
      <c r="L3525">
        <v>0.42849290000000001</v>
      </c>
      <c r="M3525">
        <v>0.59131009999999995</v>
      </c>
      <c r="N3525">
        <v>0.82639229999999997</v>
      </c>
      <c r="O3525">
        <v>12331</v>
      </c>
      <c r="P3525" t="s">
        <v>59</v>
      </c>
      <c r="Q3525" t="s">
        <v>61</v>
      </c>
    </row>
    <row r="3526" spans="1:17" x14ac:dyDescent="0.25">
      <c r="A3526" t="s">
        <v>43</v>
      </c>
      <c r="B3526" t="s">
        <v>36</v>
      </c>
      <c r="C3526" t="s">
        <v>53</v>
      </c>
      <c r="D3526" t="s">
        <v>31</v>
      </c>
      <c r="E3526" s="2">
        <v>18</v>
      </c>
      <c r="F3526" t="str">
        <f t="shared" si="55"/>
        <v>Aggregate1-in-2September Monthly System Peak Day50% Cycling18</v>
      </c>
      <c r="G3526">
        <v>26.461099999999998</v>
      </c>
      <c r="H3526">
        <v>32.641249999999999</v>
      </c>
      <c r="I3526">
        <v>87.101399999999998</v>
      </c>
      <c r="J3526">
        <v>0.44125150000000002</v>
      </c>
      <c r="K3526">
        <v>3.8318409999999998</v>
      </c>
      <c r="L3526">
        <v>6.1801539999999999</v>
      </c>
      <c r="M3526">
        <v>8.5284659999999999</v>
      </c>
      <c r="N3526">
        <v>11.91906</v>
      </c>
      <c r="O3526">
        <v>12331</v>
      </c>
      <c r="P3526" t="s">
        <v>59</v>
      </c>
      <c r="Q3526" t="s">
        <v>61</v>
      </c>
    </row>
    <row r="3527" spans="1:17" x14ac:dyDescent="0.25">
      <c r="A3527" t="s">
        <v>30</v>
      </c>
      <c r="B3527" t="s">
        <v>36</v>
      </c>
      <c r="C3527" t="s">
        <v>53</v>
      </c>
      <c r="D3527" t="s">
        <v>26</v>
      </c>
      <c r="E3527" s="2">
        <v>18</v>
      </c>
      <c r="F3527" t="str">
        <f t="shared" si="55"/>
        <v>Average Per Ton1-in-2September Monthly System Peak DayAll18</v>
      </c>
      <c r="G3527">
        <v>0.41498180000000001</v>
      </c>
      <c r="H3527">
        <v>0.54245370000000004</v>
      </c>
      <c r="I3527">
        <v>86.894300000000001</v>
      </c>
      <c r="J3527">
        <v>3.4063999999999997E-2</v>
      </c>
      <c r="K3527">
        <v>8.9250200000000002E-2</v>
      </c>
      <c r="L3527">
        <v>0.127472</v>
      </c>
      <c r="M3527">
        <v>0.1656937</v>
      </c>
      <c r="N3527">
        <v>0.22087989999999999</v>
      </c>
      <c r="O3527">
        <v>23026</v>
      </c>
      <c r="P3527" t="s">
        <v>59</v>
      </c>
      <c r="Q3527" t="s">
        <v>61</v>
      </c>
    </row>
    <row r="3528" spans="1:17" x14ac:dyDescent="0.25">
      <c r="A3528" t="s">
        <v>28</v>
      </c>
      <c r="B3528" t="s">
        <v>36</v>
      </c>
      <c r="C3528" t="s">
        <v>53</v>
      </c>
      <c r="D3528" t="s">
        <v>26</v>
      </c>
      <c r="E3528" s="2">
        <v>18</v>
      </c>
      <c r="F3528" t="str">
        <f t="shared" si="55"/>
        <v>Average Per Premise1-in-2September Monthly System Peak DayAll18</v>
      </c>
      <c r="G3528">
        <v>1.776054</v>
      </c>
      <c r="H3528">
        <v>2.3216130000000001</v>
      </c>
      <c r="I3528">
        <v>86.894300000000001</v>
      </c>
      <c r="J3528">
        <v>0.14578849999999999</v>
      </c>
      <c r="K3528">
        <v>0.38197619999999999</v>
      </c>
      <c r="L3528">
        <v>0.54555909999999996</v>
      </c>
      <c r="M3528">
        <v>0.70914200000000005</v>
      </c>
      <c r="N3528">
        <v>0.9453298</v>
      </c>
      <c r="O3528">
        <v>23026</v>
      </c>
      <c r="P3528" t="s">
        <v>59</v>
      </c>
      <c r="Q3528" t="s">
        <v>61</v>
      </c>
    </row>
    <row r="3529" spans="1:17" x14ac:dyDescent="0.25">
      <c r="A3529" t="s">
        <v>29</v>
      </c>
      <c r="B3529" t="s">
        <v>36</v>
      </c>
      <c r="C3529" t="s">
        <v>53</v>
      </c>
      <c r="D3529" t="s">
        <v>26</v>
      </c>
      <c r="E3529" s="2">
        <v>18</v>
      </c>
      <c r="F3529" t="str">
        <f t="shared" si="55"/>
        <v>Average Per Device1-in-2September Monthly System Peak DayAll18</v>
      </c>
      <c r="G3529">
        <v>1.480216</v>
      </c>
      <c r="H3529">
        <v>1.934901</v>
      </c>
      <c r="I3529">
        <v>86.894300000000001</v>
      </c>
      <c r="J3529">
        <v>0.1215045</v>
      </c>
      <c r="K3529">
        <v>0.31835039999999998</v>
      </c>
      <c r="L3529">
        <v>0.45468530000000001</v>
      </c>
      <c r="M3529">
        <v>0.59102010000000005</v>
      </c>
      <c r="N3529">
        <v>0.78786599999999996</v>
      </c>
      <c r="O3529">
        <v>23026</v>
      </c>
      <c r="P3529" t="s">
        <v>59</v>
      </c>
      <c r="Q3529" t="s">
        <v>61</v>
      </c>
    </row>
    <row r="3530" spans="1:17" x14ac:dyDescent="0.25">
      <c r="A3530" t="s">
        <v>43</v>
      </c>
      <c r="B3530" t="s">
        <v>36</v>
      </c>
      <c r="C3530" t="s">
        <v>53</v>
      </c>
      <c r="D3530" t="s">
        <v>26</v>
      </c>
      <c r="E3530" s="2">
        <v>18</v>
      </c>
      <c r="F3530" t="str">
        <f t="shared" si="55"/>
        <v>Aggregate1-in-2September Monthly System Peak DayAll18</v>
      </c>
      <c r="G3530">
        <v>40.895409999999998</v>
      </c>
      <c r="H3530">
        <v>53.457459999999998</v>
      </c>
      <c r="I3530">
        <v>86.894300000000001</v>
      </c>
      <c r="J3530">
        <v>3.3569249999999999</v>
      </c>
      <c r="K3530">
        <v>8.7953840000000003</v>
      </c>
      <c r="L3530">
        <v>12.56204</v>
      </c>
      <c r="M3530">
        <v>16.328700000000001</v>
      </c>
      <c r="N3530">
        <v>21.767160000000001</v>
      </c>
      <c r="O3530">
        <v>23026</v>
      </c>
      <c r="P3530" t="s">
        <v>59</v>
      </c>
      <c r="Q3530" t="s">
        <v>61</v>
      </c>
    </row>
    <row r="3531" spans="1:17" x14ac:dyDescent="0.25">
      <c r="A3531" t="s">
        <v>30</v>
      </c>
      <c r="B3531" t="s">
        <v>36</v>
      </c>
      <c r="C3531" t="s">
        <v>48</v>
      </c>
      <c r="D3531" t="s">
        <v>58</v>
      </c>
      <c r="E3531" s="2">
        <v>19</v>
      </c>
      <c r="F3531" t="str">
        <f t="shared" si="55"/>
        <v>Average Per Ton1-in-2August Monthly System Peak Day100% Cycling19</v>
      </c>
      <c r="G3531">
        <v>0.43128719999999998</v>
      </c>
      <c r="H3531">
        <v>0.41408869999999998</v>
      </c>
      <c r="I3531">
        <v>78.063699999999997</v>
      </c>
      <c r="J3531">
        <v>0</v>
      </c>
      <c r="K3531">
        <v>0</v>
      </c>
      <c r="L3531">
        <v>0</v>
      </c>
      <c r="M3531">
        <v>0</v>
      </c>
      <c r="N3531">
        <v>0</v>
      </c>
      <c r="O3531">
        <v>10695</v>
      </c>
      <c r="P3531" t="s">
        <v>59</v>
      </c>
      <c r="Q3531" t="s">
        <v>61</v>
      </c>
    </row>
    <row r="3532" spans="1:17" x14ac:dyDescent="0.25">
      <c r="A3532" t="s">
        <v>28</v>
      </c>
      <c r="B3532" t="s">
        <v>36</v>
      </c>
      <c r="C3532" t="s">
        <v>48</v>
      </c>
      <c r="D3532" t="s">
        <v>58</v>
      </c>
      <c r="E3532" s="2">
        <v>19</v>
      </c>
      <c r="F3532" t="str">
        <f t="shared" si="55"/>
        <v>Average Per Premise1-in-2August Monthly System Peak Day100% Cycling19</v>
      </c>
      <c r="G3532">
        <v>1.9328730000000001</v>
      </c>
      <c r="H3532">
        <v>1.8557950000000001</v>
      </c>
      <c r="I3532">
        <v>78.063699999999997</v>
      </c>
      <c r="J3532">
        <v>0</v>
      </c>
      <c r="K3532">
        <v>0</v>
      </c>
      <c r="L3532">
        <v>0</v>
      </c>
      <c r="M3532">
        <v>0</v>
      </c>
      <c r="N3532">
        <v>0</v>
      </c>
      <c r="O3532">
        <v>10695</v>
      </c>
      <c r="P3532" t="s">
        <v>59</v>
      </c>
      <c r="Q3532" t="s">
        <v>61</v>
      </c>
    </row>
    <row r="3533" spans="1:17" x14ac:dyDescent="0.25">
      <c r="A3533" t="s">
        <v>29</v>
      </c>
      <c r="B3533" t="s">
        <v>36</v>
      </c>
      <c r="C3533" t="s">
        <v>48</v>
      </c>
      <c r="D3533" t="s">
        <v>58</v>
      </c>
      <c r="E3533" s="2">
        <v>19</v>
      </c>
      <c r="F3533" t="str">
        <f t="shared" si="55"/>
        <v>Average Per Device1-in-2August Monthly System Peak Day100% Cycling19</v>
      </c>
      <c r="G3533">
        <v>1.5654729999999999</v>
      </c>
      <c r="H3533">
        <v>1.503047</v>
      </c>
      <c r="I3533">
        <v>78.063699999999997</v>
      </c>
      <c r="J3533">
        <v>0</v>
      </c>
      <c r="K3533">
        <v>0</v>
      </c>
      <c r="L3533">
        <v>0</v>
      </c>
      <c r="M3533">
        <v>0</v>
      </c>
      <c r="N3533">
        <v>0</v>
      </c>
      <c r="O3533">
        <v>10695</v>
      </c>
      <c r="P3533" t="s">
        <v>59</v>
      </c>
      <c r="Q3533" t="s">
        <v>61</v>
      </c>
    </row>
    <row r="3534" spans="1:17" x14ac:dyDescent="0.25">
      <c r="A3534" t="s">
        <v>43</v>
      </c>
      <c r="B3534" t="s">
        <v>36</v>
      </c>
      <c r="C3534" t="s">
        <v>48</v>
      </c>
      <c r="D3534" t="s">
        <v>58</v>
      </c>
      <c r="E3534" s="2">
        <v>19</v>
      </c>
      <c r="F3534" t="str">
        <f t="shared" si="55"/>
        <v>Aggregate1-in-2August Monthly System Peak Day100% Cycling19</v>
      </c>
      <c r="G3534">
        <v>20.672070000000001</v>
      </c>
      <c r="H3534">
        <v>19.847729999999999</v>
      </c>
      <c r="I3534">
        <v>78.063699999999997</v>
      </c>
      <c r="J3534">
        <v>0</v>
      </c>
      <c r="K3534">
        <v>0</v>
      </c>
      <c r="L3534">
        <v>0</v>
      </c>
      <c r="M3534">
        <v>0</v>
      </c>
      <c r="N3534">
        <v>0</v>
      </c>
      <c r="O3534">
        <v>10695</v>
      </c>
      <c r="P3534" t="s">
        <v>59</v>
      </c>
      <c r="Q3534" t="s">
        <v>61</v>
      </c>
    </row>
    <row r="3535" spans="1:17" x14ac:dyDescent="0.25">
      <c r="A3535" t="s">
        <v>30</v>
      </c>
      <c r="B3535" t="s">
        <v>36</v>
      </c>
      <c r="C3535" t="s">
        <v>48</v>
      </c>
      <c r="D3535" t="s">
        <v>31</v>
      </c>
      <c r="E3535" s="2">
        <v>19</v>
      </c>
      <c r="F3535" t="str">
        <f t="shared" si="55"/>
        <v>Average Per Ton1-in-2August Monthly System Peak Day50% Cycling19</v>
      </c>
      <c r="G3535">
        <v>0.63435540000000001</v>
      </c>
      <c r="H3535">
        <v>0.59058509999999997</v>
      </c>
      <c r="I3535">
        <v>78.346800000000002</v>
      </c>
      <c r="J3535">
        <v>0</v>
      </c>
      <c r="K3535">
        <v>0</v>
      </c>
      <c r="L3535">
        <v>0</v>
      </c>
      <c r="M3535">
        <v>0</v>
      </c>
      <c r="N3535">
        <v>0</v>
      </c>
      <c r="O3535">
        <v>12331</v>
      </c>
      <c r="P3535" t="s">
        <v>59</v>
      </c>
      <c r="Q3535" t="s">
        <v>61</v>
      </c>
    </row>
    <row r="3536" spans="1:17" x14ac:dyDescent="0.25">
      <c r="A3536" t="s">
        <v>28</v>
      </c>
      <c r="B3536" t="s">
        <v>36</v>
      </c>
      <c r="C3536" t="s">
        <v>48</v>
      </c>
      <c r="D3536" t="s">
        <v>31</v>
      </c>
      <c r="E3536" s="2">
        <v>19</v>
      </c>
      <c r="F3536" t="str">
        <f t="shared" si="55"/>
        <v>Average Per Premise1-in-2August Monthly System Peak Day50% Cycling19</v>
      </c>
      <c r="G3536">
        <v>2.6039080000000001</v>
      </c>
      <c r="H3536">
        <v>2.424239</v>
      </c>
      <c r="I3536">
        <v>78.346800000000002</v>
      </c>
      <c r="J3536">
        <v>0</v>
      </c>
      <c r="K3536">
        <v>0</v>
      </c>
      <c r="L3536">
        <v>0</v>
      </c>
      <c r="M3536">
        <v>0</v>
      </c>
      <c r="N3536">
        <v>0</v>
      </c>
      <c r="O3536">
        <v>12331</v>
      </c>
      <c r="P3536" t="s">
        <v>59</v>
      </c>
      <c r="Q3536" t="s">
        <v>61</v>
      </c>
    </row>
    <row r="3537" spans="1:17" x14ac:dyDescent="0.25">
      <c r="A3537" t="s">
        <v>29</v>
      </c>
      <c r="B3537" t="s">
        <v>36</v>
      </c>
      <c r="C3537" t="s">
        <v>48</v>
      </c>
      <c r="D3537" t="s">
        <v>31</v>
      </c>
      <c r="E3537" s="2">
        <v>19</v>
      </c>
      <c r="F3537" t="str">
        <f t="shared" si="55"/>
        <v>Average Per Device1-in-2August Monthly System Peak Day50% Cycling19</v>
      </c>
      <c r="G3537">
        <v>2.2262209999999998</v>
      </c>
      <c r="H3537">
        <v>2.072613</v>
      </c>
      <c r="I3537">
        <v>78.346800000000002</v>
      </c>
      <c r="J3537">
        <v>0</v>
      </c>
      <c r="K3537">
        <v>0</v>
      </c>
      <c r="L3537">
        <v>0</v>
      </c>
      <c r="M3537">
        <v>0</v>
      </c>
      <c r="N3537">
        <v>0</v>
      </c>
      <c r="O3537">
        <v>12331</v>
      </c>
      <c r="P3537" t="s">
        <v>59</v>
      </c>
      <c r="Q3537" t="s">
        <v>61</v>
      </c>
    </row>
    <row r="3538" spans="1:17" x14ac:dyDescent="0.25">
      <c r="A3538" t="s">
        <v>43</v>
      </c>
      <c r="B3538" t="s">
        <v>36</v>
      </c>
      <c r="C3538" t="s">
        <v>48</v>
      </c>
      <c r="D3538" t="s">
        <v>31</v>
      </c>
      <c r="E3538" s="2">
        <v>19</v>
      </c>
      <c r="F3538" t="str">
        <f t="shared" si="55"/>
        <v>Aggregate1-in-2August Monthly System Peak Day50% Cycling19</v>
      </c>
      <c r="G3538">
        <v>32.108789999999999</v>
      </c>
      <c r="H3538">
        <v>29.89329</v>
      </c>
      <c r="I3538">
        <v>78.346800000000002</v>
      </c>
      <c r="J3538">
        <v>0</v>
      </c>
      <c r="K3538">
        <v>0</v>
      </c>
      <c r="L3538">
        <v>0</v>
      </c>
      <c r="M3538">
        <v>0</v>
      </c>
      <c r="N3538">
        <v>0</v>
      </c>
      <c r="O3538">
        <v>12331</v>
      </c>
      <c r="P3538" t="s">
        <v>59</v>
      </c>
      <c r="Q3538" t="s">
        <v>61</v>
      </c>
    </row>
    <row r="3539" spans="1:17" x14ac:dyDescent="0.25">
      <c r="A3539" t="s">
        <v>30</v>
      </c>
      <c r="B3539" t="s">
        <v>36</v>
      </c>
      <c r="C3539" t="s">
        <v>48</v>
      </c>
      <c r="D3539" t="s">
        <v>26</v>
      </c>
      <c r="E3539" s="2">
        <v>19</v>
      </c>
      <c r="F3539" t="str">
        <f t="shared" si="55"/>
        <v>Average Per Ton1-in-2August Monthly System Peak DayAll19</v>
      </c>
      <c r="G3539">
        <v>0.54003029999999996</v>
      </c>
      <c r="H3539">
        <v>0.50860249999999996</v>
      </c>
      <c r="I3539">
        <v>78.215299999999999</v>
      </c>
      <c r="J3539">
        <v>0</v>
      </c>
      <c r="K3539">
        <v>0</v>
      </c>
      <c r="L3539">
        <v>0</v>
      </c>
      <c r="M3539">
        <v>0</v>
      </c>
      <c r="N3539">
        <v>0</v>
      </c>
      <c r="O3539">
        <v>23026</v>
      </c>
      <c r="P3539" t="s">
        <v>59</v>
      </c>
      <c r="Q3539" t="s">
        <v>61</v>
      </c>
    </row>
    <row r="3540" spans="1:17" x14ac:dyDescent="0.25">
      <c r="A3540" t="s">
        <v>28</v>
      </c>
      <c r="B3540" t="s">
        <v>36</v>
      </c>
      <c r="C3540" t="s">
        <v>48</v>
      </c>
      <c r="D3540" t="s">
        <v>26</v>
      </c>
      <c r="E3540" s="2">
        <v>19</v>
      </c>
      <c r="F3540" t="str">
        <f t="shared" si="55"/>
        <v>Average Per Premise1-in-2August Monthly System Peak DayAll19</v>
      </c>
      <c r="G3540">
        <v>2.3112409999999999</v>
      </c>
      <c r="H3540">
        <v>2.1767349999999999</v>
      </c>
      <c r="I3540">
        <v>78.215299999999999</v>
      </c>
      <c r="J3540">
        <v>0</v>
      </c>
      <c r="K3540">
        <v>0</v>
      </c>
      <c r="L3540">
        <v>0</v>
      </c>
      <c r="M3540">
        <v>0</v>
      </c>
      <c r="N3540">
        <v>0</v>
      </c>
      <c r="O3540">
        <v>23026</v>
      </c>
      <c r="P3540" t="s">
        <v>59</v>
      </c>
      <c r="Q3540" t="s">
        <v>61</v>
      </c>
    </row>
    <row r="3541" spans="1:17" x14ac:dyDescent="0.25">
      <c r="A3541" t="s">
        <v>29</v>
      </c>
      <c r="B3541" t="s">
        <v>36</v>
      </c>
      <c r="C3541" t="s">
        <v>48</v>
      </c>
      <c r="D3541" t="s">
        <v>26</v>
      </c>
      <c r="E3541" s="2">
        <v>19</v>
      </c>
      <c r="F3541" t="str">
        <f t="shared" si="55"/>
        <v>Average Per Device1-in-2August Monthly System Peak DayAll19</v>
      </c>
      <c r="G3541">
        <v>1.9262570000000001</v>
      </c>
      <c r="H3541">
        <v>1.8141560000000001</v>
      </c>
      <c r="I3541">
        <v>78.215299999999999</v>
      </c>
      <c r="J3541">
        <v>0</v>
      </c>
      <c r="K3541">
        <v>0</v>
      </c>
      <c r="L3541">
        <v>0</v>
      </c>
      <c r="M3541">
        <v>0</v>
      </c>
      <c r="N3541">
        <v>0</v>
      </c>
      <c r="O3541">
        <v>23026</v>
      </c>
      <c r="P3541" t="s">
        <v>59</v>
      </c>
      <c r="Q3541" t="s">
        <v>61</v>
      </c>
    </row>
    <row r="3542" spans="1:17" x14ac:dyDescent="0.25">
      <c r="A3542" t="s">
        <v>43</v>
      </c>
      <c r="B3542" t="s">
        <v>36</v>
      </c>
      <c r="C3542" t="s">
        <v>48</v>
      </c>
      <c r="D3542" t="s">
        <v>26</v>
      </c>
      <c r="E3542" s="2">
        <v>19</v>
      </c>
      <c r="F3542" t="str">
        <f t="shared" si="55"/>
        <v>Aggregate1-in-2August Monthly System Peak DayAll19</v>
      </c>
      <c r="G3542">
        <v>53.218629999999997</v>
      </c>
      <c r="H3542">
        <v>50.121510000000001</v>
      </c>
      <c r="I3542">
        <v>78.215299999999999</v>
      </c>
      <c r="J3542">
        <v>0</v>
      </c>
      <c r="K3542">
        <v>0</v>
      </c>
      <c r="L3542">
        <v>0</v>
      </c>
      <c r="M3542">
        <v>0</v>
      </c>
      <c r="N3542">
        <v>0</v>
      </c>
      <c r="O3542">
        <v>23026</v>
      </c>
      <c r="P3542" t="s">
        <v>59</v>
      </c>
      <c r="Q3542" t="s">
        <v>61</v>
      </c>
    </row>
    <row r="3543" spans="1:17" x14ac:dyDescent="0.25">
      <c r="A3543" t="s">
        <v>30</v>
      </c>
      <c r="B3543" t="s">
        <v>36</v>
      </c>
      <c r="C3543" t="s">
        <v>37</v>
      </c>
      <c r="D3543" t="s">
        <v>58</v>
      </c>
      <c r="E3543" s="2">
        <v>19</v>
      </c>
      <c r="F3543" t="str">
        <f t="shared" si="55"/>
        <v>Average Per Ton1-in-2August Typical Event Day100% Cycling19</v>
      </c>
      <c r="G3543">
        <v>0.39262140000000001</v>
      </c>
      <c r="H3543">
        <v>0.37696479999999999</v>
      </c>
      <c r="I3543">
        <v>78.4358</v>
      </c>
      <c r="J3543">
        <v>0</v>
      </c>
      <c r="K3543">
        <v>0</v>
      </c>
      <c r="L3543">
        <v>0</v>
      </c>
      <c r="M3543">
        <v>0</v>
      </c>
      <c r="N3543">
        <v>0</v>
      </c>
      <c r="O3543">
        <v>10695</v>
      </c>
      <c r="P3543" t="s">
        <v>59</v>
      </c>
      <c r="Q3543" t="s">
        <v>61</v>
      </c>
    </row>
    <row r="3544" spans="1:17" x14ac:dyDescent="0.25">
      <c r="A3544" t="s">
        <v>28</v>
      </c>
      <c r="B3544" t="s">
        <v>36</v>
      </c>
      <c r="C3544" t="s">
        <v>37</v>
      </c>
      <c r="D3544" t="s">
        <v>58</v>
      </c>
      <c r="E3544" s="2">
        <v>19</v>
      </c>
      <c r="F3544" t="str">
        <f t="shared" si="55"/>
        <v>Average Per Premise1-in-2August Typical Event Day100% Cycling19</v>
      </c>
      <c r="G3544">
        <v>1.7595860000000001</v>
      </c>
      <c r="H3544">
        <v>1.689419</v>
      </c>
      <c r="I3544">
        <v>78.4358</v>
      </c>
      <c r="J3544">
        <v>0</v>
      </c>
      <c r="K3544">
        <v>0</v>
      </c>
      <c r="L3544">
        <v>0</v>
      </c>
      <c r="M3544">
        <v>0</v>
      </c>
      <c r="N3544">
        <v>0</v>
      </c>
      <c r="O3544">
        <v>10695</v>
      </c>
      <c r="P3544" t="s">
        <v>59</v>
      </c>
      <c r="Q3544" t="s">
        <v>61</v>
      </c>
    </row>
    <row r="3545" spans="1:17" x14ac:dyDescent="0.25">
      <c r="A3545" t="s">
        <v>29</v>
      </c>
      <c r="B3545" t="s">
        <v>36</v>
      </c>
      <c r="C3545" t="s">
        <v>37</v>
      </c>
      <c r="D3545" t="s">
        <v>58</v>
      </c>
      <c r="E3545" s="2">
        <v>19</v>
      </c>
      <c r="F3545" t="str">
        <f t="shared" si="55"/>
        <v>Average Per Device1-in-2August Typical Event Day100% Cycling19</v>
      </c>
      <c r="G3545">
        <v>1.425125</v>
      </c>
      <c r="H3545">
        <v>1.368295</v>
      </c>
      <c r="I3545">
        <v>78.4358</v>
      </c>
      <c r="J3545">
        <v>0</v>
      </c>
      <c r="K3545">
        <v>0</v>
      </c>
      <c r="L3545">
        <v>0</v>
      </c>
      <c r="M3545">
        <v>0</v>
      </c>
      <c r="N3545">
        <v>0</v>
      </c>
      <c r="O3545">
        <v>10695</v>
      </c>
      <c r="P3545" t="s">
        <v>59</v>
      </c>
      <c r="Q3545" t="s">
        <v>61</v>
      </c>
    </row>
    <row r="3546" spans="1:17" x14ac:dyDescent="0.25">
      <c r="A3546" t="s">
        <v>43</v>
      </c>
      <c r="B3546" t="s">
        <v>36</v>
      </c>
      <c r="C3546" t="s">
        <v>37</v>
      </c>
      <c r="D3546" t="s">
        <v>58</v>
      </c>
      <c r="E3546" s="2">
        <v>19</v>
      </c>
      <c r="F3546" t="str">
        <f t="shared" si="55"/>
        <v>Aggregate1-in-2August Typical Event Day100% Cycling19</v>
      </c>
      <c r="G3546">
        <v>18.818770000000001</v>
      </c>
      <c r="H3546">
        <v>18.068339999999999</v>
      </c>
      <c r="I3546">
        <v>78.4358</v>
      </c>
      <c r="J3546">
        <v>0</v>
      </c>
      <c r="K3546">
        <v>0</v>
      </c>
      <c r="L3546">
        <v>0</v>
      </c>
      <c r="M3546">
        <v>0</v>
      </c>
      <c r="N3546">
        <v>0</v>
      </c>
      <c r="O3546">
        <v>10695</v>
      </c>
      <c r="P3546" t="s">
        <v>59</v>
      </c>
      <c r="Q3546" t="s">
        <v>61</v>
      </c>
    </row>
    <row r="3547" spans="1:17" x14ac:dyDescent="0.25">
      <c r="A3547" t="s">
        <v>30</v>
      </c>
      <c r="B3547" t="s">
        <v>36</v>
      </c>
      <c r="C3547" t="s">
        <v>37</v>
      </c>
      <c r="D3547" t="s">
        <v>31</v>
      </c>
      <c r="E3547" s="2">
        <v>19</v>
      </c>
      <c r="F3547" t="str">
        <f t="shared" si="55"/>
        <v>Average Per Ton1-in-2August Typical Event Day50% Cycling19</v>
      </c>
      <c r="G3547">
        <v>0.58577040000000002</v>
      </c>
      <c r="H3547">
        <v>0.54535239999999996</v>
      </c>
      <c r="I3547">
        <v>78.845799999999997</v>
      </c>
      <c r="J3547">
        <v>0</v>
      </c>
      <c r="K3547">
        <v>0</v>
      </c>
      <c r="L3547">
        <v>0</v>
      </c>
      <c r="M3547">
        <v>0</v>
      </c>
      <c r="N3547">
        <v>0</v>
      </c>
      <c r="O3547">
        <v>12331</v>
      </c>
      <c r="P3547" t="s">
        <v>59</v>
      </c>
      <c r="Q3547" t="s">
        <v>61</v>
      </c>
    </row>
    <row r="3548" spans="1:17" x14ac:dyDescent="0.25">
      <c r="A3548" t="s">
        <v>28</v>
      </c>
      <c r="B3548" t="s">
        <v>36</v>
      </c>
      <c r="C3548" t="s">
        <v>37</v>
      </c>
      <c r="D3548" t="s">
        <v>31</v>
      </c>
      <c r="E3548" s="2">
        <v>19</v>
      </c>
      <c r="F3548" t="str">
        <f t="shared" si="55"/>
        <v>Average Per Premise1-in-2August Typical Event Day50% Cycling19</v>
      </c>
      <c r="G3548">
        <v>2.4044759999999998</v>
      </c>
      <c r="H3548">
        <v>2.2385679999999999</v>
      </c>
      <c r="I3548">
        <v>78.845799999999997</v>
      </c>
      <c r="J3548">
        <v>0</v>
      </c>
      <c r="K3548">
        <v>0</v>
      </c>
      <c r="L3548">
        <v>0</v>
      </c>
      <c r="M3548">
        <v>0</v>
      </c>
      <c r="N3548">
        <v>0</v>
      </c>
      <c r="O3548">
        <v>12331</v>
      </c>
      <c r="P3548" t="s">
        <v>59</v>
      </c>
      <c r="Q3548" t="s">
        <v>61</v>
      </c>
    </row>
    <row r="3549" spans="1:17" x14ac:dyDescent="0.25">
      <c r="A3549" t="s">
        <v>29</v>
      </c>
      <c r="B3549" t="s">
        <v>36</v>
      </c>
      <c r="C3549" t="s">
        <v>37</v>
      </c>
      <c r="D3549" t="s">
        <v>31</v>
      </c>
      <c r="E3549" s="2">
        <v>19</v>
      </c>
      <c r="F3549" t="str">
        <f t="shared" si="55"/>
        <v>Average Per Device1-in-2August Typical Event Day50% Cycling19</v>
      </c>
      <c r="G3549">
        <v>2.0557159999999999</v>
      </c>
      <c r="H3549">
        <v>1.913872</v>
      </c>
      <c r="I3549">
        <v>78.845799999999997</v>
      </c>
      <c r="J3549">
        <v>0</v>
      </c>
      <c r="K3549">
        <v>0</v>
      </c>
      <c r="L3549">
        <v>0</v>
      </c>
      <c r="M3549">
        <v>0</v>
      </c>
      <c r="N3549">
        <v>0</v>
      </c>
      <c r="O3549">
        <v>12331</v>
      </c>
      <c r="P3549" t="s">
        <v>59</v>
      </c>
      <c r="Q3549" t="s">
        <v>61</v>
      </c>
    </row>
    <row r="3550" spans="1:17" x14ac:dyDescent="0.25">
      <c r="A3550" t="s">
        <v>43</v>
      </c>
      <c r="B3550" t="s">
        <v>36</v>
      </c>
      <c r="C3550" t="s">
        <v>37</v>
      </c>
      <c r="D3550" t="s">
        <v>31</v>
      </c>
      <c r="E3550" s="2">
        <v>19</v>
      </c>
      <c r="F3550" t="str">
        <f t="shared" si="55"/>
        <v>Aggregate1-in-2August Typical Event Day50% Cycling19</v>
      </c>
      <c r="G3550">
        <v>29.64959</v>
      </c>
      <c r="H3550">
        <v>27.60378</v>
      </c>
      <c r="I3550">
        <v>78.845799999999997</v>
      </c>
      <c r="J3550">
        <v>0</v>
      </c>
      <c r="K3550">
        <v>0</v>
      </c>
      <c r="L3550">
        <v>0</v>
      </c>
      <c r="M3550">
        <v>0</v>
      </c>
      <c r="N3550">
        <v>0</v>
      </c>
      <c r="O3550">
        <v>12331</v>
      </c>
      <c r="P3550" t="s">
        <v>59</v>
      </c>
      <c r="Q3550" t="s">
        <v>61</v>
      </c>
    </row>
    <row r="3551" spans="1:17" x14ac:dyDescent="0.25">
      <c r="A3551" t="s">
        <v>30</v>
      </c>
      <c r="B3551" t="s">
        <v>36</v>
      </c>
      <c r="C3551" t="s">
        <v>37</v>
      </c>
      <c r="D3551" t="s">
        <v>26</v>
      </c>
      <c r="E3551" s="2">
        <v>19</v>
      </c>
      <c r="F3551" t="str">
        <f t="shared" si="55"/>
        <v>Average Per Ton1-in-2August Typical Event DayAll19</v>
      </c>
      <c r="G3551">
        <v>0.49605270000000001</v>
      </c>
      <c r="H3551">
        <v>0.46713640000000001</v>
      </c>
      <c r="I3551">
        <v>78.6554</v>
      </c>
      <c r="J3551">
        <v>0</v>
      </c>
      <c r="K3551">
        <v>0</v>
      </c>
      <c r="L3551">
        <v>0</v>
      </c>
      <c r="M3551">
        <v>0</v>
      </c>
      <c r="N3551">
        <v>0</v>
      </c>
      <c r="O3551">
        <v>23026</v>
      </c>
      <c r="P3551" t="s">
        <v>59</v>
      </c>
      <c r="Q3551" t="s">
        <v>61</v>
      </c>
    </row>
    <row r="3552" spans="1:17" x14ac:dyDescent="0.25">
      <c r="A3552" t="s">
        <v>28</v>
      </c>
      <c r="B3552" t="s">
        <v>36</v>
      </c>
      <c r="C3552" t="s">
        <v>37</v>
      </c>
      <c r="D3552" t="s">
        <v>26</v>
      </c>
      <c r="E3552" s="2">
        <v>19</v>
      </c>
      <c r="F3552" t="str">
        <f t="shared" si="55"/>
        <v>Average Per Premise1-in-2August Typical Event DayAll19</v>
      </c>
      <c r="G3552">
        <v>2.123024</v>
      </c>
      <c r="H3552">
        <v>1.9992669999999999</v>
      </c>
      <c r="I3552">
        <v>78.6554</v>
      </c>
      <c r="J3552">
        <v>0</v>
      </c>
      <c r="K3552">
        <v>0</v>
      </c>
      <c r="L3552">
        <v>0</v>
      </c>
      <c r="M3552">
        <v>0</v>
      </c>
      <c r="N3552">
        <v>0</v>
      </c>
      <c r="O3552">
        <v>23026</v>
      </c>
      <c r="P3552" t="s">
        <v>59</v>
      </c>
      <c r="Q3552" t="s">
        <v>61</v>
      </c>
    </row>
    <row r="3553" spans="1:17" x14ac:dyDescent="0.25">
      <c r="A3553" t="s">
        <v>29</v>
      </c>
      <c r="B3553" t="s">
        <v>36</v>
      </c>
      <c r="C3553" t="s">
        <v>37</v>
      </c>
      <c r="D3553" t="s">
        <v>26</v>
      </c>
      <c r="E3553" s="2">
        <v>19</v>
      </c>
      <c r="F3553" t="str">
        <f t="shared" si="55"/>
        <v>Average Per Device1-in-2August Typical Event DayAll19</v>
      </c>
      <c r="G3553">
        <v>1.7693920000000001</v>
      </c>
      <c r="H3553">
        <v>1.6662490000000001</v>
      </c>
      <c r="I3553">
        <v>78.6554</v>
      </c>
      <c r="J3553">
        <v>0</v>
      </c>
      <c r="K3553">
        <v>0</v>
      </c>
      <c r="L3553">
        <v>0</v>
      </c>
      <c r="M3553">
        <v>0</v>
      </c>
      <c r="N3553">
        <v>0</v>
      </c>
      <c r="O3553">
        <v>23026</v>
      </c>
      <c r="P3553" t="s">
        <v>59</v>
      </c>
      <c r="Q3553" t="s">
        <v>61</v>
      </c>
    </row>
    <row r="3554" spans="1:17" x14ac:dyDescent="0.25">
      <c r="A3554" t="s">
        <v>43</v>
      </c>
      <c r="B3554" t="s">
        <v>36</v>
      </c>
      <c r="C3554" t="s">
        <v>37</v>
      </c>
      <c r="D3554" t="s">
        <v>26</v>
      </c>
      <c r="E3554" s="2">
        <v>19</v>
      </c>
      <c r="F3554" t="str">
        <f t="shared" si="55"/>
        <v>Aggregate1-in-2August Typical Event DayAll19</v>
      </c>
      <c r="G3554">
        <v>48.884749999999997</v>
      </c>
      <c r="H3554">
        <v>46.035119999999999</v>
      </c>
      <c r="I3554">
        <v>78.6554</v>
      </c>
      <c r="J3554">
        <v>0</v>
      </c>
      <c r="K3554">
        <v>0</v>
      </c>
      <c r="L3554">
        <v>0</v>
      </c>
      <c r="M3554">
        <v>0</v>
      </c>
      <c r="N3554">
        <v>0</v>
      </c>
      <c r="O3554">
        <v>23026</v>
      </c>
      <c r="P3554" t="s">
        <v>59</v>
      </c>
      <c r="Q3554" t="s">
        <v>61</v>
      </c>
    </row>
    <row r="3555" spans="1:17" x14ac:dyDescent="0.25">
      <c r="A3555" t="s">
        <v>30</v>
      </c>
      <c r="B3555" t="s">
        <v>36</v>
      </c>
      <c r="C3555" t="s">
        <v>49</v>
      </c>
      <c r="D3555" t="s">
        <v>58</v>
      </c>
      <c r="E3555" s="2">
        <v>19</v>
      </c>
      <c r="F3555" t="str">
        <f t="shared" si="55"/>
        <v>Average Per Ton1-in-2July Monthly System Peak Day100% Cycling19</v>
      </c>
      <c r="G3555">
        <v>0.38772770000000001</v>
      </c>
      <c r="H3555">
        <v>0.37226629999999999</v>
      </c>
      <c r="I3555">
        <v>77.324200000000005</v>
      </c>
      <c r="J3555">
        <v>0</v>
      </c>
      <c r="K3555">
        <v>0</v>
      </c>
      <c r="L3555">
        <v>0</v>
      </c>
      <c r="M3555">
        <v>0</v>
      </c>
      <c r="N3555">
        <v>0</v>
      </c>
      <c r="O3555">
        <v>10695</v>
      </c>
      <c r="P3555" t="s">
        <v>59</v>
      </c>
      <c r="Q3555" t="s">
        <v>61</v>
      </c>
    </row>
    <row r="3556" spans="1:17" x14ac:dyDescent="0.25">
      <c r="A3556" t="s">
        <v>28</v>
      </c>
      <c r="B3556" t="s">
        <v>36</v>
      </c>
      <c r="C3556" t="s">
        <v>49</v>
      </c>
      <c r="D3556" t="s">
        <v>58</v>
      </c>
      <c r="E3556" s="2">
        <v>19</v>
      </c>
      <c r="F3556" t="str">
        <f t="shared" si="55"/>
        <v>Average Per Premise1-in-2July Monthly System Peak Day100% Cycling19</v>
      </c>
      <c r="G3556">
        <v>1.7376549999999999</v>
      </c>
      <c r="H3556">
        <v>1.6683619999999999</v>
      </c>
      <c r="I3556">
        <v>77.324200000000005</v>
      </c>
      <c r="J3556">
        <v>0</v>
      </c>
      <c r="K3556">
        <v>0</v>
      </c>
      <c r="L3556">
        <v>0</v>
      </c>
      <c r="M3556">
        <v>0</v>
      </c>
      <c r="N3556">
        <v>0</v>
      </c>
      <c r="O3556">
        <v>10695</v>
      </c>
      <c r="P3556" t="s">
        <v>59</v>
      </c>
      <c r="Q3556" t="s">
        <v>61</v>
      </c>
    </row>
    <row r="3557" spans="1:17" x14ac:dyDescent="0.25">
      <c r="A3557" t="s">
        <v>29</v>
      </c>
      <c r="B3557" t="s">
        <v>36</v>
      </c>
      <c r="C3557" t="s">
        <v>49</v>
      </c>
      <c r="D3557" t="s">
        <v>58</v>
      </c>
      <c r="E3557" s="2">
        <v>19</v>
      </c>
      <c r="F3557" t="str">
        <f t="shared" si="55"/>
        <v>Average Per Device1-in-2July Monthly System Peak Day100% Cycling19</v>
      </c>
      <c r="G3557">
        <v>1.407362</v>
      </c>
      <c r="H3557">
        <v>1.3512409999999999</v>
      </c>
      <c r="I3557">
        <v>77.324200000000005</v>
      </c>
      <c r="J3557">
        <v>0</v>
      </c>
      <c r="K3557">
        <v>0</v>
      </c>
      <c r="L3557">
        <v>0</v>
      </c>
      <c r="M3557">
        <v>0</v>
      </c>
      <c r="N3557">
        <v>0</v>
      </c>
      <c r="O3557">
        <v>10695</v>
      </c>
      <c r="P3557" t="s">
        <v>59</v>
      </c>
      <c r="Q3557" t="s">
        <v>61</v>
      </c>
    </row>
    <row r="3558" spans="1:17" x14ac:dyDescent="0.25">
      <c r="A3558" t="s">
        <v>43</v>
      </c>
      <c r="B3558" t="s">
        <v>36</v>
      </c>
      <c r="C3558" t="s">
        <v>49</v>
      </c>
      <c r="D3558" t="s">
        <v>58</v>
      </c>
      <c r="E3558" s="2">
        <v>19</v>
      </c>
      <c r="F3558" t="str">
        <f t="shared" si="55"/>
        <v>Aggregate1-in-2July Monthly System Peak Day100% Cycling19</v>
      </c>
      <c r="G3558">
        <v>18.584219999999998</v>
      </c>
      <c r="H3558">
        <v>17.843129999999999</v>
      </c>
      <c r="I3558">
        <v>77.324200000000005</v>
      </c>
      <c r="J3558">
        <v>0</v>
      </c>
      <c r="K3558">
        <v>0</v>
      </c>
      <c r="L3558">
        <v>0</v>
      </c>
      <c r="M3558">
        <v>0</v>
      </c>
      <c r="N3558">
        <v>0</v>
      </c>
      <c r="O3558">
        <v>10695</v>
      </c>
      <c r="P3558" t="s">
        <v>59</v>
      </c>
      <c r="Q3558" t="s">
        <v>61</v>
      </c>
    </row>
    <row r="3559" spans="1:17" x14ac:dyDescent="0.25">
      <c r="A3559" t="s">
        <v>30</v>
      </c>
      <c r="B3559" t="s">
        <v>36</v>
      </c>
      <c r="C3559" t="s">
        <v>49</v>
      </c>
      <c r="D3559" t="s">
        <v>31</v>
      </c>
      <c r="E3559" s="2">
        <v>19</v>
      </c>
      <c r="F3559" t="str">
        <f t="shared" si="55"/>
        <v>Average Per Ton1-in-2July Monthly System Peak Day50% Cycling19</v>
      </c>
      <c r="G3559">
        <v>0.58201069999999999</v>
      </c>
      <c r="H3559">
        <v>0.54185209999999995</v>
      </c>
      <c r="I3559">
        <v>77.812899999999999</v>
      </c>
      <c r="J3559">
        <v>0</v>
      </c>
      <c r="K3559">
        <v>0</v>
      </c>
      <c r="L3559">
        <v>0</v>
      </c>
      <c r="M3559">
        <v>0</v>
      </c>
      <c r="N3559">
        <v>0</v>
      </c>
      <c r="O3559">
        <v>12331</v>
      </c>
      <c r="P3559" t="s">
        <v>59</v>
      </c>
      <c r="Q3559" t="s">
        <v>61</v>
      </c>
    </row>
    <row r="3560" spans="1:17" x14ac:dyDescent="0.25">
      <c r="A3560" t="s">
        <v>28</v>
      </c>
      <c r="B3560" t="s">
        <v>36</v>
      </c>
      <c r="C3560" t="s">
        <v>49</v>
      </c>
      <c r="D3560" t="s">
        <v>31</v>
      </c>
      <c r="E3560" s="2">
        <v>19</v>
      </c>
      <c r="F3560" t="str">
        <f t="shared" si="55"/>
        <v>Average Per Premise1-in-2July Monthly System Peak Day50% Cycling19</v>
      </c>
      <c r="G3560">
        <v>2.389043</v>
      </c>
      <c r="H3560">
        <v>2.224199</v>
      </c>
      <c r="I3560">
        <v>77.812899999999999</v>
      </c>
      <c r="J3560">
        <v>0</v>
      </c>
      <c r="K3560">
        <v>0</v>
      </c>
      <c r="L3560">
        <v>0</v>
      </c>
      <c r="M3560">
        <v>0</v>
      </c>
      <c r="N3560">
        <v>0</v>
      </c>
      <c r="O3560">
        <v>12331</v>
      </c>
      <c r="P3560" t="s">
        <v>59</v>
      </c>
      <c r="Q3560" t="s">
        <v>61</v>
      </c>
    </row>
    <row r="3561" spans="1:17" x14ac:dyDescent="0.25">
      <c r="A3561" t="s">
        <v>29</v>
      </c>
      <c r="B3561" t="s">
        <v>36</v>
      </c>
      <c r="C3561" t="s">
        <v>49</v>
      </c>
      <c r="D3561" t="s">
        <v>31</v>
      </c>
      <c r="E3561" s="2">
        <v>19</v>
      </c>
      <c r="F3561" t="str">
        <f t="shared" si="55"/>
        <v>Average Per Device1-in-2July Monthly System Peak Day50% Cycling19</v>
      </c>
      <c r="G3561">
        <v>2.0425209999999998</v>
      </c>
      <c r="H3561">
        <v>1.9015880000000001</v>
      </c>
      <c r="I3561">
        <v>77.812899999999999</v>
      </c>
      <c r="J3561">
        <v>0</v>
      </c>
      <c r="K3561">
        <v>0</v>
      </c>
      <c r="L3561">
        <v>0</v>
      </c>
      <c r="M3561">
        <v>0</v>
      </c>
      <c r="N3561">
        <v>0</v>
      </c>
      <c r="O3561">
        <v>12331</v>
      </c>
      <c r="P3561" t="s">
        <v>59</v>
      </c>
      <c r="Q3561" t="s">
        <v>61</v>
      </c>
    </row>
    <row r="3562" spans="1:17" x14ac:dyDescent="0.25">
      <c r="A3562" t="s">
        <v>43</v>
      </c>
      <c r="B3562" t="s">
        <v>36</v>
      </c>
      <c r="C3562" t="s">
        <v>49</v>
      </c>
      <c r="D3562" t="s">
        <v>31</v>
      </c>
      <c r="E3562" s="2">
        <v>19</v>
      </c>
      <c r="F3562" t="str">
        <f t="shared" si="55"/>
        <v>Aggregate1-in-2July Monthly System Peak Day50% Cycling19</v>
      </c>
      <c r="G3562">
        <v>29.459289999999999</v>
      </c>
      <c r="H3562">
        <v>27.426600000000001</v>
      </c>
      <c r="I3562">
        <v>77.812899999999999</v>
      </c>
      <c r="J3562">
        <v>0</v>
      </c>
      <c r="K3562">
        <v>0</v>
      </c>
      <c r="L3562">
        <v>0</v>
      </c>
      <c r="M3562">
        <v>0</v>
      </c>
      <c r="N3562">
        <v>0</v>
      </c>
      <c r="O3562">
        <v>12331</v>
      </c>
      <c r="P3562" t="s">
        <v>59</v>
      </c>
      <c r="Q3562" t="s">
        <v>61</v>
      </c>
    </row>
    <row r="3563" spans="1:17" x14ac:dyDescent="0.25">
      <c r="A3563" t="s">
        <v>30</v>
      </c>
      <c r="B3563" t="s">
        <v>36</v>
      </c>
      <c r="C3563" t="s">
        <v>49</v>
      </c>
      <c r="D3563" t="s">
        <v>26</v>
      </c>
      <c r="E3563" s="2">
        <v>19</v>
      </c>
      <c r="F3563" t="str">
        <f t="shared" si="55"/>
        <v>Average Per Ton1-in-2July Monthly System Peak DayAll19</v>
      </c>
      <c r="G3563">
        <v>0.49176629999999999</v>
      </c>
      <c r="H3563">
        <v>0.46307949999999998</v>
      </c>
      <c r="I3563">
        <v>77.585899999999995</v>
      </c>
      <c r="J3563">
        <v>0</v>
      </c>
      <c r="K3563">
        <v>0</v>
      </c>
      <c r="L3563">
        <v>0</v>
      </c>
      <c r="M3563">
        <v>0</v>
      </c>
      <c r="N3563">
        <v>0</v>
      </c>
      <c r="O3563">
        <v>23026</v>
      </c>
      <c r="P3563" t="s">
        <v>59</v>
      </c>
      <c r="Q3563" t="s">
        <v>61</v>
      </c>
    </row>
    <row r="3564" spans="1:17" x14ac:dyDescent="0.25">
      <c r="A3564" t="s">
        <v>28</v>
      </c>
      <c r="B3564" t="s">
        <v>36</v>
      </c>
      <c r="C3564" t="s">
        <v>49</v>
      </c>
      <c r="D3564" t="s">
        <v>26</v>
      </c>
      <c r="E3564" s="2">
        <v>19</v>
      </c>
      <c r="F3564" t="str">
        <f t="shared" si="55"/>
        <v>Average Per Premise1-in-2July Monthly System Peak DayAll19</v>
      </c>
      <c r="G3564">
        <v>2.104679</v>
      </c>
      <c r="H3564">
        <v>1.9819040000000001</v>
      </c>
      <c r="I3564">
        <v>77.585899999999995</v>
      </c>
      <c r="J3564">
        <v>0</v>
      </c>
      <c r="K3564">
        <v>0</v>
      </c>
      <c r="L3564">
        <v>0</v>
      </c>
      <c r="M3564">
        <v>0</v>
      </c>
      <c r="N3564">
        <v>0</v>
      </c>
      <c r="O3564">
        <v>23026</v>
      </c>
      <c r="P3564" t="s">
        <v>59</v>
      </c>
      <c r="Q3564" t="s">
        <v>61</v>
      </c>
    </row>
    <row r="3565" spans="1:17" x14ac:dyDescent="0.25">
      <c r="A3565" t="s">
        <v>29</v>
      </c>
      <c r="B3565" t="s">
        <v>36</v>
      </c>
      <c r="C3565" t="s">
        <v>49</v>
      </c>
      <c r="D3565" t="s">
        <v>26</v>
      </c>
      <c r="E3565" s="2">
        <v>19</v>
      </c>
      <c r="F3565" t="str">
        <f t="shared" si="55"/>
        <v>Average Per Device1-in-2July Monthly System Peak DayAll19</v>
      </c>
      <c r="G3565">
        <v>1.7541020000000001</v>
      </c>
      <c r="H3565">
        <v>1.651778</v>
      </c>
      <c r="I3565">
        <v>77.585899999999995</v>
      </c>
      <c r="J3565">
        <v>0</v>
      </c>
      <c r="K3565">
        <v>0</v>
      </c>
      <c r="L3565">
        <v>0</v>
      </c>
      <c r="M3565">
        <v>0</v>
      </c>
      <c r="N3565">
        <v>0</v>
      </c>
      <c r="O3565">
        <v>23026</v>
      </c>
      <c r="P3565" t="s">
        <v>59</v>
      </c>
      <c r="Q3565" t="s">
        <v>61</v>
      </c>
    </row>
    <row r="3566" spans="1:17" x14ac:dyDescent="0.25">
      <c r="A3566" t="s">
        <v>43</v>
      </c>
      <c r="B3566" t="s">
        <v>36</v>
      </c>
      <c r="C3566" t="s">
        <v>49</v>
      </c>
      <c r="D3566" t="s">
        <v>26</v>
      </c>
      <c r="E3566" s="2">
        <v>19</v>
      </c>
      <c r="F3566" t="str">
        <f t="shared" si="55"/>
        <v>Aggregate1-in-2July Monthly System Peak DayAll19</v>
      </c>
      <c r="G3566">
        <v>48.462339999999998</v>
      </c>
      <c r="H3566">
        <v>45.635330000000003</v>
      </c>
      <c r="I3566">
        <v>77.585899999999995</v>
      </c>
      <c r="J3566">
        <v>0</v>
      </c>
      <c r="K3566">
        <v>0</v>
      </c>
      <c r="L3566">
        <v>0</v>
      </c>
      <c r="M3566">
        <v>0</v>
      </c>
      <c r="N3566">
        <v>0</v>
      </c>
      <c r="O3566">
        <v>23026</v>
      </c>
      <c r="P3566" t="s">
        <v>59</v>
      </c>
      <c r="Q3566" t="s">
        <v>61</v>
      </c>
    </row>
    <row r="3567" spans="1:17" x14ac:dyDescent="0.25">
      <c r="A3567" t="s">
        <v>30</v>
      </c>
      <c r="B3567" t="s">
        <v>36</v>
      </c>
      <c r="C3567" t="s">
        <v>50</v>
      </c>
      <c r="D3567" t="s">
        <v>58</v>
      </c>
      <c r="E3567" s="2">
        <v>19</v>
      </c>
      <c r="F3567" t="str">
        <f t="shared" si="55"/>
        <v>Average Per Ton1-in-2June Monthly System Peak Day100% Cycling19</v>
      </c>
      <c r="G3567">
        <v>0.3021681</v>
      </c>
      <c r="H3567">
        <v>0.2901185</v>
      </c>
      <c r="I3567">
        <v>73.373699999999999</v>
      </c>
      <c r="J3567">
        <v>0</v>
      </c>
      <c r="K3567">
        <v>0</v>
      </c>
      <c r="L3567">
        <v>0</v>
      </c>
      <c r="M3567">
        <v>0</v>
      </c>
      <c r="N3567">
        <v>0</v>
      </c>
      <c r="O3567">
        <v>10695</v>
      </c>
      <c r="P3567" t="s">
        <v>59</v>
      </c>
      <c r="Q3567" t="s">
        <v>61</v>
      </c>
    </row>
    <row r="3568" spans="1:17" x14ac:dyDescent="0.25">
      <c r="A3568" t="s">
        <v>28</v>
      </c>
      <c r="B3568" t="s">
        <v>36</v>
      </c>
      <c r="C3568" t="s">
        <v>50</v>
      </c>
      <c r="D3568" t="s">
        <v>58</v>
      </c>
      <c r="E3568" s="2">
        <v>19</v>
      </c>
      <c r="F3568" t="str">
        <f t="shared" si="55"/>
        <v>Average Per Premise1-in-2June Monthly System Peak Day100% Cycling19</v>
      </c>
      <c r="G3568">
        <v>1.3542080000000001</v>
      </c>
      <c r="H3568">
        <v>1.300206</v>
      </c>
      <c r="I3568">
        <v>73.373699999999999</v>
      </c>
      <c r="J3568">
        <v>0</v>
      </c>
      <c r="K3568">
        <v>0</v>
      </c>
      <c r="L3568">
        <v>0</v>
      </c>
      <c r="M3568">
        <v>0</v>
      </c>
      <c r="N3568">
        <v>0</v>
      </c>
      <c r="O3568">
        <v>10695</v>
      </c>
      <c r="P3568" t="s">
        <v>59</v>
      </c>
      <c r="Q3568" t="s">
        <v>61</v>
      </c>
    </row>
    <row r="3569" spans="1:17" x14ac:dyDescent="0.25">
      <c r="A3569" t="s">
        <v>29</v>
      </c>
      <c r="B3569" t="s">
        <v>36</v>
      </c>
      <c r="C3569" t="s">
        <v>50</v>
      </c>
      <c r="D3569" t="s">
        <v>58</v>
      </c>
      <c r="E3569" s="2">
        <v>19</v>
      </c>
      <c r="F3569" t="str">
        <f t="shared" si="55"/>
        <v>Average Per Device1-in-2June Monthly System Peak Day100% Cycling19</v>
      </c>
      <c r="G3569">
        <v>1.0968009999999999</v>
      </c>
      <c r="H3569">
        <v>1.0530630000000001</v>
      </c>
      <c r="I3569">
        <v>73.373699999999999</v>
      </c>
      <c r="J3569">
        <v>0</v>
      </c>
      <c r="K3569">
        <v>0</v>
      </c>
      <c r="L3569">
        <v>0</v>
      </c>
      <c r="M3569">
        <v>0</v>
      </c>
      <c r="N3569">
        <v>0</v>
      </c>
      <c r="O3569">
        <v>10695</v>
      </c>
      <c r="P3569" t="s">
        <v>59</v>
      </c>
      <c r="Q3569" t="s">
        <v>61</v>
      </c>
    </row>
    <row r="3570" spans="1:17" x14ac:dyDescent="0.25">
      <c r="A3570" t="s">
        <v>43</v>
      </c>
      <c r="B3570" t="s">
        <v>36</v>
      </c>
      <c r="C3570" t="s">
        <v>50</v>
      </c>
      <c r="D3570" t="s">
        <v>58</v>
      </c>
      <c r="E3570" s="2">
        <v>19</v>
      </c>
      <c r="F3570" t="str">
        <f t="shared" si="55"/>
        <v>Aggregate1-in-2June Monthly System Peak Day100% Cycling19</v>
      </c>
      <c r="G3570">
        <v>14.48325</v>
      </c>
      <c r="H3570">
        <v>13.9057</v>
      </c>
      <c r="I3570">
        <v>73.373699999999999</v>
      </c>
      <c r="J3570">
        <v>0</v>
      </c>
      <c r="K3570">
        <v>0</v>
      </c>
      <c r="L3570">
        <v>0</v>
      </c>
      <c r="M3570">
        <v>0</v>
      </c>
      <c r="N3570">
        <v>0</v>
      </c>
      <c r="O3570">
        <v>10695</v>
      </c>
      <c r="P3570" t="s">
        <v>59</v>
      </c>
      <c r="Q3570" t="s">
        <v>61</v>
      </c>
    </row>
    <row r="3571" spans="1:17" x14ac:dyDescent="0.25">
      <c r="A3571" t="s">
        <v>30</v>
      </c>
      <c r="B3571" t="s">
        <v>36</v>
      </c>
      <c r="C3571" t="s">
        <v>50</v>
      </c>
      <c r="D3571" t="s">
        <v>31</v>
      </c>
      <c r="E3571" s="2">
        <v>19</v>
      </c>
      <c r="F3571" t="str">
        <f t="shared" si="55"/>
        <v>Average Per Ton1-in-2June Monthly System Peak Day50% Cycling19</v>
      </c>
      <c r="G3571">
        <v>0.46192749999999999</v>
      </c>
      <c r="H3571">
        <v>0.43005460000000001</v>
      </c>
      <c r="I3571">
        <v>73.704400000000007</v>
      </c>
      <c r="J3571">
        <v>0</v>
      </c>
      <c r="K3571">
        <v>0</v>
      </c>
      <c r="L3571">
        <v>0</v>
      </c>
      <c r="M3571">
        <v>0</v>
      </c>
      <c r="N3571">
        <v>0</v>
      </c>
      <c r="O3571">
        <v>12331</v>
      </c>
      <c r="P3571" t="s">
        <v>59</v>
      </c>
      <c r="Q3571" t="s">
        <v>61</v>
      </c>
    </row>
    <row r="3572" spans="1:17" x14ac:dyDescent="0.25">
      <c r="A3572" t="s">
        <v>28</v>
      </c>
      <c r="B3572" t="s">
        <v>36</v>
      </c>
      <c r="C3572" t="s">
        <v>50</v>
      </c>
      <c r="D3572" t="s">
        <v>31</v>
      </c>
      <c r="E3572" s="2">
        <v>19</v>
      </c>
      <c r="F3572" t="str">
        <f t="shared" si="55"/>
        <v>Average Per Premise1-in-2June Monthly System Peak Day50% Cycling19</v>
      </c>
      <c r="G3572">
        <v>1.8961239999999999</v>
      </c>
      <c r="H3572">
        <v>1.7652920000000001</v>
      </c>
      <c r="I3572">
        <v>73.704400000000007</v>
      </c>
      <c r="J3572">
        <v>0</v>
      </c>
      <c r="K3572">
        <v>0</v>
      </c>
      <c r="L3572">
        <v>0</v>
      </c>
      <c r="M3572">
        <v>0</v>
      </c>
      <c r="N3572">
        <v>0</v>
      </c>
      <c r="O3572">
        <v>12331</v>
      </c>
      <c r="P3572" t="s">
        <v>59</v>
      </c>
      <c r="Q3572" t="s">
        <v>61</v>
      </c>
    </row>
    <row r="3573" spans="1:17" x14ac:dyDescent="0.25">
      <c r="A3573" t="s">
        <v>29</v>
      </c>
      <c r="B3573" t="s">
        <v>36</v>
      </c>
      <c r="C3573" t="s">
        <v>50</v>
      </c>
      <c r="D3573" t="s">
        <v>31</v>
      </c>
      <c r="E3573" s="2">
        <v>19</v>
      </c>
      <c r="F3573" t="str">
        <f t="shared" si="55"/>
        <v>Average Per Device1-in-2June Monthly System Peak Day50% Cycling19</v>
      </c>
      <c r="G3573">
        <v>1.6210990000000001</v>
      </c>
      <c r="H3573">
        <v>1.5092429999999999</v>
      </c>
      <c r="I3573">
        <v>73.704400000000007</v>
      </c>
      <c r="J3573">
        <v>0</v>
      </c>
      <c r="K3573">
        <v>0</v>
      </c>
      <c r="L3573">
        <v>0</v>
      </c>
      <c r="M3573">
        <v>0</v>
      </c>
      <c r="N3573">
        <v>0</v>
      </c>
      <c r="O3573">
        <v>12331</v>
      </c>
      <c r="P3573" t="s">
        <v>59</v>
      </c>
      <c r="Q3573" t="s">
        <v>61</v>
      </c>
    </row>
    <row r="3574" spans="1:17" x14ac:dyDescent="0.25">
      <c r="A3574" t="s">
        <v>43</v>
      </c>
      <c r="B3574" t="s">
        <v>36</v>
      </c>
      <c r="C3574" t="s">
        <v>50</v>
      </c>
      <c r="D3574" t="s">
        <v>31</v>
      </c>
      <c r="E3574" s="2">
        <v>19</v>
      </c>
      <c r="F3574" t="str">
        <f t="shared" si="55"/>
        <v>Aggregate1-in-2June Monthly System Peak Day50% Cycling19</v>
      </c>
      <c r="G3574">
        <v>23.38111</v>
      </c>
      <c r="H3574">
        <v>21.76782</v>
      </c>
      <c r="I3574">
        <v>73.704400000000007</v>
      </c>
      <c r="J3574">
        <v>0</v>
      </c>
      <c r="K3574">
        <v>0</v>
      </c>
      <c r="L3574">
        <v>0</v>
      </c>
      <c r="M3574">
        <v>0</v>
      </c>
      <c r="N3574">
        <v>0</v>
      </c>
      <c r="O3574">
        <v>12331</v>
      </c>
      <c r="P3574" t="s">
        <v>59</v>
      </c>
      <c r="Q3574" t="s">
        <v>61</v>
      </c>
    </row>
    <row r="3575" spans="1:17" x14ac:dyDescent="0.25">
      <c r="A3575" t="s">
        <v>30</v>
      </c>
      <c r="B3575" t="s">
        <v>36</v>
      </c>
      <c r="C3575" t="s">
        <v>50</v>
      </c>
      <c r="D3575" t="s">
        <v>26</v>
      </c>
      <c r="E3575" s="2">
        <v>19</v>
      </c>
      <c r="F3575" t="str">
        <f t="shared" si="55"/>
        <v>Average Per Ton1-in-2June Monthly System Peak DayAll19</v>
      </c>
      <c r="G3575">
        <v>0.38771929999999999</v>
      </c>
      <c r="H3575">
        <v>0.3650543</v>
      </c>
      <c r="I3575">
        <v>73.550799999999995</v>
      </c>
      <c r="J3575">
        <v>0</v>
      </c>
      <c r="K3575">
        <v>0</v>
      </c>
      <c r="L3575">
        <v>0</v>
      </c>
      <c r="M3575">
        <v>0</v>
      </c>
      <c r="N3575">
        <v>0</v>
      </c>
      <c r="O3575">
        <v>23026</v>
      </c>
      <c r="P3575" t="s">
        <v>59</v>
      </c>
      <c r="Q3575" t="s">
        <v>61</v>
      </c>
    </row>
    <row r="3576" spans="1:17" x14ac:dyDescent="0.25">
      <c r="A3576" t="s">
        <v>28</v>
      </c>
      <c r="B3576" t="s">
        <v>36</v>
      </c>
      <c r="C3576" t="s">
        <v>50</v>
      </c>
      <c r="D3576" t="s">
        <v>26</v>
      </c>
      <c r="E3576" s="2">
        <v>19</v>
      </c>
      <c r="F3576" t="str">
        <f t="shared" si="55"/>
        <v>Average Per Premise1-in-2June Monthly System Peak DayAll19</v>
      </c>
      <c r="G3576">
        <v>1.659375</v>
      </c>
      <c r="H3576">
        <v>1.562373</v>
      </c>
      <c r="I3576">
        <v>73.550799999999995</v>
      </c>
      <c r="J3576">
        <v>0</v>
      </c>
      <c r="K3576">
        <v>0</v>
      </c>
      <c r="L3576">
        <v>0</v>
      </c>
      <c r="M3576">
        <v>0</v>
      </c>
      <c r="N3576">
        <v>0</v>
      </c>
      <c r="O3576">
        <v>23026</v>
      </c>
      <c r="P3576" t="s">
        <v>59</v>
      </c>
      <c r="Q3576" t="s">
        <v>61</v>
      </c>
    </row>
    <row r="3577" spans="1:17" x14ac:dyDescent="0.25">
      <c r="A3577" t="s">
        <v>29</v>
      </c>
      <c r="B3577" t="s">
        <v>36</v>
      </c>
      <c r="C3577" t="s">
        <v>50</v>
      </c>
      <c r="D3577" t="s">
        <v>26</v>
      </c>
      <c r="E3577" s="2">
        <v>19</v>
      </c>
      <c r="F3577" t="str">
        <f t="shared" si="55"/>
        <v>Average Per Device1-in-2June Monthly System Peak DayAll19</v>
      </c>
      <c r="G3577">
        <v>1.3829720000000001</v>
      </c>
      <c r="H3577">
        <v>1.302128</v>
      </c>
      <c r="I3577">
        <v>73.550799999999995</v>
      </c>
      <c r="J3577">
        <v>0</v>
      </c>
      <c r="K3577">
        <v>0</v>
      </c>
      <c r="L3577">
        <v>0</v>
      </c>
      <c r="M3577">
        <v>0</v>
      </c>
      <c r="N3577">
        <v>0</v>
      </c>
      <c r="O3577">
        <v>23026</v>
      </c>
      <c r="P3577" t="s">
        <v>59</v>
      </c>
      <c r="Q3577" t="s">
        <v>61</v>
      </c>
    </row>
    <row r="3578" spans="1:17" x14ac:dyDescent="0.25">
      <c r="A3578" t="s">
        <v>43</v>
      </c>
      <c r="B3578" t="s">
        <v>36</v>
      </c>
      <c r="C3578" t="s">
        <v>50</v>
      </c>
      <c r="D3578" t="s">
        <v>26</v>
      </c>
      <c r="E3578" s="2">
        <v>19</v>
      </c>
      <c r="F3578" t="str">
        <f t="shared" si="55"/>
        <v>Aggregate1-in-2June Monthly System Peak DayAll19</v>
      </c>
      <c r="G3578">
        <v>38.208759999999998</v>
      </c>
      <c r="H3578">
        <v>35.975189999999998</v>
      </c>
      <c r="I3578">
        <v>73.550799999999995</v>
      </c>
      <c r="J3578">
        <v>0</v>
      </c>
      <c r="K3578">
        <v>0</v>
      </c>
      <c r="L3578">
        <v>0</v>
      </c>
      <c r="M3578">
        <v>0</v>
      </c>
      <c r="N3578">
        <v>0</v>
      </c>
      <c r="O3578">
        <v>23026</v>
      </c>
      <c r="P3578" t="s">
        <v>59</v>
      </c>
      <c r="Q3578" t="s">
        <v>61</v>
      </c>
    </row>
    <row r="3579" spans="1:17" x14ac:dyDescent="0.25">
      <c r="A3579" t="s">
        <v>30</v>
      </c>
      <c r="B3579" t="s">
        <v>36</v>
      </c>
      <c r="C3579" t="s">
        <v>51</v>
      </c>
      <c r="D3579" t="s">
        <v>58</v>
      </c>
      <c r="E3579" s="2">
        <v>19</v>
      </c>
      <c r="F3579" t="str">
        <f t="shared" si="55"/>
        <v>Average Per Ton1-in-2May Monthly System Peak Day100% Cycling19</v>
      </c>
      <c r="G3579">
        <v>0.3034039</v>
      </c>
      <c r="H3579">
        <v>0.29130499999999998</v>
      </c>
      <c r="I3579">
        <v>72.240200000000002</v>
      </c>
      <c r="J3579">
        <v>0</v>
      </c>
      <c r="K3579">
        <v>0</v>
      </c>
      <c r="L3579">
        <v>0</v>
      </c>
      <c r="M3579">
        <v>0</v>
      </c>
      <c r="N3579">
        <v>0</v>
      </c>
      <c r="O3579">
        <v>10695</v>
      </c>
      <c r="P3579" t="s">
        <v>59</v>
      </c>
      <c r="Q3579" t="s">
        <v>61</v>
      </c>
    </row>
    <row r="3580" spans="1:17" x14ac:dyDescent="0.25">
      <c r="A3580" t="s">
        <v>28</v>
      </c>
      <c r="B3580" t="s">
        <v>36</v>
      </c>
      <c r="C3580" t="s">
        <v>51</v>
      </c>
      <c r="D3580" t="s">
        <v>58</v>
      </c>
      <c r="E3580" s="2">
        <v>19</v>
      </c>
      <c r="F3580" t="str">
        <f t="shared" si="55"/>
        <v>Average Per Premise1-in-2May Monthly System Peak Day100% Cycling19</v>
      </c>
      <c r="G3580">
        <v>1.3597459999999999</v>
      </c>
      <c r="H3580">
        <v>1.305523</v>
      </c>
      <c r="I3580">
        <v>72.240200000000002</v>
      </c>
      <c r="J3580">
        <v>0</v>
      </c>
      <c r="K3580">
        <v>0</v>
      </c>
      <c r="L3580">
        <v>0</v>
      </c>
      <c r="M3580">
        <v>0</v>
      </c>
      <c r="N3580">
        <v>0</v>
      </c>
      <c r="O3580">
        <v>10695</v>
      </c>
      <c r="P3580" t="s">
        <v>59</v>
      </c>
      <c r="Q3580" t="s">
        <v>61</v>
      </c>
    </row>
    <row r="3581" spans="1:17" x14ac:dyDescent="0.25">
      <c r="A3581" t="s">
        <v>29</v>
      </c>
      <c r="B3581" t="s">
        <v>36</v>
      </c>
      <c r="C3581" t="s">
        <v>51</v>
      </c>
      <c r="D3581" t="s">
        <v>58</v>
      </c>
      <c r="E3581" s="2">
        <v>19</v>
      </c>
      <c r="F3581" t="str">
        <f t="shared" si="55"/>
        <v>Average Per Device1-in-2May Monthly System Peak Day100% Cycling19</v>
      </c>
      <c r="G3581">
        <v>1.101286</v>
      </c>
      <c r="H3581">
        <v>1.0573699999999999</v>
      </c>
      <c r="I3581">
        <v>72.240200000000002</v>
      </c>
      <c r="J3581">
        <v>0</v>
      </c>
      <c r="K3581">
        <v>0</v>
      </c>
      <c r="L3581">
        <v>0</v>
      </c>
      <c r="M3581">
        <v>0</v>
      </c>
      <c r="N3581">
        <v>0</v>
      </c>
      <c r="O3581">
        <v>10695</v>
      </c>
      <c r="P3581" t="s">
        <v>59</v>
      </c>
      <c r="Q3581" t="s">
        <v>61</v>
      </c>
    </row>
    <row r="3582" spans="1:17" x14ac:dyDescent="0.25">
      <c r="A3582" t="s">
        <v>43</v>
      </c>
      <c r="B3582" t="s">
        <v>36</v>
      </c>
      <c r="C3582" t="s">
        <v>51</v>
      </c>
      <c r="D3582" t="s">
        <v>58</v>
      </c>
      <c r="E3582" s="2">
        <v>19</v>
      </c>
      <c r="F3582" t="str">
        <f t="shared" si="55"/>
        <v>Aggregate1-in-2May Monthly System Peak Day100% Cycling19</v>
      </c>
      <c r="G3582">
        <v>14.542479999999999</v>
      </c>
      <c r="H3582">
        <v>13.962569999999999</v>
      </c>
      <c r="I3582">
        <v>72.240200000000002</v>
      </c>
      <c r="J3582">
        <v>0</v>
      </c>
      <c r="K3582">
        <v>0</v>
      </c>
      <c r="L3582">
        <v>0</v>
      </c>
      <c r="M3582">
        <v>0</v>
      </c>
      <c r="N3582">
        <v>0</v>
      </c>
      <c r="O3582">
        <v>10695</v>
      </c>
      <c r="P3582" t="s">
        <v>59</v>
      </c>
      <c r="Q3582" t="s">
        <v>61</v>
      </c>
    </row>
    <row r="3583" spans="1:17" x14ac:dyDescent="0.25">
      <c r="A3583" t="s">
        <v>30</v>
      </c>
      <c r="B3583" t="s">
        <v>36</v>
      </c>
      <c r="C3583" t="s">
        <v>51</v>
      </c>
      <c r="D3583" t="s">
        <v>31</v>
      </c>
      <c r="E3583" s="2">
        <v>19</v>
      </c>
      <c r="F3583" t="str">
        <f t="shared" si="55"/>
        <v>Average Per Ton1-in-2May Monthly System Peak Day50% Cycling19</v>
      </c>
      <c r="G3583">
        <v>0.4675781</v>
      </c>
      <c r="H3583">
        <v>0.43531530000000002</v>
      </c>
      <c r="I3583">
        <v>72.509299999999996</v>
      </c>
      <c r="J3583">
        <v>0</v>
      </c>
      <c r="K3583">
        <v>0</v>
      </c>
      <c r="L3583">
        <v>0</v>
      </c>
      <c r="M3583">
        <v>0</v>
      </c>
      <c r="N3583">
        <v>0</v>
      </c>
      <c r="O3583">
        <v>12331</v>
      </c>
      <c r="P3583" t="s">
        <v>59</v>
      </c>
      <c r="Q3583" t="s">
        <v>61</v>
      </c>
    </row>
    <row r="3584" spans="1:17" x14ac:dyDescent="0.25">
      <c r="A3584" t="s">
        <v>28</v>
      </c>
      <c r="B3584" t="s">
        <v>36</v>
      </c>
      <c r="C3584" t="s">
        <v>51</v>
      </c>
      <c r="D3584" t="s">
        <v>31</v>
      </c>
      <c r="E3584" s="2">
        <v>19</v>
      </c>
      <c r="F3584" t="str">
        <f t="shared" si="55"/>
        <v>Average Per Premise1-in-2May Monthly System Peak Day50% Cycling19</v>
      </c>
      <c r="G3584">
        <v>1.919319</v>
      </c>
      <c r="H3584">
        <v>1.786886</v>
      </c>
      <c r="I3584">
        <v>72.509299999999996</v>
      </c>
      <c r="J3584">
        <v>0</v>
      </c>
      <c r="K3584">
        <v>0</v>
      </c>
      <c r="L3584">
        <v>0</v>
      </c>
      <c r="M3584">
        <v>0</v>
      </c>
      <c r="N3584">
        <v>0</v>
      </c>
      <c r="O3584">
        <v>12331</v>
      </c>
      <c r="P3584" t="s">
        <v>59</v>
      </c>
      <c r="Q3584" t="s">
        <v>61</v>
      </c>
    </row>
    <row r="3585" spans="1:17" x14ac:dyDescent="0.25">
      <c r="A3585" t="s">
        <v>29</v>
      </c>
      <c r="B3585" t="s">
        <v>36</v>
      </c>
      <c r="C3585" t="s">
        <v>51</v>
      </c>
      <c r="D3585" t="s">
        <v>31</v>
      </c>
      <c r="E3585" s="2">
        <v>19</v>
      </c>
      <c r="F3585" t="str">
        <f t="shared" si="55"/>
        <v>Average Per Device1-in-2May Monthly System Peak Day50% Cycling19</v>
      </c>
      <c r="G3585">
        <v>1.6409290000000001</v>
      </c>
      <c r="H3585">
        <v>1.5277050000000001</v>
      </c>
      <c r="I3585">
        <v>72.509299999999996</v>
      </c>
      <c r="J3585">
        <v>0</v>
      </c>
      <c r="K3585">
        <v>0</v>
      </c>
      <c r="L3585">
        <v>0</v>
      </c>
      <c r="M3585">
        <v>0</v>
      </c>
      <c r="N3585">
        <v>0</v>
      </c>
      <c r="O3585">
        <v>12331</v>
      </c>
      <c r="P3585" t="s">
        <v>59</v>
      </c>
      <c r="Q3585" t="s">
        <v>61</v>
      </c>
    </row>
    <row r="3586" spans="1:17" x14ac:dyDescent="0.25">
      <c r="A3586" t="s">
        <v>43</v>
      </c>
      <c r="B3586" t="s">
        <v>36</v>
      </c>
      <c r="C3586" t="s">
        <v>51</v>
      </c>
      <c r="D3586" t="s">
        <v>31</v>
      </c>
      <c r="E3586" s="2">
        <v>19</v>
      </c>
      <c r="F3586" t="str">
        <f t="shared" si="55"/>
        <v>Aggregate1-in-2May Monthly System Peak Day50% Cycling19</v>
      </c>
      <c r="G3586">
        <v>23.667120000000001</v>
      </c>
      <c r="H3586">
        <v>22.034089999999999</v>
      </c>
      <c r="I3586">
        <v>72.509299999999996</v>
      </c>
      <c r="J3586">
        <v>0</v>
      </c>
      <c r="K3586">
        <v>0</v>
      </c>
      <c r="L3586">
        <v>0</v>
      </c>
      <c r="M3586">
        <v>0</v>
      </c>
      <c r="N3586">
        <v>0</v>
      </c>
      <c r="O3586">
        <v>12331</v>
      </c>
      <c r="P3586" t="s">
        <v>59</v>
      </c>
      <c r="Q3586" t="s">
        <v>61</v>
      </c>
    </row>
    <row r="3587" spans="1:17" x14ac:dyDescent="0.25">
      <c r="A3587" t="s">
        <v>30</v>
      </c>
      <c r="B3587" t="s">
        <v>36</v>
      </c>
      <c r="C3587" t="s">
        <v>51</v>
      </c>
      <c r="D3587" t="s">
        <v>26</v>
      </c>
      <c r="E3587" s="2">
        <v>19</v>
      </c>
      <c r="F3587" t="str">
        <f t="shared" ref="F3587:F3650" si="56">CONCATENATE(A3587,B3587,C3587,D3587,E3587)</f>
        <v>Average Per Ton1-in-2May Monthly System Peak DayAll19</v>
      </c>
      <c r="G3587">
        <v>0.39131919999999998</v>
      </c>
      <c r="H3587">
        <v>0.36842249999999999</v>
      </c>
      <c r="I3587">
        <v>72.384299999999996</v>
      </c>
      <c r="J3587">
        <v>0</v>
      </c>
      <c r="K3587">
        <v>0</v>
      </c>
      <c r="L3587">
        <v>0</v>
      </c>
      <c r="M3587">
        <v>0</v>
      </c>
      <c r="N3587">
        <v>0</v>
      </c>
      <c r="O3587">
        <v>23026</v>
      </c>
      <c r="P3587" t="s">
        <v>59</v>
      </c>
      <c r="Q3587" t="s">
        <v>61</v>
      </c>
    </row>
    <row r="3588" spans="1:17" x14ac:dyDescent="0.25">
      <c r="A3588" t="s">
        <v>28</v>
      </c>
      <c r="B3588" t="s">
        <v>36</v>
      </c>
      <c r="C3588" t="s">
        <v>51</v>
      </c>
      <c r="D3588" t="s">
        <v>26</v>
      </c>
      <c r="E3588" s="2">
        <v>19</v>
      </c>
      <c r="F3588" t="str">
        <f t="shared" si="56"/>
        <v>Average Per Premise1-in-2May Monthly System Peak DayAll19</v>
      </c>
      <c r="G3588">
        <v>1.674782</v>
      </c>
      <c r="H3588">
        <v>1.5767880000000001</v>
      </c>
      <c r="I3588">
        <v>72.384299999999996</v>
      </c>
      <c r="J3588">
        <v>0</v>
      </c>
      <c r="K3588">
        <v>0</v>
      </c>
      <c r="L3588">
        <v>0</v>
      </c>
      <c r="M3588">
        <v>0</v>
      </c>
      <c r="N3588">
        <v>0</v>
      </c>
      <c r="O3588">
        <v>23026</v>
      </c>
      <c r="P3588" t="s">
        <v>59</v>
      </c>
      <c r="Q3588" t="s">
        <v>61</v>
      </c>
    </row>
    <row r="3589" spans="1:17" x14ac:dyDescent="0.25">
      <c r="A3589" t="s">
        <v>29</v>
      </c>
      <c r="B3589" t="s">
        <v>36</v>
      </c>
      <c r="C3589" t="s">
        <v>51</v>
      </c>
      <c r="D3589" t="s">
        <v>26</v>
      </c>
      <c r="E3589" s="2">
        <v>19</v>
      </c>
      <c r="F3589" t="str">
        <f t="shared" si="56"/>
        <v>Average Per Device1-in-2May Monthly System Peak DayAll19</v>
      </c>
      <c r="G3589">
        <v>1.395813</v>
      </c>
      <c r="H3589">
        <v>1.3141419999999999</v>
      </c>
      <c r="I3589">
        <v>72.384299999999996</v>
      </c>
      <c r="J3589">
        <v>0</v>
      </c>
      <c r="K3589">
        <v>0</v>
      </c>
      <c r="L3589">
        <v>0</v>
      </c>
      <c r="M3589">
        <v>0</v>
      </c>
      <c r="N3589">
        <v>0</v>
      </c>
      <c r="O3589">
        <v>23026</v>
      </c>
      <c r="P3589" t="s">
        <v>59</v>
      </c>
      <c r="Q3589" t="s">
        <v>61</v>
      </c>
    </row>
    <row r="3590" spans="1:17" x14ac:dyDescent="0.25">
      <c r="A3590" t="s">
        <v>43</v>
      </c>
      <c r="B3590" t="s">
        <v>36</v>
      </c>
      <c r="C3590" t="s">
        <v>51</v>
      </c>
      <c r="D3590" t="s">
        <v>26</v>
      </c>
      <c r="E3590" s="2">
        <v>19</v>
      </c>
      <c r="F3590" t="str">
        <f t="shared" si="56"/>
        <v>Aggregate1-in-2May Monthly System Peak DayAll19</v>
      </c>
      <c r="G3590">
        <v>38.563519999999997</v>
      </c>
      <c r="H3590">
        <v>36.307119999999998</v>
      </c>
      <c r="I3590">
        <v>72.384299999999996</v>
      </c>
      <c r="J3590">
        <v>0</v>
      </c>
      <c r="K3590">
        <v>0</v>
      </c>
      <c r="L3590">
        <v>0</v>
      </c>
      <c r="M3590">
        <v>0</v>
      </c>
      <c r="N3590">
        <v>0</v>
      </c>
      <c r="O3590">
        <v>23026</v>
      </c>
      <c r="P3590" t="s">
        <v>59</v>
      </c>
      <c r="Q3590" t="s">
        <v>61</v>
      </c>
    </row>
    <row r="3591" spans="1:17" x14ac:dyDescent="0.25">
      <c r="A3591" t="s">
        <v>30</v>
      </c>
      <c r="B3591" t="s">
        <v>36</v>
      </c>
      <c r="C3591" t="s">
        <v>52</v>
      </c>
      <c r="D3591" t="s">
        <v>58</v>
      </c>
      <c r="E3591" s="2">
        <v>19</v>
      </c>
      <c r="F3591" t="str">
        <f t="shared" si="56"/>
        <v>Average Per Ton1-in-2October Monthly System Peak Day100% Cycling19</v>
      </c>
      <c r="G3591">
        <v>0.36184899999999998</v>
      </c>
      <c r="H3591">
        <v>0.34741949999999999</v>
      </c>
      <c r="I3591">
        <v>76.297799999999995</v>
      </c>
      <c r="J3591">
        <v>0</v>
      </c>
      <c r="K3591">
        <v>0</v>
      </c>
      <c r="L3591">
        <v>0</v>
      </c>
      <c r="M3591">
        <v>0</v>
      </c>
      <c r="N3591">
        <v>0</v>
      </c>
      <c r="O3591">
        <v>10695</v>
      </c>
      <c r="P3591" t="s">
        <v>59</v>
      </c>
      <c r="Q3591" t="s">
        <v>61</v>
      </c>
    </row>
    <row r="3592" spans="1:17" x14ac:dyDescent="0.25">
      <c r="A3592" t="s">
        <v>28</v>
      </c>
      <c r="B3592" t="s">
        <v>36</v>
      </c>
      <c r="C3592" t="s">
        <v>52</v>
      </c>
      <c r="D3592" t="s">
        <v>58</v>
      </c>
      <c r="E3592" s="2">
        <v>19</v>
      </c>
      <c r="F3592" t="str">
        <f t="shared" si="56"/>
        <v>Average Per Premise1-in-2October Monthly System Peak Day100% Cycling19</v>
      </c>
      <c r="G3592">
        <v>1.6216759999999999</v>
      </c>
      <c r="H3592">
        <v>1.5570079999999999</v>
      </c>
      <c r="I3592">
        <v>76.297799999999995</v>
      </c>
      <c r="J3592">
        <v>0</v>
      </c>
      <c r="K3592">
        <v>0</v>
      </c>
      <c r="L3592">
        <v>0</v>
      </c>
      <c r="M3592">
        <v>0</v>
      </c>
      <c r="N3592">
        <v>0</v>
      </c>
      <c r="O3592">
        <v>10695</v>
      </c>
      <c r="P3592" t="s">
        <v>59</v>
      </c>
      <c r="Q3592" t="s">
        <v>61</v>
      </c>
    </row>
    <row r="3593" spans="1:17" x14ac:dyDescent="0.25">
      <c r="A3593" t="s">
        <v>29</v>
      </c>
      <c r="B3593" t="s">
        <v>36</v>
      </c>
      <c r="C3593" t="s">
        <v>52</v>
      </c>
      <c r="D3593" t="s">
        <v>58</v>
      </c>
      <c r="E3593" s="2">
        <v>19</v>
      </c>
      <c r="F3593" t="str">
        <f t="shared" si="56"/>
        <v>Average Per Device1-in-2October Monthly System Peak Day100% Cycling19</v>
      </c>
      <c r="G3593">
        <v>1.313428</v>
      </c>
      <c r="H3593">
        <v>1.261053</v>
      </c>
      <c r="I3593">
        <v>76.297799999999995</v>
      </c>
      <c r="J3593">
        <v>0</v>
      </c>
      <c r="K3593">
        <v>0</v>
      </c>
      <c r="L3593">
        <v>0</v>
      </c>
      <c r="M3593">
        <v>0</v>
      </c>
      <c r="N3593">
        <v>0</v>
      </c>
      <c r="O3593">
        <v>10695</v>
      </c>
      <c r="P3593" t="s">
        <v>59</v>
      </c>
      <c r="Q3593" t="s">
        <v>61</v>
      </c>
    </row>
    <row r="3594" spans="1:17" x14ac:dyDescent="0.25">
      <c r="A3594" t="s">
        <v>43</v>
      </c>
      <c r="B3594" t="s">
        <v>36</v>
      </c>
      <c r="C3594" t="s">
        <v>52</v>
      </c>
      <c r="D3594" t="s">
        <v>58</v>
      </c>
      <c r="E3594" s="2">
        <v>19</v>
      </c>
      <c r="F3594" t="str">
        <f t="shared" si="56"/>
        <v>Aggregate1-in-2October Monthly System Peak Day100% Cycling19</v>
      </c>
      <c r="G3594">
        <v>17.343820000000001</v>
      </c>
      <c r="H3594">
        <v>16.652200000000001</v>
      </c>
      <c r="I3594">
        <v>76.297799999999995</v>
      </c>
      <c r="J3594">
        <v>0</v>
      </c>
      <c r="K3594">
        <v>0</v>
      </c>
      <c r="L3594">
        <v>0</v>
      </c>
      <c r="M3594">
        <v>0</v>
      </c>
      <c r="N3594">
        <v>0</v>
      </c>
      <c r="O3594">
        <v>10695</v>
      </c>
      <c r="P3594" t="s">
        <v>59</v>
      </c>
      <c r="Q3594" t="s">
        <v>61</v>
      </c>
    </row>
    <row r="3595" spans="1:17" x14ac:dyDescent="0.25">
      <c r="A3595" t="s">
        <v>30</v>
      </c>
      <c r="B3595" t="s">
        <v>36</v>
      </c>
      <c r="C3595" t="s">
        <v>52</v>
      </c>
      <c r="D3595" t="s">
        <v>31</v>
      </c>
      <c r="E3595" s="2">
        <v>19</v>
      </c>
      <c r="F3595" t="str">
        <f t="shared" si="56"/>
        <v>Average Per Ton1-in-2October Monthly System Peak Day50% Cycling19</v>
      </c>
      <c r="G3595">
        <v>0.54507360000000005</v>
      </c>
      <c r="H3595">
        <v>0.50746360000000001</v>
      </c>
      <c r="I3595">
        <v>76.536500000000004</v>
      </c>
      <c r="J3595">
        <v>0</v>
      </c>
      <c r="K3595">
        <v>0</v>
      </c>
      <c r="L3595">
        <v>0</v>
      </c>
      <c r="M3595">
        <v>0</v>
      </c>
      <c r="N3595">
        <v>0</v>
      </c>
      <c r="O3595">
        <v>12331</v>
      </c>
      <c r="P3595" t="s">
        <v>59</v>
      </c>
      <c r="Q3595" t="s">
        <v>61</v>
      </c>
    </row>
    <row r="3596" spans="1:17" x14ac:dyDescent="0.25">
      <c r="A3596" t="s">
        <v>28</v>
      </c>
      <c r="B3596" t="s">
        <v>36</v>
      </c>
      <c r="C3596" t="s">
        <v>52</v>
      </c>
      <c r="D3596" t="s">
        <v>31</v>
      </c>
      <c r="E3596" s="2">
        <v>19</v>
      </c>
      <c r="F3596" t="str">
        <f t="shared" si="56"/>
        <v>Average Per Premise1-in-2October Monthly System Peak Day50% Cycling19</v>
      </c>
      <c r="G3596">
        <v>2.2374230000000002</v>
      </c>
      <c r="H3596">
        <v>2.0830410000000001</v>
      </c>
      <c r="I3596">
        <v>76.536500000000004</v>
      </c>
      <c r="J3596">
        <v>0</v>
      </c>
      <c r="K3596">
        <v>0</v>
      </c>
      <c r="L3596">
        <v>0</v>
      </c>
      <c r="M3596">
        <v>0</v>
      </c>
      <c r="N3596">
        <v>0</v>
      </c>
      <c r="O3596">
        <v>12331</v>
      </c>
      <c r="P3596" t="s">
        <v>59</v>
      </c>
      <c r="Q3596" t="s">
        <v>61</v>
      </c>
    </row>
    <row r="3597" spans="1:17" x14ac:dyDescent="0.25">
      <c r="A3597" t="s">
        <v>29</v>
      </c>
      <c r="B3597" t="s">
        <v>36</v>
      </c>
      <c r="C3597" t="s">
        <v>52</v>
      </c>
      <c r="D3597" t="s">
        <v>31</v>
      </c>
      <c r="E3597" s="2">
        <v>19</v>
      </c>
      <c r="F3597" t="str">
        <f t="shared" si="56"/>
        <v>Average Per Device1-in-2October Monthly System Peak Day50% Cycling19</v>
      </c>
      <c r="G3597">
        <v>1.912893</v>
      </c>
      <c r="H3597">
        <v>1.780904</v>
      </c>
      <c r="I3597">
        <v>76.536500000000004</v>
      </c>
      <c r="J3597">
        <v>0</v>
      </c>
      <c r="K3597">
        <v>0</v>
      </c>
      <c r="L3597">
        <v>0</v>
      </c>
      <c r="M3597">
        <v>0</v>
      </c>
      <c r="N3597">
        <v>0</v>
      </c>
      <c r="O3597">
        <v>12331</v>
      </c>
      <c r="P3597" t="s">
        <v>59</v>
      </c>
      <c r="Q3597" t="s">
        <v>61</v>
      </c>
    </row>
    <row r="3598" spans="1:17" x14ac:dyDescent="0.25">
      <c r="A3598" t="s">
        <v>43</v>
      </c>
      <c r="B3598" t="s">
        <v>36</v>
      </c>
      <c r="C3598" t="s">
        <v>52</v>
      </c>
      <c r="D3598" t="s">
        <v>31</v>
      </c>
      <c r="E3598" s="2">
        <v>19</v>
      </c>
      <c r="F3598" t="str">
        <f t="shared" si="56"/>
        <v>Aggregate1-in-2October Monthly System Peak Day50% Cycling19</v>
      </c>
      <c r="G3598">
        <v>27.589659999999999</v>
      </c>
      <c r="H3598">
        <v>25.685980000000001</v>
      </c>
      <c r="I3598">
        <v>76.536500000000004</v>
      </c>
      <c r="J3598">
        <v>0</v>
      </c>
      <c r="K3598">
        <v>0</v>
      </c>
      <c r="L3598">
        <v>0</v>
      </c>
      <c r="M3598">
        <v>0</v>
      </c>
      <c r="N3598">
        <v>0</v>
      </c>
      <c r="O3598">
        <v>12331</v>
      </c>
      <c r="P3598" t="s">
        <v>59</v>
      </c>
      <c r="Q3598" t="s">
        <v>61</v>
      </c>
    </row>
    <row r="3599" spans="1:17" x14ac:dyDescent="0.25">
      <c r="A3599" t="s">
        <v>30</v>
      </c>
      <c r="B3599" t="s">
        <v>36</v>
      </c>
      <c r="C3599" t="s">
        <v>52</v>
      </c>
      <c r="D3599" t="s">
        <v>26</v>
      </c>
      <c r="E3599" s="2">
        <v>19</v>
      </c>
      <c r="F3599" t="str">
        <f t="shared" si="56"/>
        <v>Average Per Ton1-in-2October Monthly System Peak DayAll19</v>
      </c>
      <c r="G3599">
        <v>0.45996579999999998</v>
      </c>
      <c r="H3599">
        <v>0.43312309999999998</v>
      </c>
      <c r="I3599">
        <v>76.425700000000006</v>
      </c>
      <c r="J3599">
        <v>0</v>
      </c>
      <c r="K3599">
        <v>0</v>
      </c>
      <c r="L3599">
        <v>0</v>
      </c>
      <c r="M3599">
        <v>0</v>
      </c>
      <c r="N3599">
        <v>0</v>
      </c>
      <c r="O3599">
        <v>23026</v>
      </c>
      <c r="P3599" t="s">
        <v>59</v>
      </c>
      <c r="Q3599" t="s">
        <v>61</v>
      </c>
    </row>
    <row r="3600" spans="1:17" x14ac:dyDescent="0.25">
      <c r="A3600" t="s">
        <v>28</v>
      </c>
      <c r="B3600" t="s">
        <v>36</v>
      </c>
      <c r="C3600" t="s">
        <v>52</v>
      </c>
      <c r="D3600" t="s">
        <v>26</v>
      </c>
      <c r="E3600" s="2">
        <v>19</v>
      </c>
      <c r="F3600" t="str">
        <f t="shared" si="56"/>
        <v>Average Per Premise1-in-2October Monthly System Peak DayAll19</v>
      </c>
      <c r="G3600">
        <v>1.9685779999999999</v>
      </c>
      <c r="H3600">
        <v>1.853696</v>
      </c>
      <c r="I3600">
        <v>76.425700000000006</v>
      </c>
      <c r="J3600">
        <v>0</v>
      </c>
      <c r="K3600">
        <v>0</v>
      </c>
      <c r="L3600">
        <v>0</v>
      </c>
      <c r="M3600">
        <v>0</v>
      </c>
      <c r="N3600">
        <v>0</v>
      </c>
      <c r="O3600">
        <v>23026</v>
      </c>
      <c r="P3600" t="s">
        <v>59</v>
      </c>
      <c r="Q3600" t="s">
        <v>61</v>
      </c>
    </row>
    <row r="3601" spans="1:17" x14ac:dyDescent="0.25">
      <c r="A3601" t="s">
        <v>29</v>
      </c>
      <c r="B3601" t="s">
        <v>36</v>
      </c>
      <c r="C3601" t="s">
        <v>52</v>
      </c>
      <c r="D3601" t="s">
        <v>26</v>
      </c>
      <c r="E3601" s="2">
        <v>19</v>
      </c>
      <c r="F3601" t="str">
        <f t="shared" si="56"/>
        <v>Average Per Device1-in-2October Monthly System Peak DayAll19</v>
      </c>
      <c r="G3601">
        <v>1.6406719999999999</v>
      </c>
      <c r="H3601">
        <v>1.544926</v>
      </c>
      <c r="I3601">
        <v>76.425700000000006</v>
      </c>
      <c r="J3601">
        <v>0</v>
      </c>
      <c r="K3601">
        <v>0</v>
      </c>
      <c r="L3601">
        <v>0</v>
      </c>
      <c r="M3601">
        <v>0</v>
      </c>
      <c r="N3601">
        <v>0</v>
      </c>
      <c r="O3601">
        <v>23026</v>
      </c>
      <c r="P3601" t="s">
        <v>59</v>
      </c>
      <c r="Q3601" t="s">
        <v>61</v>
      </c>
    </row>
    <row r="3602" spans="1:17" x14ac:dyDescent="0.25">
      <c r="A3602" t="s">
        <v>43</v>
      </c>
      <c r="B3602" t="s">
        <v>36</v>
      </c>
      <c r="C3602" t="s">
        <v>52</v>
      </c>
      <c r="D3602" t="s">
        <v>26</v>
      </c>
      <c r="E3602" s="2">
        <v>19</v>
      </c>
      <c r="F3602" t="str">
        <f t="shared" si="56"/>
        <v>Aggregate1-in-2October Monthly System Peak DayAll19</v>
      </c>
      <c r="G3602">
        <v>45.328479999999999</v>
      </c>
      <c r="H3602">
        <v>42.683199999999999</v>
      </c>
      <c r="I3602">
        <v>76.425700000000006</v>
      </c>
      <c r="J3602">
        <v>0</v>
      </c>
      <c r="K3602">
        <v>0</v>
      </c>
      <c r="L3602">
        <v>0</v>
      </c>
      <c r="M3602">
        <v>0</v>
      </c>
      <c r="N3602">
        <v>0</v>
      </c>
      <c r="O3602">
        <v>23026</v>
      </c>
      <c r="P3602" t="s">
        <v>59</v>
      </c>
      <c r="Q3602" t="s">
        <v>61</v>
      </c>
    </row>
    <row r="3603" spans="1:17" x14ac:dyDescent="0.25">
      <c r="A3603" t="s">
        <v>30</v>
      </c>
      <c r="B3603" t="s">
        <v>36</v>
      </c>
      <c r="C3603" t="s">
        <v>53</v>
      </c>
      <c r="D3603" t="s">
        <v>58</v>
      </c>
      <c r="E3603" s="2">
        <v>19</v>
      </c>
      <c r="F3603" t="str">
        <f t="shared" si="56"/>
        <v>Average Per Ton1-in-2September Monthly System Peak Day100% Cycling19</v>
      </c>
      <c r="G3603">
        <v>0.44930219999999998</v>
      </c>
      <c r="H3603">
        <v>0.43138530000000003</v>
      </c>
      <c r="I3603">
        <v>84.981499999999997</v>
      </c>
      <c r="J3603">
        <v>0</v>
      </c>
      <c r="K3603">
        <v>0</v>
      </c>
      <c r="L3603">
        <v>0</v>
      </c>
      <c r="M3603">
        <v>0</v>
      </c>
      <c r="N3603">
        <v>0</v>
      </c>
      <c r="O3603">
        <v>10695</v>
      </c>
      <c r="P3603" t="s">
        <v>59</v>
      </c>
      <c r="Q3603" t="s">
        <v>61</v>
      </c>
    </row>
    <row r="3604" spans="1:17" x14ac:dyDescent="0.25">
      <c r="A3604" t="s">
        <v>28</v>
      </c>
      <c r="B3604" t="s">
        <v>36</v>
      </c>
      <c r="C3604" t="s">
        <v>53</v>
      </c>
      <c r="D3604" t="s">
        <v>58</v>
      </c>
      <c r="E3604" s="2">
        <v>19</v>
      </c>
      <c r="F3604" t="str">
        <f t="shared" si="56"/>
        <v>Average Per Premise1-in-2September Monthly System Peak Day100% Cycling19</v>
      </c>
      <c r="G3604">
        <v>2.0136090000000002</v>
      </c>
      <c r="H3604">
        <v>1.9333119999999999</v>
      </c>
      <c r="I3604">
        <v>84.981499999999997</v>
      </c>
      <c r="J3604">
        <v>0</v>
      </c>
      <c r="K3604">
        <v>0</v>
      </c>
      <c r="L3604">
        <v>0</v>
      </c>
      <c r="M3604">
        <v>0</v>
      </c>
      <c r="N3604">
        <v>0</v>
      </c>
      <c r="O3604">
        <v>10695</v>
      </c>
      <c r="P3604" t="s">
        <v>59</v>
      </c>
      <c r="Q3604" t="s">
        <v>61</v>
      </c>
    </row>
    <row r="3605" spans="1:17" x14ac:dyDescent="0.25">
      <c r="A3605" t="s">
        <v>29</v>
      </c>
      <c r="B3605" t="s">
        <v>36</v>
      </c>
      <c r="C3605" t="s">
        <v>53</v>
      </c>
      <c r="D3605" t="s">
        <v>58</v>
      </c>
      <c r="E3605" s="2">
        <v>19</v>
      </c>
      <c r="F3605" t="str">
        <f t="shared" si="56"/>
        <v>Average Per Device1-in-2September Monthly System Peak Day100% Cycling19</v>
      </c>
      <c r="G3605">
        <v>1.630863</v>
      </c>
      <c r="H3605">
        <v>1.5658289999999999</v>
      </c>
      <c r="I3605">
        <v>84.981499999999997</v>
      </c>
      <c r="J3605">
        <v>0</v>
      </c>
      <c r="K3605">
        <v>0</v>
      </c>
      <c r="L3605">
        <v>0</v>
      </c>
      <c r="M3605">
        <v>0</v>
      </c>
      <c r="N3605">
        <v>0</v>
      </c>
      <c r="O3605">
        <v>10695</v>
      </c>
      <c r="P3605" t="s">
        <v>59</v>
      </c>
      <c r="Q3605" t="s">
        <v>61</v>
      </c>
    </row>
    <row r="3606" spans="1:17" x14ac:dyDescent="0.25">
      <c r="A3606" t="s">
        <v>43</v>
      </c>
      <c r="B3606" t="s">
        <v>36</v>
      </c>
      <c r="C3606" t="s">
        <v>53</v>
      </c>
      <c r="D3606" t="s">
        <v>58</v>
      </c>
      <c r="E3606" s="2">
        <v>19</v>
      </c>
      <c r="F3606" t="str">
        <f t="shared" si="56"/>
        <v>Aggregate1-in-2September Monthly System Peak Day100% Cycling19</v>
      </c>
      <c r="G3606">
        <v>21.535550000000001</v>
      </c>
      <c r="H3606">
        <v>20.676770000000001</v>
      </c>
      <c r="I3606">
        <v>84.981499999999997</v>
      </c>
      <c r="J3606">
        <v>0</v>
      </c>
      <c r="K3606">
        <v>0</v>
      </c>
      <c r="L3606">
        <v>0</v>
      </c>
      <c r="M3606">
        <v>0</v>
      </c>
      <c r="N3606">
        <v>0</v>
      </c>
      <c r="O3606">
        <v>10695</v>
      </c>
      <c r="P3606" t="s">
        <v>59</v>
      </c>
      <c r="Q3606" t="s">
        <v>61</v>
      </c>
    </row>
    <row r="3607" spans="1:17" x14ac:dyDescent="0.25">
      <c r="A3607" t="s">
        <v>30</v>
      </c>
      <c r="B3607" t="s">
        <v>36</v>
      </c>
      <c r="C3607" t="s">
        <v>53</v>
      </c>
      <c r="D3607" t="s">
        <v>31</v>
      </c>
      <c r="E3607" s="2">
        <v>19</v>
      </c>
      <c r="F3607" t="str">
        <f t="shared" si="56"/>
        <v>Average Per Ton1-in-2September Monthly System Peak Day50% Cycling19</v>
      </c>
      <c r="G3607">
        <v>0.66478789999999999</v>
      </c>
      <c r="H3607">
        <v>0.61891779999999996</v>
      </c>
      <c r="I3607">
        <v>85.519199999999998</v>
      </c>
      <c r="J3607">
        <v>0</v>
      </c>
      <c r="K3607">
        <v>0</v>
      </c>
      <c r="L3607">
        <v>0</v>
      </c>
      <c r="M3607">
        <v>0</v>
      </c>
      <c r="N3607">
        <v>0</v>
      </c>
      <c r="O3607">
        <v>12331</v>
      </c>
      <c r="P3607" t="s">
        <v>59</v>
      </c>
      <c r="Q3607" t="s">
        <v>61</v>
      </c>
    </row>
    <row r="3608" spans="1:17" x14ac:dyDescent="0.25">
      <c r="A3608" t="s">
        <v>28</v>
      </c>
      <c r="B3608" t="s">
        <v>36</v>
      </c>
      <c r="C3608" t="s">
        <v>53</v>
      </c>
      <c r="D3608" t="s">
        <v>31</v>
      </c>
      <c r="E3608" s="2">
        <v>19</v>
      </c>
      <c r="F3608" t="str">
        <f t="shared" si="56"/>
        <v>Average Per Premise1-in-2September Monthly System Peak Day50% Cycling19</v>
      </c>
      <c r="G3608">
        <v>2.728828</v>
      </c>
      <c r="H3608">
        <v>2.5405389999999999</v>
      </c>
      <c r="I3608">
        <v>85.519199999999998</v>
      </c>
      <c r="J3608">
        <v>0</v>
      </c>
      <c r="K3608">
        <v>0</v>
      </c>
      <c r="L3608">
        <v>0</v>
      </c>
      <c r="M3608">
        <v>0</v>
      </c>
      <c r="N3608">
        <v>0</v>
      </c>
      <c r="O3608">
        <v>12331</v>
      </c>
      <c r="P3608" t="s">
        <v>59</v>
      </c>
      <c r="Q3608" t="s">
        <v>61</v>
      </c>
    </row>
    <row r="3609" spans="1:17" x14ac:dyDescent="0.25">
      <c r="A3609" t="s">
        <v>29</v>
      </c>
      <c r="B3609" t="s">
        <v>36</v>
      </c>
      <c r="C3609" t="s">
        <v>53</v>
      </c>
      <c r="D3609" t="s">
        <v>31</v>
      </c>
      <c r="E3609" s="2">
        <v>19</v>
      </c>
      <c r="F3609" t="str">
        <f t="shared" si="56"/>
        <v>Average Per Device1-in-2September Monthly System Peak Day50% Cycling19</v>
      </c>
      <c r="G3609">
        <v>2.3330220000000002</v>
      </c>
      <c r="H3609">
        <v>2.1720440000000001</v>
      </c>
      <c r="I3609">
        <v>85.519199999999998</v>
      </c>
      <c r="J3609">
        <v>0</v>
      </c>
      <c r="K3609">
        <v>0</v>
      </c>
      <c r="L3609">
        <v>0</v>
      </c>
      <c r="M3609">
        <v>0</v>
      </c>
      <c r="N3609">
        <v>0</v>
      </c>
      <c r="O3609">
        <v>12331</v>
      </c>
      <c r="P3609" t="s">
        <v>59</v>
      </c>
      <c r="Q3609" t="s">
        <v>61</v>
      </c>
    </row>
    <row r="3610" spans="1:17" x14ac:dyDescent="0.25">
      <c r="A3610" t="s">
        <v>43</v>
      </c>
      <c r="B3610" t="s">
        <v>36</v>
      </c>
      <c r="C3610" t="s">
        <v>53</v>
      </c>
      <c r="D3610" t="s">
        <v>31</v>
      </c>
      <c r="E3610" s="2">
        <v>19</v>
      </c>
      <c r="F3610" t="str">
        <f t="shared" si="56"/>
        <v>Aggregate1-in-2September Monthly System Peak Day50% Cycling19</v>
      </c>
      <c r="G3610">
        <v>33.649180000000001</v>
      </c>
      <c r="H3610">
        <v>31.327390000000001</v>
      </c>
      <c r="I3610">
        <v>85.519199999999998</v>
      </c>
      <c r="J3610">
        <v>0</v>
      </c>
      <c r="K3610">
        <v>0</v>
      </c>
      <c r="L3610">
        <v>0</v>
      </c>
      <c r="M3610">
        <v>0</v>
      </c>
      <c r="N3610">
        <v>0</v>
      </c>
      <c r="O3610">
        <v>12331</v>
      </c>
      <c r="P3610" t="s">
        <v>59</v>
      </c>
      <c r="Q3610" t="s">
        <v>61</v>
      </c>
    </row>
    <row r="3611" spans="1:17" x14ac:dyDescent="0.25">
      <c r="A3611" t="s">
        <v>30</v>
      </c>
      <c r="B3611" t="s">
        <v>36</v>
      </c>
      <c r="C3611" t="s">
        <v>53</v>
      </c>
      <c r="D3611" t="s">
        <v>26</v>
      </c>
      <c r="E3611" s="2">
        <v>19</v>
      </c>
      <c r="F3611" t="str">
        <f t="shared" si="56"/>
        <v>Average Per Ton1-in-2September Monthly System Peak DayAll19</v>
      </c>
      <c r="G3611">
        <v>0.56469480000000005</v>
      </c>
      <c r="H3611">
        <v>0.53180899999999998</v>
      </c>
      <c r="I3611">
        <v>85.269400000000005</v>
      </c>
      <c r="J3611">
        <v>0</v>
      </c>
      <c r="K3611">
        <v>0</v>
      </c>
      <c r="L3611">
        <v>0</v>
      </c>
      <c r="M3611">
        <v>0</v>
      </c>
      <c r="N3611">
        <v>0</v>
      </c>
      <c r="O3611">
        <v>23026</v>
      </c>
      <c r="P3611" t="s">
        <v>59</v>
      </c>
      <c r="Q3611" t="s">
        <v>61</v>
      </c>
    </row>
    <row r="3612" spans="1:17" x14ac:dyDescent="0.25">
      <c r="A3612" t="s">
        <v>28</v>
      </c>
      <c r="B3612" t="s">
        <v>36</v>
      </c>
      <c r="C3612" t="s">
        <v>53</v>
      </c>
      <c r="D3612" t="s">
        <v>26</v>
      </c>
      <c r="E3612" s="2">
        <v>19</v>
      </c>
      <c r="F3612" t="str">
        <f t="shared" si="56"/>
        <v>Average Per Premise1-in-2September Monthly System Peak DayAll19</v>
      </c>
      <c r="G3612">
        <v>2.416801</v>
      </c>
      <c r="H3612">
        <v>2.2760549999999999</v>
      </c>
      <c r="I3612">
        <v>85.269400000000005</v>
      </c>
      <c r="J3612">
        <v>0</v>
      </c>
      <c r="K3612">
        <v>0</v>
      </c>
      <c r="L3612">
        <v>0</v>
      </c>
      <c r="M3612">
        <v>0</v>
      </c>
      <c r="N3612">
        <v>0</v>
      </c>
      <c r="O3612">
        <v>23026</v>
      </c>
      <c r="P3612" t="s">
        <v>59</v>
      </c>
      <c r="Q3612" t="s">
        <v>61</v>
      </c>
    </row>
    <row r="3613" spans="1:17" x14ac:dyDescent="0.25">
      <c r="A3613" t="s">
        <v>29</v>
      </c>
      <c r="B3613" t="s">
        <v>36</v>
      </c>
      <c r="C3613" t="s">
        <v>53</v>
      </c>
      <c r="D3613" t="s">
        <v>26</v>
      </c>
      <c r="E3613" s="2">
        <v>19</v>
      </c>
      <c r="F3613" t="str">
        <f t="shared" si="56"/>
        <v>Average Per Device1-in-2September Monthly System Peak DayAll19</v>
      </c>
      <c r="G3613">
        <v>2.0142340000000001</v>
      </c>
      <c r="H3613">
        <v>1.8969320000000001</v>
      </c>
      <c r="I3613">
        <v>85.269400000000005</v>
      </c>
      <c r="J3613">
        <v>0</v>
      </c>
      <c r="K3613">
        <v>0</v>
      </c>
      <c r="L3613">
        <v>0</v>
      </c>
      <c r="M3613">
        <v>0</v>
      </c>
      <c r="N3613">
        <v>0</v>
      </c>
      <c r="O3613">
        <v>23026</v>
      </c>
      <c r="P3613" t="s">
        <v>59</v>
      </c>
      <c r="Q3613" t="s">
        <v>61</v>
      </c>
    </row>
    <row r="3614" spans="1:17" x14ac:dyDescent="0.25">
      <c r="A3614" t="s">
        <v>43</v>
      </c>
      <c r="B3614" t="s">
        <v>36</v>
      </c>
      <c r="C3614" t="s">
        <v>53</v>
      </c>
      <c r="D3614" t="s">
        <v>26</v>
      </c>
      <c r="E3614" s="2">
        <v>19</v>
      </c>
      <c r="F3614" t="str">
        <f t="shared" si="56"/>
        <v>Aggregate1-in-2September Monthly System Peak DayAll19</v>
      </c>
      <c r="G3614">
        <v>55.649259999999998</v>
      </c>
      <c r="H3614">
        <v>52.408439999999999</v>
      </c>
      <c r="I3614">
        <v>85.269400000000005</v>
      </c>
      <c r="J3614">
        <v>0</v>
      </c>
      <c r="K3614">
        <v>0</v>
      </c>
      <c r="L3614">
        <v>0</v>
      </c>
      <c r="M3614">
        <v>0</v>
      </c>
      <c r="N3614">
        <v>0</v>
      </c>
      <c r="O3614">
        <v>23026</v>
      </c>
      <c r="P3614" t="s">
        <v>59</v>
      </c>
      <c r="Q3614" t="s">
        <v>61</v>
      </c>
    </row>
    <row r="3615" spans="1:17" x14ac:dyDescent="0.25">
      <c r="A3615" t="s">
        <v>30</v>
      </c>
      <c r="B3615" t="s">
        <v>36</v>
      </c>
      <c r="C3615" t="s">
        <v>48</v>
      </c>
      <c r="D3615" t="s">
        <v>58</v>
      </c>
      <c r="E3615" s="2">
        <v>20</v>
      </c>
      <c r="F3615" t="str">
        <f t="shared" si="56"/>
        <v>Average Per Ton1-in-2August Monthly System Peak Day100% Cycling20</v>
      </c>
      <c r="G3615">
        <v>0.44818150000000001</v>
      </c>
      <c r="H3615">
        <v>0.39787450000000002</v>
      </c>
      <c r="I3615">
        <v>75.953900000000004</v>
      </c>
      <c r="J3615">
        <v>0</v>
      </c>
      <c r="K3615">
        <v>0</v>
      </c>
      <c r="L3615">
        <v>0</v>
      </c>
      <c r="M3615">
        <v>0</v>
      </c>
      <c r="N3615">
        <v>0</v>
      </c>
      <c r="O3615">
        <v>10695</v>
      </c>
      <c r="P3615" t="s">
        <v>59</v>
      </c>
      <c r="Q3615" t="s">
        <v>61</v>
      </c>
    </row>
    <row r="3616" spans="1:17" x14ac:dyDescent="0.25">
      <c r="A3616" t="s">
        <v>28</v>
      </c>
      <c r="B3616" t="s">
        <v>36</v>
      </c>
      <c r="C3616" t="s">
        <v>48</v>
      </c>
      <c r="D3616" t="s">
        <v>58</v>
      </c>
      <c r="E3616" s="2">
        <v>20</v>
      </c>
      <c r="F3616" t="str">
        <f t="shared" si="56"/>
        <v>Average Per Premise1-in-2August Monthly System Peak Day100% Cycling20</v>
      </c>
      <c r="G3616">
        <v>2.0085869999999999</v>
      </c>
      <c r="H3616">
        <v>1.783129</v>
      </c>
      <c r="I3616">
        <v>75.953900000000004</v>
      </c>
      <c r="J3616">
        <v>0</v>
      </c>
      <c r="K3616">
        <v>0</v>
      </c>
      <c r="L3616">
        <v>0</v>
      </c>
      <c r="M3616">
        <v>0</v>
      </c>
      <c r="N3616">
        <v>0</v>
      </c>
      <c r="O3616">
        <v>10695</v>
      </c>
      <c r="P3616" t="s">
        <v>59</v>
      </c>
      <c r="Q3616" t="s">
        <v>61</v>
      </c>
    </row>
    <row r="3617" spans="1:17" x14ac:dyDescent="0.25">
      <c r="A3617" t="s">
        <v>29</v>
      </c>
      <c r="B3617" t="s">
        <v>36</v>
      </c>
      <c r="C3617" t="s">
        <v>48</v>
      </c>
      <c r="D3617" t="s">
        <v>58</v>
      </c>
      <c r="E3617" s="2">
        <v>20</v>
      </c>
      <c r="F3617" t="str">
        <f t="shared" si="56"/>
        <v>Average Per Device1-in-2August Monthly System Peak Day100% Cycling20</v>
      </c>
      <c r="G3617">
        <v>1.626795</v>
      </c>
      <c r="H3617">
        <v>1.4441919999999999</v>
      </c>
      <c r="I3617">
        <v>75.953900000000004</v>
      </c>
      <c r="J3617">
        <v>0</v>
      </c>
      <c r="K3617">
        <v>0</v>
      </c>
      <c r="L3617">
        <v>0</v>
      </c>
      <c r="M3617">
        <v>0</v>
      </c>
      <c r="N3617">
        <v>0</v>
      </c>
      <c r="O3617">
        <v>10695</v>
      </c>
      <c r="P3617" t="s">
        <v>59</v>
      </c>
      <c r="Q3617" t="s">
        <v>61</v>
      </c>
    </row>
    <row r="3618" spans="1:17" x14ac:dyDescent="0.25">
      <c r="A3618" t="s">
        <v>43</v>
      </c>
      <c r="B3618" t="s">
        <v>36</v>
      </c>
      <c r="C3618" t="s">
        <v>48</v>
      </c>
      <c r="D3618" t="s">
        <v>58</v>
      </c>
      <c r="E3618" s="2">
        <v>20</v>
      </c>
      <c r="F3618" t="str">
        <f t="shared" si="56"/>
        <v>Aggregate1-in-2August Monthly System Peak Day100% Cycling20</v>
      </c>
      <c r="G3618">
        <v>21.481829999999999</v>
      </c>
      <c r="H3618">
        <v>19.07056</v>
      </c>
      <c r="I3618">
        <v>75.953900000000004</v>
      </c>
      <c r="J3618">
        <v>0</v>
      </c>
      <c r="K3618">
        <v>0</v>
      </c>
      <c r="L3618">
        <v>0</v>
      </c>
      <c r="M3618">
        <v>0</v>
      </c>
      <c r="N3618">
        <v>0</v>
      </c>
      <c r="O3618">
        <v>10695</v>
      </c>
      <c r="P3618" t="s">
        <v>59</v>
      </c>
      <c r="Q3618" t="s">
        <v>61</v>
      </c>
    </row>
    <row r="3619" spans="1:17" x14ac:dyDescent="0.25">
      <c r="A3619" t="s">
        <v>30</v>
      </c>
      <c r="B3619" t="s">
        <v>36</v>
      </c>
      <c r="C3619" t="s">
        <v>48</v>
      </c>
      <c r="D3619" t="s">
        <v>31</v>
      </c>
      <c r="E3619" s="2">
        <v>20</v>
      </c>
      <c r="F3619" t="str">
        <f t="shared" si="56"/>
        <v>Average Per Ton1-in-2August Monthly System Peak Day50% Cycling20</v>
      </c>
      <c r="G3619">
        <v>0.60099429999999998</v>
      </c>
      <c r="H3619">
        <v>0.55665330000000002</v>
      </c>
      <c r="I3619">
        <v>75.978200000000001</v>
      </c>
      <c r="J3619">
        <v>0</v>
      </c>
      <c r="K3619">
        <v>0</v>
      </c>
      <c r="L3619">
        <v>0</v>
      </c>
      <c r="M3619">
        <v>0</v>
      </c>
      <c r="N3619">
        <v>0</v>
      </c>
      <c r="O3619">
        <v>12331</v>
      </c>
      <c r="P3619" t="s">
        <v>59</v>
      </c>
      <c r="Q3619" t="s">
        <v>61</v>
      </c>
    </row>
    <row r="3620" spans="1:17" x14ac:dyDescent="0.25">
      <c r="A3620" t="s">
        <v>28</v>
      </c>
      <c r="B3620" t="s">
        <v>36</v>
      </c>
      <c r="C3620" t="s">
        <v>48</v>
      </c>
      <c r="D3620" t="s">
        <v>31</v>
      </c>
      <c r="E3620" s="2">
        <v>20</v>
      </c>
      <c r="F3620" t="str">
        <f t="shared" si="56"/>
        <v>Average Per Premise1-in-2August Monthly System Peak Day50% Cycling20</v>
      </c>
      <c r="G3620">
        <v>2.4669669999999999</v>
      </c>
      <c r="H3620">
        <v>2.2849560000000002</v>
      </c>
      <c r="I3620">
        <v>75.978200000000001</v>
      </c>
      <c r="J3620">
        <v>0</v>
      </c>
      <c r="K3620">
        <v>0</v>
      </c>
      <c r="L3620">
        <v>0</v>
      </c>
      <c r="M3620">
        <v>0</v>
      </c>
      <c r="N3620">
        <v>0</v>
      </c>
      <c r="O3620">
        <v>12331</v>
      </c>
      <c r="P3620" t="s">
        <v>59</v>
      </c>
      <c r="Q3620" t="s">
        <v>61</v>
      </c>
    </row>
    <row r="3621" spans="1:17" x14ac:dyDescent="0.25">
      <c r="A3621" t="s">
        <v>29</v>
      </c>
      <c r="B3621" t="s">
        <v>36</v>
      </c>
      <c r="C3621" t="s">
        <v>48</v>
      </c>
      <c r="D3621" t="s">
        <v>31</v>
      </c>
      <c r="E3621" s="2">
        <v>20</v>
      </c>
      <c r="F3621" t="str">
        <f t="shared" si="56"/>
        <v>Average Per Device1-in-2August Monthly System Peak Day50% Cycling20</v>
      </c>
      <c r="G3621">
        <v>2.109143</v>
      </c>
      <c r="H3621">
        <v>1.953532</v>
      </c>
      <c r="I3621">
        <v>75.978200000000001</v>
      </c>
      <c r="J3621">
        <v>0</v>
      </c>
      <c r="K3621">
        <v>0</v>
      </c>
      <c r="L3621">
        <v>0</v>
      </c>
      <c r="M3621">
        <v>0</v>
      </c>
      <c r="N3621">
        <v>0</v>
      </c>
      <c r="O3621">
        <v>12331</v>
      </c>
      <c r="P3621" t="s">
        <v>59</v>
      </c>
      <c r="Q3621" t="s">
        <v>61</v>
      </c>
    </row>
    <row r="3622" spans="1:17" x14ac:dyDescent="0.25">
      <c r="A3622" t="s">
        <v>43</v>
      </c>
      <c r="B3622" t="s">
        <v>36</v>
      </c>
      <c r="C3622" t="s">
        <v>48</v>
      </c>
      <c r="D3622" t="s">
        <v>31</v>
      </c>
      <c r="E3622" s="2">
        <v>20</v>
      </c>
      <c r="F3622" t="str">
        <f t="shared" si="56"/>
        <v>Aggregate1-in-2August Monthly System Peak Day50% Cycling20</v>
      </c>
      <c r="G3622">
        <v>30.420169999999999</v>
      </c>
      <c r="H3622">
        <v>28.175789999999999</v>
      </c>
      <c r="I3622">
        <v>75.978200000000001</v>
      </c>
      <c r="J3622">
        <v>0</v>
      </c>
      <c r="K3622">
        <v>0</v>
      </c>
      <c r="L3622">
        <v>0</v>
      </c>
      <c r="M3622">
        <v>0</v>
      </c>
      <c r="N3622">
        <v>0</v>
      </c>
      <c r="O3622">
        <v>12331</v>
      </c>
      <c r="P3622" t="s">
        <v>59</v>
      </c>
      <c r="Q3622" t="s">
        <v>61</v>
      </c>
    </row>
    <row r="3623" spans="1:17" x14ac:dyDescent="0.25">
      <c r="A3623" t="s">
        <v>30</v>
      </c>
      <c r="B3623" t="s">
        <v>36</v>
      </c>
      <c r="C3623" t="s">
        <v>48</v>
      </c>
      <c r="D3623" t="s">
        <v>26</v>
      </c>
      <c r="E3623" s="2">
        <v>20</v>
      </c>
      <c r="F3623" t="str">
        <f t="shared" si="56"/>
        <v>Average Per Ton1-in-2August Monthly System Peak DayAll20</v>
      </c>
      <c r="G3623">
        <v>0.53001279999999995</v>
      </c>
      <c r="H3623">
        <v>0.48290050000000001</v>
      </c>
      <c r="I3623">
        <v>75.966899999999995</v>
      </c>
      <c r="J3623">
        <v>0</v>
      </c>
      <c r="K3623">
        <v>0</v>
      </c>
      <c r="L3623">
        <v>0</v>
      </c>
      <c r="M3623">
        <v>0</v>
      </c>
      <c r="N3623">
        <v>0</v>
      </c>
      <c r="O3623">
        <v>23026</v>
      </c>
      <c r="P3623" t="s">
        <v>59</v>
      </c>
      <c r="Q3623" t="s">
        <v>61</v>
      </c>
    </row>
    <row r="3624" spans="1:17" x14ac:dyDescent="0.25">
      <c r="A3624" t="s">
        <v>28</v>
      </c>
      <c r="B3624" t="s">
        <v>36</v>
      </c>
      <c r="C3624" t="s">
        <v>48</v>
      </c>
      <c r="D3624" t="s">
        <v>26</v>
      </c>
      <c r="E3624" s="2">
        <v>20</v>
      </c>
      <c r="F3624" t="str">
        <f t="shared" si="56"/>
        <v>Average Per Premise1-in-2August Monthly System Peak DayAll20</v>
      </c>
      <c r="G3624">
        <v>2.2683680000000002</v>
      </c>
      <c r="H3624">
        <v>2.066735</v>
      </c>
      <c r="I3624">
        <v>75.966899999999995</v>
      </c>
      <c r="J3624">
        <v>0</v>
      </c>
      <c r="K3624">
        <v>0</v>
      </c>
      <c r="L3624">
        <v>0</v>
      </c>
      <c r="M3624">
        <v>0</v>
      </c>
      <c r="N3624">
        <v>0</v>
      </c>
      <c r="O3624">
        <v>23026</v>
      </c>
      <c r="P3624" t="s">
        <v>59</v>
      </c>
      <c r="Q3624" t="s">
        <v>61</v>
      </c>
    </row>
    <row r="3625" spans="1:17" x14ac:dyDescent="0.25">
      <c r="A3625" t="s">
        <v>29</v>
      </c>
      <c r="B3625" t="s">
        <v>36</v>
      </c>
      <c r="C3625" t="s">
        <v>48</v>
      </c>
      <c r="D3625" t="s">
        <v>26</v>
      </c>
      <c r="E3625" s="2">
        <v>20</v>
      </c>
      <c r="F3625" t="str">
        <f t="shared" si="56"/>
        <v>Average Per Device1-in-2August Monthly System Peak DayAll20</v>
      </c>
      <c r="G3625">
        <v>1.890525</v>
      </c>
      <c r="H3625">
        <v>1.7224790000000001</v>
      </c>
      <c r="I3625">
        <v>75.966899999999995</v>
      </c>
      <c r="J3625">
        <v>0</v>
      </c>
      <c r="K3625">
        <v>0</v>
      </c>
      <c r="L3625">
        <v>0</v>
      </c>
      <c r="M3625">
        <v>0</v>
      </c>
      <c r="N3625">
        <v>0</v>
      </c>
      <c r="O3625">
        <v>23026</v>
      </c>
      <c r="P3625" t="s">
        <v>59</v>
      </c>
      <c r="Q3625" t="s">
        <v>61</v>
      </c>
    </row>
    <row r="3626" spans="1:17" x14ac:dyDescent="0.25">
      <c r="A3626" t="s">
        <v>43</v>
      </c>
      <c r="B3626" t="s">
        <v>36</v>
      </c>
      <c r="C3626" t="s">
        <v>48</v>
      </c>
      <c r="D3626" t="s">
        <v>26</v>
      </c>
      <c r="E3626" s="2">
        <v>20</v>
      </c>
      <c r="F3626" t="str">
        <f t="shared" si="56"/>
        <v>Aggregate1-in-2August Monthly System Peak DayAll20</v>
      </c>
      <c r="G3626">
        <v>52.231439999999999</v>
      </c>
      <c r="H3626">
        <v>47.588639999999998</v>
      </c>
      <c r="I3626">
        <v>75.966899999999995</v>
      </c>
      <c r="J3626">
        <v>0</v>
      </c>
      <c r="K3626">
        <v>0</v>
      </c>
      <c r="L3626">
        <v>0</v>
      </c>
      <c r="M3626">
        <v>0</v>
      </c>
      <c r="N3626">
        <v>0</v>
      </c>
      <c r="O3626">
        <v>23026</v>
      </c>
      <c r="P3626" t="s">
        <v>59</v>
      </c>
      <c r="Q3626" t="s">
        <v>61</v>
      </c>
    </row>
    <row r="3627" spans="1:17" x14ac:dyDescent="0.25">
      <c r="A3627" t="s">
        <v>30</v>
      </c>
      <c r="B3627" t="s">
        <v>36</v>
      </c>
      <c r="C3627" t="s">
        <v>37</v>
      </c>
      <c r="D3627" t="s">
        <v>58</v>
      </c>
      <c r="E3627" s="2">
        <v>20</v>
      </c>
      <c r="F3627" t="str">
        <f t="shared" si="56"/>
        <v>Average Per Ton1-in-2August Typical Event Day100% Cycling20</v>
      </c>
      <c r="G3627">
        <v>0.40800110000000001</v>
      </c>
      <c r="H3627">
        <v>0.36220419999999998</v>
      </c>
      <c r="I3627">
        <v>75.284800000000004</v>
      </c>
      <c r="J3627">
        <v>0</v>
      </c>
      <c r="K3627">
        <v>0</v>
      </c>
      <c r="L3627">
        <v>0</v>
      </c>
      <c r="M3627">
        <v>0</v>
      </c>
      <c r="N3627">
        <v>0</v>
      </c>
      <c r="O3627">
        <v>10695</v>
      </c>
      <c r="P3627" t="s">
        <v>59</v>
      </c>
      <c r="Q3627" t="s">
        <v>61</v>
      </c>
    </row>
    <row r="3628" spans="1:17" x14ac:dyDescent="0.25">
      <c r="A3628" t="s">
        <v>28</v>
      </c>
      <c r="B3628" t="s">
        <v>36</v>
      </c>
      <c r="C3628" t="s">
        <v>37</v>
      </c>
      <c r="D3628" t="s">
        <v>58</v>
      </c>
      <c r="E3628" s="2">
        <v>20</v>
      </c>
      <c r="F3628" t="str">
        <f t="shared" si="56"/>
        <v>Average Per Premise1-in-2August Typical Event Day100% Cycling20</v>
      </c>
      <c r="G3628">
        <v>1.8285119999999999</v>
      </c>
      <c r="H3628">
        <v>1.623267</v>
      </c>
      <c r="I3628">
        <v>75.284800000000004</v>
      </c>
      <c r="J3628">
        <v>0</v>
      </c>
      <c r="K3628">
        <v>0</v>
      </c>
      <c r="L3628">
        <v>0</v>
      </c>
      <c r="M3628">
        <v>0</v>
      </c>
      <c r="N3628">
        <v>0</v>
      </c>
      <c r="O3628">
        <v>10695</v>
      </c>
      <c r="P3628" t="s">
        <v>59</v>
      </c>
      <c r="Q3628" t="s">
        <v>61</v>
      </c>
    </row>
    <row r="3629" spans="1:17" x14ac:dyDescent="0.25">
      <c r="A3629" t="s">
        <v>29</v>
      </c>
      <c r="B3629" t="s">
        <v>36</v>
      </c>
      <c r="C3629" t="s">
        <v>37</v>
      </c>
      <c r="D3629" t="s">
        <v>58</v>
      </c>
      <c r="E3629" s="2">
        <v>20</v>
      </c>
      <c r="F3629" t="str">
        <f t="shared" si="56"/>
        <v>Average Per Device1-in-2August Typical Event Day100% Cycling20</v>
      </c>
      <c r="G3629">
        <v>1.48095</v>
      </c>
      <c r="H3629">
        <v>1.3147169999999999</v>
      </c>
      <c r="I3629">
        <v>75.284800000000004</v>
      </c>
      <c r="J3629">
        <v>0</v>
      </c>
      <c r="K3629">
        <v>0</v>
      </c>
      <c r="L3629">
        <v>0</v>
      </c>
      <c r="M3629">
        <v>0</v>
      </c>
      <c r="N3629">
        <v>0</v>
      </c>
      <c r="O3629">
        <v>10695</v>
      </c>
      <c r="P3629" t="s">
        <v>59</v>
      </c>
      <c r="Q3629" t="s">
        <v>61</v>
      </c>
    </row>
    <row r="3630" spans="1:17" x14ac:dyDescent="0.25">
      <c r="A3630" t="s">
        <v>43</v>
      </c>
      <c r="B3630" t="s">
        <v>36</v>
      </c>
      <c r="C3630" t="s">
        <v>37</v>
      </c>
      <c r="D3630" t="s">
        <v>58</v>
      </c>
      <c r="E3630" s="2">
        <v>20</v>
      </c>
      <c r="F3630" t="str">
        <f t="shared" si="56"/>
        <v>Aggregate1-in-2August Typical Event Day100% Cycling20</v>
      </c>
      <c r="G3630">
        <v>19.55594</v>
      </c>
      <c r="H3630">
        <v>17.36084</v>
      </c>
      <c r="I3630">
        <v>75.284800000000004</v>
      </c>
      <c r="J3630">
        <v>0</v>
      </c>
      <c r="K3630">
        <v>0</v>
      </c>
      <c r="L3630">
        <v>0</v>
      </c>
      <c r="M3630">
        <v>0</v>
      </c>
      <c r="N3630">
        <v>0</v>
      </c>
      <c r="O3630">
        <v>10695</v>
      </c>
      <c r="P3630" t="s">
        <v>59</v>
      </c>
      <c r="Q3630" t="s">
        <v>61</v>
      </c>
    </row>
    <row r="3631" spans="1:17" x14ac:dyDescent="0.25">
      <c r="A3631" t="s">
        <v>30</v>
      </c>
      <c r="B3631" t="s">
        <v>36</v>
      </c>
      <c r="C3631" t="s">
        <v>37</v>
      </c>
      <c r="D3631" t="s">
        <v>31</v>
      </c>
      <c r="E3631" s="2">
        <v>20</v>
      </c>
      <c r="F3631" t="str">
        <f t="shared" si="56"/>
        <v>Average Per Ton1-in-2August Typical Event Day50% Cycling20</v>
      </c>
      <c r="G3631">
        <v>0.55496449999999997</v>
      </c>
      <c r="H3631">
        <v>0.51401940000000002</v>
      </c>
      <c r="I3631">
        <v>75.431399999999996</v>
      </c>
      <c r="J3631">
        <v>0</v>
      </c>
      <c r="K3631">
        <v>0</v>
      </c>
      <c r="L3631">
        <v>0</v>
      </c>
      <c r="M3631">
        <v>0</v>
      </c>
      <c r="N3631">
        <v>0</v>
      </c>
      <c r="O3631">
        <v>12331</v>
      </c>
      <c r="P3631" t="s">
        <v>59</v>
      </c>
      <c r="Q3631" t="s">
        <v>61</v>
      </c>
    </row>
    <row r="3632" spans="1:17" x14ac:dyDescent="0.25">
      <c r="A3632" t="s">
        <v>28</v>
      </c>
      <c r="B3632" t="s">
        <v>36</v>
      </c>
      <c r="C3632" t="s">
        <v>37</v>
      </c>
      <c r="D3632" t="s">
        <v>31</v>
      </c>
      <c r="E3632" s="2">
        <v>20</v>
      </c>
      <c r="F3632" t="str">
        <f t="shared" si="56"/>
        <v>Average Per Premise1-in-2August Typical Event Day50% Cycling20</v>
      </c>
      <c r="G3632">
        <v>2.2780230000000001</v>
      </c>
      <c r="H3632">
        <v>2.1099519999999998</v>
      </c>
      <c r="I3632">
        <v>75.431399999999996</v>
      </c>
      <c r="J3632">
        <v>0</v>
      </c>
      <c r="K3632">
        <v>0</v>
      </c>
      <c r="L3632">
        <v>0</v>
      </c>
      <c r="M3632">
        <v>0</v>
      </c>
      <c r="N3632">
        <v>0</v>
      </c>
      <c r="O3632">
        <v>12331</v>
      </c>
      <c r="P3632" t="s">
        <v>59</v>
      </c>
      <c r="Q3632" t="s">
        <v>61</v>
      </c>
    </row>
    <row r="3633" spans="1:17" x14ac:dyDescent="0.25">
      <c r="A3633" t="s">
        <v>29</v>
      </c>
      <c r="B3633" t="s">
        <v>36</v>
      </c>
      <c r="C3633" t="s">
        <v>37</v>
      </c>
      <c r="D3633" t="s">
        <v>31</v>
      </c>
      <c r="E3633" s="2">
        <v>20</v>
      </c>
      <c r="F3633" t="str">
        <f t="shared" si="56"/>
        <v>Average Per Device1-in-2August Typical Event Day50% Cycling20</v>
      </c>
      <c r="G3633">
        <v>1.947605</v>
      </c>
      <c r="H3633">
        <v>1.803911</v>
      </c>
      <c r="I3633">
        <v>75.431399999999996</v>
      </c>
      <c r="J3633">
        <v>0</v>
      </c>
      <c r="K3633">
        <v>0</v>
      </c>
      <c r="L3633">
        <v>0</v>
      </c>
      <c r="M3633">
        <v>0</v>
      </c>
      <c r="N3633">
        <v>0</v>
      </c>
      <c r="O3633">
        <v>12331</v>
      </c>
      <c r="P3633" t="s">
        <v>59</v>
      </c>
      <c r="Q3633" t="s">
        <v>61</v>
      </c>
    </row>
    <row r="3634" spans="1:17" x14ac:dyDescent="0.25">
      <c r="A3634" t="s">
        <v>43</v>
      </c>
      <c r="B3634" t="s">
        <v>36</v>
      </c>
      <c r="C3634" t="s">
        <v>37</v>
      </c>
      <c r="D3634" t="s">
        <v>31</v>
      </c>
      <c r="E3634" s="2">
        <v>20</v>
      </c>
      <c r="F3634" t="str">
        <f t="shared" si="56"/>
        <v>Aggregate1-in-2August Typical Event Day50% Cycling20</v>
      </c>
      <c r="G3634">
        <v>28.090309999999999</v>
      </c>
      <c r="H3634">
        <v>26.01782</v>
      </c>
      <c r="I3634">
        <v>75.431399999999996</v>
      </c>
      <c r="J3634">
        <v>0</v>
      </c>
      <c r="K3634">
        <v>0</v>
      </c>
      <c r="L3634">
        <v>0</v>
      </c>
      <c r="M3634">
        <v>0</v>
      </c>
      <c r="N3634">
        <v>0</v>
      </c>
      <c r="O3634">
        <v>12331</v>
      </c>
      <c r="P3634" t="s">
        <v>59</v>
      </c>
      <c r="Q3634" t="s">
        <v>61</v>
      </c>
    </row>
    <row r="3635" spans="1:17" x14ac:dyDescent="0.25">
      <c r="A3635" t="s">
        <v>30</v>
      </c>
      <c r="B3635" t="s">
        <v>36</v>
      </c>
      <c r="C3635" t="s">
        <v>37</v>
      </c>
      <c r="D3635" t="s">
        <v>26</v>
      </c>
      <c r="E3635" s="2">
        <v>20</v>
      </c>
      <c r="F3635" t="str">
        <f t="shared" si="56"/>
        <v>Average Per Ton1-in-2August Typical Event DayAll20</v>
      </c>
      <c r="G3635">
        <v>0.48670000000000002</v>
      </c>
      <c r="H3635">
        <v>0.44350119999999998</v>
      </c>
      <c r="I3635">
        <v>75.363299999999995</v>
      </c>
      <c r="J3635">
        <v>0</v>
      </c>
      <c r="K3635">
        <v>0</v>
      </c>
      <c r="L3635">
        <v>0</v>
      </c>
      <c r="M3635">
        <v>0</v>
      </c>
      <c r="N3635">
        <v>0</v>
      </c>
      <c r="O3635">
        <v>23026</v>
      </c>
      <c r="P3635" t="s">
        <v>59</v>
      </c>
      <c r="Q3635" t="s">
        <v>61</v>
      </c>
    </row>
    <row r="3636" spans="1:17" x14ac:dyDescent="0.25">
      <c r="A3636" t="s">
        <v>28</v>
      </c>
      <c r="B3636" t="s">
        <v>36</v>
      </c>
      <c r="C3636" t="s">
        <v>37</v>
      </c>
      <c r="D3636" t="s">
        <v>26</v>
      </c>
      <c r="E3636" s="2">
        <v>20</v>
      </c>
      <c r="F3636" t="str">
        <f t="shared" si="56"/>
        <v>Average Per Premise1-in-2August Typical Event DayAll20</v>
      </c>
      <c r="G3636">
        <v>2.0829960000000001</v>
      </c>
      <c r="H3636">
        <v>1.8981129999999999</v>
      </c>
      <c r="I3636">
        <v>75.363299999999995</v>
      </c>
      <c r="J3636">
        <v>0</v>
      </c>
      <c r="K3636">
        <v>0</v>
      </c>
      <c r="L3636">
        <v>0</v>
      </c>
      <c r="M3636">
        <v>0</v>
      </c>
      <c r="N3636">
        <v>0</v>
      </c>
      <c r="O3636">
        <v>23026</v>
      </c>
      <c r="P3636" t="s">
        <v>59</v>
      </c>
      <c r="Q3636" t="s">
        <v>61</v>
      </c>
    </row>
    <row r="3637" spans="1:17" x14ac:dyDescent="0.25">
      <c r="A3637" t="s">
        <v>29</v>
      </c>
      <c r="B3637" t="s">
        <v>36</v>
      </c>
      <c r="C3637" t="s">
        <v>37</v>
      </c>
      <c r="D3637" t="s">
        <v>26</v>
      </c>
      <c r="E3637" s="2">
        <v>20</v>
      </c>
      <c r="F3637" t="str">
        <f t="shared" si="56"/>
        <v>Average Per Device1-in-2August Typical Event DayAll20</v>
      </c>
      <c r="G3637">
        <v>1.7360310000000001</v>
      </c>
      <c r="H3637">
        <v>1.581944</v>
      </c>
      <c r="I3637">
        <v>75.363299999999995</v>
      </c>
      <c r="J3637">
        <v>0</v>
      </c>
      <c r="K3637">
        <v>0</v>
      </c>
      <c r="L3637">
        <v>0</v>
      </c>
      <c r="M3637">
        <v>0</v>
      </c>
      <c r="N3637">
        <v>0</v>
      </c>
      <c r="O3637">
        <v>23026</v>
      </c>
      <c r="P3637" t="s">
        <v>59</v>
      </c>
      <c r="Q3637" t="s">
        <v>61</v>
      </c>
    </row>
    <row r="3638" spans="1:17" x14ac:dyDescent="0.25">
      <c r="A3638" t="s">
        <v>43</v>
      </c>
      <c r="B3638" t="s">
        <v>36</v>
      </c>
      <c r="C3638" t="s">
        <v>37</v>
      </c>
      <c r="D3638" t="s">
        <v>26</v>
      </c>
      <c r="E3638" s="2">
        <v>20</v>
      </c>
      <c r="F3638" t="str">
        <f t="shared" si="56"/>
        <v>Aggregate1-in-2August Typical Event DayAll20</v>
      </c>
      <c r="G3638">
        <v>47.963070000000002</v>
      </c>
      <c r="H3638">
        <v>43.705939999999998</v>
      </c>
      <c r="I3638">
        <v>75.363299999999995</v>
      </c>
      <c r="J3638">
        <v>0</v>
      </c>
      <c r="K3638">
        <v>0</v>
      </c>
      <c r="L3638">
        <v>0</v>
      </c>
      <c r="M3638">
        <v>0</v>
      </c>
      <c r="N3638">
        <v>0</v>
      </c>
      <c r="O3638">
        <v>23026</v>
      </c>
      <c r="P3638" t="s">
        <v>59</v>
      </c>
      <c r="Q3638" t="s">
        <v>61</v>
      </c>
    </row>
    <row r="3639" spans="1:17" x14ac:dyDescent="0.25">
      <c r="A3639" t="s">
        <v>30</v>
      </c>
      <c r="B3639" t="s">
        <v>36</v>
      </c>
      <c r="C3639" t="s">
        <v>49</v>
      </c>
      <c r="D3639" t="s">
        <v>58</v>
      </c>
      <c r="E3639" s="2">
        <v>20</v>
      </c>
      <c r="F3639" t="str">
        <f t="shared" si="56"/>
        <v>Average Per Ton1-in-2July Monthly System Peak Day100% Cycling20</v>
      </c>
      <c r="G3639">
        <v>0.40291569999999999</v>
      </c>
      <c r="H3639">
        <v>0.3576897</v>
      </c>
      <c r="I3639">
        <v>73.784099999999995</v>
      </c>
      <c r="J3639">
        <v>0</v>
      </c>
      <c r="K3639">
        <v>0</v>
      </c>
      <c r="L3639">
        <v>0</v>
      </c>
      <c r="M3639">
        <v>0</v>
      </c>
      <c r="N3639">
        <v>0</v>
      </c>
      <c r="O3639">
        <v>10695</v>
      </c>
      <c r="P3639" t="s">
        <v>59</v>
      </c>
      <c r="Q3639" t="s">
        <v>61</v>
      </c>
    </row>
    <row r="3640" spans="1:17" x14ac:dyDescent="0.25">
      <c r="A3640" t="s">
        <v>28</v>
      </c>
      <c r="B3640" t="s">
        <v>36</v>
      </c>
      <c r="C3640" t="s">
        <v>49</v>
      </c>
      <c r="D3640" t="s">
        <v>58</v>
      </c>
      <c r="E3640" s="2">
        <v>20</v>
      </c>
      <c r="F3640" t="str">
        <f t="shared" si="56"/>
        <v>Average Per Premise1-in-2July Monthly System Peak Day100% Cycling20</v>
      </c>
      <c r="G3640">
        <v>1.805722</v>
      </c>
      <c r="H3640">
        <v>1.603035</v>
      </c>
      <c r="I3640">
        <v>73.784099999999995</v>
      </c>
      <c r="J3640">
        <v>0</v>
      </c>
      <c r="K3640">
        <v>0</v>
      </c>
      <c r="L3640">
        <v>0</v>
      </c>
      <c r="M3640">
        <v>0</v>
      </c>
      <c r="N3640">
        <v>0</v>
      </c>
      <c r="O3640">
        <v>10695</v>
      </c>
      <c r="P3640" t="s">
        <v>59</v>
      </c>
      <c r="Q3640" t="s">
        <v>61</v>
      </c>
    </row>
    <row r="3641" spans="1:17" x14ac:dyDescent="0.25">
      <c r="A3641" t="s">
        <v>29</v>
      </c>
      <c r="B3641" t="s">
        <v>36</v>
      </c>
      <c r="C3641" t="s">
        <v>49</v>
      </c>
      <c r="D3641" t="s">
        <v>58</v>
      </c>
      <c r="E3641" s="2">
        <v>20</v>
      </c>
      <c r="F3641" t="str">
        <f t="shared" si="56"/>
        <v>Average Per Device1-in-2July Monthly System Peak Day100% Cycling20</v>
      </c>
      <c r="G3641">
        <v>1.462491</v>
      </c>
      <c r="H3641">
        <v>1.2983309999999999</v>
      </c>
      <c r="I3641">
        <v>73.784099999999995</v>
      </c>
      <c r="J3641">
        <v>0</v>
      </c>
      <c r="K3641">
        <v>0</v>
      </c>
      <c r="L3641">
        <v>0</v>
      </c>
      <c r="M3641">
        <v>0</v>
      </c>
      <c r="N3641">
        <v>0</v>
      </c>
      <c r="O3641">
        <v>10695</v>
      </c>
      <c r="P3641" t="s">
        <v>59</v>
      </c>
      <c r="Q3641" t="s">
        <v>61</v>
      </c>
    </row>
    <row r="3642" spans="1:17" x14ac:dyDescent="0.25">
      <c r="A3642" t="s">
        <v>43</v>
      </c>
      <c r="B3642" t="s">
        <v>36</v>
      </c>
      <c r="C3642" t="s">
        <v>49</v>
      </c>
      <c r="D3642" t="s">
        <v>58</v>
      </c>
      <c r="E3642" s="2">
        <v>20</v>
      </c>
      <c r="F3642" t="str">
        <f t="shared" si="56"/>
        <v>Aggregate1-in-2July Monthly System Peak Day100% Cycling20</v>
      </c>
      <c r="G3642">
        <v>19.312200000000001</v>
      </c>
      <c r="H3642">
        <v>17.144459999999999</v>
      </c>
      <c r="I3642">
        <v>73.784099999999995</v>
      </c>
      <c r="J3642">
        <v>0</v>
      </c>
      <c r="K3642">
        <v>0</v>
      </c>
      <c r="L3642">
        <v>0</v>
      </c>
      <c r="M3642">
        <v>0</v>
      </c>
      <c r="N3642">
        <v>0</v>
      </c>
      <c r="O3642">
        <v>10695</v>
      </c>
      <c r="P3642" t="s">
        <v>59</v>
      </c>
      <c r="Q3642" t="s">
        <v>61</v>
      </c>
    </row>
    <row r="3643" spans="1:17" x14ac:dyDescent="0.25">
      <c r="A3643" t="s">
        <v>30</v>
      </c>
      <c r="B3643" t="s">
        <v>36</v>
      </c>
      <c r="C3643" t="s">
        <v>49</v>
      </c>
      <c r="D3643" t="s">
        <v>31</v>
      </c>
      <c r="E3643" s="2">
        <v>20</v>
      </c>
      <c r="F3643" t="str">
        <f t="shared" si="56"/>
        <v>Average Per Ton1-in-2July Monthly System Peak Day50% Cycling20</v>
      </c>
      <c r="G3643">
        <v>0.55140239999999996</v>
      </c>
      <c r="H3643">
        <v>0.51072019999999996</v>
      </c>
      <c r="I3643">
        <v>73.898099999999999</v>
      </c>
      <c r="J3643">
        <v>0</v>
      </c>
      <c r="K3643">
        <v>0</v>
      </c>
      <c r="L3643">
        <v>0</v>
      </c>
      <c r="M3643">
        <v>0</v>
      </c>
      <c r="N3643">
        <v>0</v>
      </c>
      <c r="O3643">
        <v>12331</v>
      </c>
      <c r="P3643" t="s">
        <v>59</v>
      </c>
      <c r="Q3643" t="s">
        <v>61</v>
      </c>
    </row>
    <row r="3644" spans="1:17" x14ac:dyDescent="0.25">
      <c r="A3644" t="s">
        <v>28</v>
      </c>
      <c r="B3644" t="s">
        <v>36</v>
      </c>
      <c r="C3644" t="s">
        <v>49</v>
      </c>
      <c r="D3644" t="s">
        <v>31</v>
      </c>
      <c r="E3644" s="2">
        <v>20</v>
      </c>
      <c r="F3644" t="str">
        <f t="shared" si="56"/>
        <v>Average Per Premise1-in-2July Monthly System Peak Day50% Cycling20</v>
      </c>
      <c r="G3644">
        <v>2.2634020000000001</v>
      </c>
      <c r="H3644">
        <v>2.096409</v>
      </c>
      <c r="I3644">
        <v>73.898099999999999</v>
      </c>
      <c r="J3644">
        <v>0</v>
      </c>
      <c r="K3644">
        <v>0</v>
      </c>
      <c r="L3644">
        <v>0</v>
      </c>
      <c r="M3644">
        <v>0</v>
      </c>
      <c r="N3644">
        <v>0</v>
      </c>
      <c r="O3644">
        <v>12331</v>
      </c>
      <c r="P3644" t="s">
        <v>59</v>
      </c>
      <c r="Q3644" t="s">
        <v>61</v>
      </c>
    </row>
    <row r="3645" spans="1:17" x14ac:dyDescent="0.25">
      <c r="A3645" t="s">
        <v>29</v>
      </c>
      <c r="B3645" t="s">
        <v>36</v>
      </c>
      <c r="C3645" t="s">
        <v>49</v>
      </c>
      <c r="D3645" t="s">
        <v>31</v>
      </c>
      <c r="E3645" s="2">
        <v>20</v>
      </c>
      <c r="F3645" t="str">
        <f t="shared" si="56"/>
        <v>Average Per Device1-in-2July Monthly System Peak Day50% Cycling20</v>
      </c>
      <c r="G3645">
        <v>1.9351039999999999</v>
      </c>
      <c r="H3645">
        <v>1.792333</v>
      </c>
      <c r="I3645">
        <v>73.898099999999999</v>
      </c>
      <c r="J3645">
        <v>0</v>
      </c>
      <c r="K3645">
        <v>0</v>
      </c>
      <c r="L3645">
        <v>0</v>
      </c>
      <c r="M3645">
        <v>0</v>
      </c>
      <c r="N3645">
        <v>0</v>
      </c>
      <c r="O3645">
        <v>12331</v>
      </c>
      <c r="P3645" t="s">
        <v>59</v>
      </c>
      <c r="Q3645" t="s">
        <v>61</v>
      </c>
    </row>
    <row r="3646" spans="1:17" x14ac:dyDescent="0.25">
      <c r="A3646" t="s">
        <v>43</v>
      </c>
      <c r="B3646" t="s">
        <v>36</v>
      </c>
      <c r="C3646" t="s">
        <v>49</v>
      </c>
      <c r="D3646" t="s">
        <v>31</v>
      </c>
      <c r="E3646" s="2">
        <v>20</v>
      </c>
      <c r="F3646" t="str">
        <f t="shared" si="56"/>
        <v>Aggregate1-in-2July Monthly System Peak Day50% Cycling20</v>
      </c>
      <c r="G3646">
        <v>27.91001</v>
      </c>
      <c r="H3646">
        <v>25.850819999999999</v>
      </c>
      <c r="I3646">
        <v>73.898099999999999</v>
      </c>
      <c r="J3646">
        <v>0</v>
      </c>
      <c r="K3646">
        <v>0</v>
      </c>
      <c r="L3646">
        <v>0</v>
      </c>
      <c r="M3646">
        <v>0</v>
      </c>
      <c r="N3646">
        <v>0</v>
      </c>
      <c r="O3646">
        <v>12331</v>
      </c>
      <c r="P3646" t="s">
        <v>59</v>
      </c>
      <c r="Q3646" t="s">
        <v>61</v>
      </c>
    </row>
    <row r="3647" spans="1:17" x14ac:dyDescent="0.25">
      <c r="A3647" t="s">
        <v>30</v>
      </c>
      <c r="B3647" t="s">
        <v>36</v>
      </c>
      <c r="C3647" t="s">
        <v>49</v>
      </c>
      <c r="D3647" t="s">
        <v>26</v>
      </c>
      <c r="E3647" s="2">
        <v>20</v>
      </c>
      <c r="F3647" t="str">
        <f t="shared" si="56"/>
        <v>Average Per Ton1-in-2July Monthly System Peak DayAll20</v>
      </c>
      <c r="G3647">
        <v>0.48243039999999998</v>
      </c>
      <c r="H3647">
        <v>0.43963750000000001</v>
      </c>
      <c r="I3647">
        <v>73.845100000000002</v>
      </c>
      <c r="J3647">
        <v>0</v>
      </c>
      <c r="K3647">
        <v>0</v>
      </c>
      <c r="L3647">
        <v>0</v>
      </c>
      <c r="M3647">
        <v>0</v>
      </c>
      <c r="N3647">
        <v>0</v>
      </c>
      <c r="O3647">
        <v>23026</v>
      </c>
      <c r="P3647" t="s">
        <v>59</v>
      </c>
      <c r="Q3647" t="s">
        <v>61</v>
      </c>
    </row>
    <row r="3648" spans="1:17" x14ac:dyDescent="0.25">
      <c r="A3648" t="s">
        <v>28</v>
      </c>
      <c r="B3648" t="s">
        <v>36</v>
      </c>
      <c r="C3648" t="s">
        <v>49</v>
      </c>
      <c r="D3648" t="s">
        <v>26</v>
      </c>
      <c r="E3648" s="2">
        <v>20</v>
      </c>
      <c r="F3648" t="str">
        <f t="shared" si="56"/>
        <v>Average Per Premise1-in-2July Monthly System Peak DayAll20</v>
      </c>
      <c r="G3648">
        <v>2.0647229999999999</v>
      </c>
      <c r="H3648">
        <v>1.8815759999999999</v>
      </c>
      <c r="I3648">
        <v>73.845100000000002</v>
      </c>
      <c r="J3648">
        <v>0</v>
      </c>
      <c r="K3648">
        <v>0</v>
      </c>
      <c r="L3648">
        <v>0</v>
      </c>
      <c r="M3648">
        <v>0</v>
      </c>
      <c r="N3648">
        <v>0</v>
      </c>
      <c r="O3648">
        <v>23026</v>
      </c>
      <c r="P3648" t="s">
        <v>59</v>
      </c>
      <c r="Q3648" t="s">
        <v>61</v>
      </c>
    </row>
    <row r="3649" spans="1:17" x14ac:dyDescent="0.25">
      <c r="A3649" t="s">
        <v>29</v>
      </c>
      <c r="B3649" t="s">
        <v>36</v>
      </c>
      <c r="C3649" t="s">
        <v>49</v>
      </c>
      <c r="D3649" t="s">
        <v>26</v>
      </c>
      <c r="E3649" s="2">
        <v>20</v>
      </c>
      <c r="F3649" t="str">
        <f t="shared" si="56"/>
        <v>Average Per Device1-in-2July Monthly System Peak DayAll20</v>
      </c>
      <c r="G3649">
        <v>1.7208019999999999</v>
      </c>
      <c r="H3649">
        <v>1.5681620000000001</v>
      </c>
      <c r="I3649">
        <v>73.845100000000002</v>
      </c>
      <c r="J3649">
        <v>0</v>
      </c>
      <c r="K3649">
        <v>0</v>
      </c>
      <c r="L3649">
        <v>0</v>
      </c>
      <c r="M3649">
        <v>0</v>
      </c>
      <c r="N3649">
        <v>0</v>
      </c>
      <c r="O3649">
        <v>23026</v>
      </c>
      <c r="P3649" t="s">
        <v>59</v>
      </c>
      <c r="Q3649" t="s">
        <v>61</v>
      </c>
    </row>
    <row r="3650" spans="1:17" x14ac:dyDescent="0.25">
      <c r="A3650" t="s">
        <v>43</v>
      </c>
      <c r="B3650" t="s">
        <v>36</v>
      </c>
      <c r="C3650" t="s">
        <v>49</v>
      </c>
      <c r="D3650" t="s">
        <v>26</v>
      </c>
      <c r="E3650" s="2">
        <v>20</v>
      </c>
      <c r="F3650" t="str">
        <f t="shared" si="56"/>
        <v>Aggregate1-in-2July Monthly System Peak DayAll20</v>
      </c>
      <c r="G3650">
        <v>47.542310000000001</v>
      </c>
      <c r="H3650">
        <v>43.325180000000003</v>
      </c>
      <c r="I3650">
        <v>73.845100000000002</v>
      </c>
      <c r="J3650">
        <v>0</v>
      </c>
      <c r="K3650">
        <v>0</v>
      </c>
      <c r="L3650">
        <v>0</v>
      </c>
      <c r="M3650">
        <v>0</v>
      </c>
      <c r="N3650">
        <v>0</v>
      </c>
      <c r="O3650">
        <v>23026</v>
      </c>
      <c r="P3650" t="s">
        <v>59</v>
      </c>
      <c r="Q3650" t="s">
        <v>61</v>
      </c>
    </row>
    <row r="3651" spans="1:17" x14ac:dyDescent="0.25">
      <c r="A3651" t="s">
        <v>30</v>
      </c>
      <c r="B3651" t="s">
        <v>36</v>
      </c>
      <c r="C3651" t="s">
        <v>50</v>
      </c>
      <c r="D3651" t="s">
        <v>58</v>
      </c>
      <c r="E3651" s="2">
        <v>20</v>
      </c>
      <c r="F3651" t="str">
        <f t="shared" ref="F3651:F3714" si="57">CONCATENATE(A3651,B3651,C3651,D3651,E3651)</f>
        <v>Average Per Ton1-in-2June Monthly System Peak Day100% Cycling20</v>
      </c>
      <c r="G3651">
        <v>0.31400460000000002</v>
      </c>
      <c r="H3651">
        <v>0.27875850000000002</v>
      </c>
      <c r="I3651">
        <v>70.908600000000007</v>
      </c>
      <c r="J3651">
        <v>0</v>
      </c>
      <c r="K3651">
        <v>0</v>
      </c>
      <c r="L3651">
        <v>0</v>
      </c>
      <c r="M3651">
        <v>0</v>
      </c>
      <c r="N3651">
        <v>0</v>
      </c>
      <c r="O3651">
        <v>10695</v>
      </c>
      <c r="P3651" t="s">
        <v>59</v>
      </c>
      <c r="Q3651" t="s">
        <v>61</v>
      </c>
    </row>
    <row r="3652" spans="1:17" x14ac:dyDescent="0.25">
      <c r="A3652" t="s">
        <v>28</v>
      </c>
      <c r="B3652" t="s">
        <v>36</v>
      </c>
      <c r="C3652" t="s">
        <v>50</v>
      </c>
      <c r="D3652" t="s">
        <v>58</v>
      </c>
      <c r="E3652" s="2">
        <v>20</v>
      </c>
      <c r="F3652" t="str">
        <f t="shared" si="57"/>
        <v>Average Per Premise1-in-2June Monthly System Peak Day100% Cycling20</v>
      </c>
      <c r="G3652">
        <v>1.407254</v>
      </c>
      <c r="H3652">
        <v>1.2492939999999999</v>
      </c>
      <c r="I3652">
        <v>70.908600000000007</v>
      </c>
      <c r="J3652">
        <v>0</v>
      </c>
      <c r="K3652">
        <v>0</v>
      </c>
      <c r="L3652">
        <v>0</v>
      </c>
      <c r="M3652">
        <v>0</v>
      </c>
      <c r="N3652">
        <v>0</v>
      </c>
      <c r="O3652">
        <v>10695</v>
      </c>
      <c r="P3652" t="s">
        <v>59</v>
      </c>
      <c r="Q3652" t="s">
        <v>61</v>
      </c>
    </row>
    <row r="3653" spans="1:17" x14ac:dyDescent="0.25">
      <c r="A3653" t="s">
        <v>29</v>
      </c>
      <c r="B3653" t="s">
        <v>36</v>
      </c>
      <c r="C3653" t="s">
        <v>50</v>
      </c>
      <c r="D3653" t="s">
        <v>58</v>
      </c>
      <c r="E3653" s="2">
        <v>20</v>
      </c>
      <c r="F3653" t="str">
        <f t="shared" si="57"/>
        <v>Average Per Device1-in-2June Monthly System Peak Day100% Cycling20</v>
      </c>
      <c r="G3653">
        <v>1.139764</v>
      </c>
      <c r="H3653">
        <v>1.0118290000000001</v>
      </c>
      <c r="I3653">
        <v>70.908600000000007</v>
      </c>
      <c r="J3653">
        <v>0</v>
      </c>
      <c r="K3653">
        <v>0</v>
      </c>
      <c r="L3653">
        <v>0</v>
      </c>
      <c r="M3653">
        <v>0</v>
      </c>
      <c r="N3653">
        <v>0</v>
      </c>
      <c r="O3653">
        <v>10695</v>
      </c>
      <c r="P3653" t="s">
        <v>59</v>
      </c>
      <c r="Q3653" t="s">
        <v>61</v>
      </c>
    </row>
    <row r="3654" spans="1:17" x14ac:dyDescent="0.25">
      <c r="A3654" t="s">
        <v>43</v>
      </c>
      <c r="B3654" t="s">
        <v>36</v>
      </c>
      <c r="C3654" t="s">
        <v>50</v>
      </c>
      <c r="D3654" t="s">
        <v>58</v>
      </c>
      <c r="E3654" s="2">
        <v>20</v>
      </c>
      <c r="F3654" t="str">
        <f t="shared" si="57"/>
        <v>Aggregate1-in-2June Monthly System Peak Day100% Cycling20</v>
      </c>
      <c r="G3654">
        <v>15.05059</v>
      </c>
      <c r="H3654">
        <v>13.3612</v>
      </c>
      <c r="I3654">
        <v>70.908600000000007</v>
      </c>
      <c r="J3654">
        <v>0</v>
      </c>
      <c r="K3654">
        <v>0</v>
      </c>
      <c r="L3654">
        <v>0</v>
      </c>
      <c r="M3654">
        <v>0</v>
      </c>
      <c r="N3654">
        <v>0</v>
      </c>
      <c r="O3654">
        <v>10695</v>
      </c>
      <c r="P3654" t="s">
        <v>59</v>
      </c>
      <c r="Q3654" t="s">
        <v>61</v>
      </c>
    </row>
    <row r="3655" spans="1:17" x14ac:dyDescent="0.25">
      <c r="A3655" t="s">
        <v>30</v>
      </c>
      <c r="B3655" t="s">
        <v>36</v>
      </c>
      <c r="C3655" t="s">
        <v>50</v>
      </c>
      <c r="D3655" t="s">
        <v>31</v>
      </c>
      <c r="E3655" s="2">
        <v>20</v>
      </c>
      <c r="F3655" t="str">
        <f t="shared" si="57"/>
        <v>Average Per Ton1-in-2June Monthly System Peak Day50% Cycling20</v>
      </c>
      <c r="G3655">
        <v>0.43763449999999998</v>
      </c>
      <c r="H3655">
        <v>0.40534599999999998</v>
      </c>
      <c r="I3655">
        <v>71.088800000000006</v>
      </c>
      <c r="J3655">
        <v>0</v>
      </c>
      <c r="K3655">
        <v>0</v>
      </c>
      <c r="L3655">
        <v>0</v>
      </c>
      <c r="M3655">
        <v>0</v>
      </c>
      <c r="N3655">
        <v>0</v>
      </c>
      <c r="O3655">
        <v>12331</v>
      </c>
      <c r="P3655" t="s">
        <v>59</v>
      </c>
      <c r="Q3655" t="s">
        <v>61</v>
      </c>
    </row>
    <row r="3656" spans="1:17" x14ac:dyDescent="0.25">
      <c r="A3656" t="s">
        <v>28</v>
      </c>
      <c r="B3656" t="s">
        <v>36</v>
      </c>
      <c r="C3656" t="s">
        <v>50</v>
      </c>
      <c r="D3656" t="s">
        <v>31</v>
      </c>
      <c r="E3656" s="2">
        <v>20</v>
      </c>
      <c r="F3656" t="str">
        <f t="shared" si="57"/>
        <v>Average Per Premise1-in-2June Monthly System Peak Day50% Cycling20</v>
      </c>
      <c r="G3656">
        <v>1.7964059999999999</v>
      </c>
      <c r="H3656">
        <v>1.6638679999999999</v>
      </c>
      <c r="I3656">
        <v>71.088800000000006</v>
      </c>
      <c r="J3656">
        <v>0</v>
      </c>
      <c r="K3656">
        <v>0</v>
      </c>
      <c r="L3656">
        <v>0</v>
      </c>
      <c r="M3656">
        <v>0</v>
      </c>
      <c r="N3656">
        <v>0</v>
      </c>
      <c r="O3656">
        <v>12331</v>
      </c>
      <c r="P3656" t="s">
        <v>59</v>
      </c>
      <c r="Q3656" t="s">
        <v>61</v>
      </c>
    </row>
    <row r="3657" spans="1:17" x14ac:dyDescent="0.25">
      <c r="A3657" t="s">
        <v>29</v>
      </c>
      <c r="B3657" t="s">
        <v>36</v>
      </c>
      <c r="C3657" t="s">
        <v>50</v>
      </c>
      <c r="D3657" t="s">
        <v>31</v>
      </c>
      <c r="E3657" s="2">
        <v>20</v>
      </c>
      <c r="F3657" t="str">
        <f t="shared" si="57"/>
        <v>Average Per Device1-in-2June Monthly System Peak Day50% Cycling20</v>
      </c>
      <c r="G3657">
        <v>1.535844</v>
      </c>
      <c r="H3657">
        <v>1.4225300000000001</v>
      </c>
      <c r="I3657">
        <v>71.088800000000006</v>
      </c>
      <c r="J3657">
        <v>0</v>
      </c>
      <c r="K3657">
        <v>0</v>
      </c>
      <c r="L3657">
        <v>0</v>
      </c>
      <c r="M3657">
        <v>0</v>
      </c>
      <c r="N3657">
        <v>0</v>
      </c>
      <c r="O3657">
        <v>12331</v>
      </c>
      <c r="P3657" t="s">
        <v>59</v>
      </c>
      <c r="Q3657" t="s">
        <v>61</v>
      </c>
    </row>
    <row r="3658" spans="1:17" x14ac:dyDescent="0.25">
      <c r="A3658" t="s">
        <v>43</v>
      </c>
      <c r="B3658" t="s">
        <v>36</v>
      </c>
      <c r="C3658" t="s">
        <v>50</v>
      </c>
      <c r="D3658" t="s">
        <v>31</v>
      </c>
      <c r="E3658" s="2">
        <v>20</v>
      </c>
      <c r="F3658" t="str">
        <f t="shared" si="57"/>
        <v>Aggregate1-in-2June Monthly System Peak Day50% Cycling20</v>
      </c>
      <c r="G3658">
        <v>22.151479999999999</v>
      </c>
      <c r="H3658">
        <v>20.517160000000001</v>
      </c>
      <c r="I3658">
        <v>71.088800000000006</v>
      </c>
      <c r="J3658">
        <v>0</v>
      </c>
      <c r="K3658">
        <v>0</v>
      </c>
      <c r="L3658">
        <v>0</v>
      </c>
      <c r="M3658">
        <v>0</v>
      </c>
      <c r="N3658">
        <v>0</v>
      </c>
      <c r="O3658">
        <v>12331</v>
      </c>
      <c r="P3658" t="s">
        <v>59</v>
      </c>
      <c r="Q3658" t="s">
        <v>61</v>
      </c>
    </row>
    <row r="3659" spans="1:17" x14ac:dyDescent="0.25">
      <c r="A3659" t="s">
        <v>30</v>
      </c>
      <c r="B3659" t="s">
        <v>36</v>
      </c>
      <c r="C3659" t="s">
        <v>50</v>
      </c>
      <c r="D3659" t="s">
        <v>26</v>
      </c>
      <c r="E3659" s="2">
        <v>20</v>
      </c>
      <c r="F3659" t="str">
        <f t="shared" si="57"/>
        <v>Average Per Ton1-in-2June Monthly System Peak DayAll20</v>
      </c>
      <c r="G3659">
        <v>0.3802084</v>
      </c>
      <c r="H3659">
        <v>0.34654610000000002</v>
      </c>
      <c r="I3659">
        <v>71.005099999999999</v>
      </c>
      <c r="J3659">
        <v>0</v>
      </c>
      <c r="K3659">
        <v>0</v>
      </c>
      <c r="L3659">
        <v>0</v>
      </c>
      <c r="M3659">
        <v>0</v>
      </c>
      <c r="N3659">
        <v>0</v>
      </c>
      <c r="O3659">
        <v>23026</v>
      </c>
      <c r="P3659" t="s">
        <v>59</v>
      </c>
      <c r="Q3659" t="s">
        <v>61</v>
      </c>
    </row>
    <row r="3660" spans="1:17" x14ac:dyDescent="0.25">
      <c r="A3660" t="s">
        <v>28</v>
      </c>
      <c r="B3660" t="s">
        <v>36</v>
      </c>
      <c r="C3660" t="s">
        <v>50</v>
      </c>
      <c r="D3660" t="s">
        <v>26</v>
      </c>
      <c r="E3660" s="2">
        <v>20</v>
      </c>
      <c r="F3660" t="str">
        <f t="shared" si="57"/>
        <v>Average Per Premise1-in-2June Monthly System Peak DayAll20</v>
      </c>
      <c r="G3660">
        <v>1.62723</v>
      </c>
      <c r="H3660">
        <v>1.483161</v>
      </c>
      <c r="I3660">
        <v>71.005099999999999</v>
      </c>
      <c r="J3660">
        <v>0</v>
      </c>
      <c r="K3660">
        <v>0</v>
      </c>
      <c r="L3660">
        <v>0</v>
      </c>
      <c r="M3660">
        <v>0</v>
      </c>
      <c r="N3660">
        <v>0</v>
      </c>
      <c r="O3660">
        <v>23026</v>
      </c>
      <c r="P3660" t="s">
        <v>59</v>
      </c>
      <c r="Q3660" t="s">
        <v>61</v>
      </c>
    </row>
    <row r="3661" spans="1:17" x14ac:dyDescent="0.25">
      <c r="A3661" t="s">
        <v>29</v>
      </c>
      <c r="B3661" t="s">
        <v>36</v>
      </c>
      <c r="C3661" t="s">
        <v>50</v>
      </c>
      <c r="D3661" t="s">
        <v>26</v>
      </c>
      <c r="E3661" s="2">
        <v>20</v>
      </c>
      <c r="F3661" t="str">
        <f t="shared" si="57"/>
        <v>Average Per Device1-in-2June Monthly System Peak DayAll20</v>
      </c>
      <c r="G3661">
        <v>1.356182</v>
      </c>
      <c r="H3661">
        <v>1.23611</v>
      </c>
      <c r="I3661">
        <v>71.005099999999999</v>
      </c>
      <c r="J3661">
        <v>0</v>
      </c>
      <c r="K3661">
        <v>0</v>
      </c>
      <c r="L3661">
        <v>0</v>
      </c>
      <c r="M3661">
        <v>0</v>
      </c>
      <c r="N3661">
        <v>0</v>
      </c>
      <c r="O3661">
        <v>23026</v>
      </c>
      <c r="P3661" t="s">
        <v>59</v>
      </c>
      <c r="Q3661" t="s">
        <v>61</v>
      </c>
    </row>
    <row r="3662" spans="1:17" x14ac:dyDescent="0.25">
      <c r="A3662" t="s">
        <v>43</v>
      </c>
      <c r="B3662" t="s">
        <v>36</v>
      </c>
      <c r="C3662" t="s">
        <v>50</v>
      </c>
      <c r="D3662" t="s">
        <v>26</v>
      </c>
      <c r="E3662" s="2">
        <v>20</v>
      </c>
      <c r="F3662" t="str">
        <f t="shared" si="57"/>
        <v>Aggregate1-in-2June Monthly System Peak DayAll20</v>
      </c>
      <c r="G3662">
        <v>37.468589999999999</v>
      </c>
      <c r="H3662">
        <v>34.151249999999997</v>
      </c>
      <c r="I3662">
        <v>71.005099999999999</v>
      </c>
      <c r="J3662">
        <v>0</v>
      </c>
      <c r="K3662">
        <v>0</v>
      </c>
      <c r="L3662">
        <v>0</v>
      </c>
      <c r="M3662">
        <v>0</v>
      </c>
      <c r="N3662">
        <v>0</v>
      </c>
      <c r="O3662">
        <v>23026</v>
      </c>
      <c r="P3662" t="s">
        <v>59</v>
      </c>
      <c r="Q3662" t="s">
        <v>61</v>
      </c>
    </row>
    <row r="3663" spans="1:17" x14ac:dyDescent="0.25">
      <c r="A3663" t="s">
        <v>30</v>
      </c>
      <c r="B3663" t="s">
        <v>36</v>
      </c>
      <c r="C3663" t="s">
        <v>51</v>
      </c>
      <c r="D3663" t="s">
        <v>58</v>
      </c>
      <c r="E3663" s="2">
        <v>20</v>
      </c>
      <c r="F3663" t="str">
        <f t="shared" si="57"/>
        <v>Average Per Ton1-in-2May Monthly System Peak Day100% Cycling20</v>
      </c>
      <c r="G3663">
        <v>0.31528879999999998</v>
      </c>
      <c r="H3663">
        <v>0.27989849999999999</v>
      </c>
      <c r="I3663">
        <v>68.831599999999995</v>
      </c>
      <c r="J3663">
        <v>0</v>
      </c>
      <c r="K3663">
        <v>0</v>
      </c>
      <c r="L3663">
        <v>0</v>
      </c>
      <c r="M3663">
        <v>0</v>
      </c>
      <c r="N3663">
        <v>0</v>
      </c>
      <c r="O3663">
        <v>10695</v>
      </c>
      <c r="P3663" t="s">
        <v>59</v>
      </c>
      <c r="Q3663" t="s">
        <v>61</v>
      </c>
    </row>
    <row r="3664" spans="1:17" x14ac:dyDescent="0.25">
      <c r="A3664" t="s">
        <v>28</v>
      </c>
      <c r="B3664" t="s">
        <v>36</v>
      </c>
      <c r="C3664" t="s">
        <v>51</v>
      </c>
      <c r="D3664" t="s">
        <v>58</v>
      </c>
      <c r="E3664" s="2">
        <v>20</v>
      </c>
      <c r="F3664" t="str">
        <f t="shared" si="57"/>
        <v>Average Per Premise1-in-2May Monthly System Peak Day100% Cycling20</v>
      </c>
      <c r="G3664">
        <v>1.4130100000000001</v>
      </c>
      <c r="H3664">
        <v>1.2544029999999999</v>
      </c>
      <c r="I3664">
        <v>68.831599999999995</v>
      </c>
      <c r="J3664">
        <v>0</v>
      </c>
      <c r="K3664">
        <v>0</v>
      </c>
      <c r="L3664">
        <v>0</v>
      </c>
      <c r="M3664">
        <v>0</v>
      </c>
      <c r="N3664">
        <v>0</v>
      </c>
      <c r="O3664">
        <v>10695</v>
      </c>
      <c r="P3664" t="s">
        <v>59</v>
      </c>
      <c r="Q3664" t="s">
        <v>61</v>
      </c>
    </row>
    <row r="3665" spans="1:17" x14ac:dyDescent="0.25">
      <c r="A3665" t="s">
        <v>29</v>
      </c>
      <c r="B3665" t="s">
        <v>36</v>
      </c>
      <c r="C3665" t="s">
        <v>51</v>
      </c>
      <c r="D3665" t="s">
        <v>58</v>
      </c>
      <c r="E3665" s="2">
        <v>20</v>
      </c>
      <c r="F3665" t="str">
        <f t="shared" si="57"/>
        <v>Average Per Device1-in-2May Monthly System Peak Day100% Cycling20</v>
      </c>
      <c r="G3665">
        <v>1.144425</v>
      </c>
      <c r="H3665">
        <v>1.0159670000000001</v>
      </c>
      <c r="I3665">
        <v>68.831599999999995</v>
      </c>
      <c r="J3665">
        <v>0</v>
      </c>
      <c r="K3665">
        <v>0</v>
      </c>
      <c r="L3665">
        <v>0</v>
      </c>
      <c r="M3665">
        <v>0</v>
      </c>
      <c r="N3665">
        <v>0</v>
      </c>
      <c r="O3665">
        <v>10695</v>
      </c>
      <c r="P3665" t="s">
        <v>59</v>
      </c>
      <c r="Q3665" t="s">
        <v>61</v>
      </c>
    </row>
    <row r="3666" spans="1:17" x14ac:dyDescent="0.25">
      <c r="A3666" t="s">
        <v>43</v>
      </c>
      <c r="B3666" t="s">
        <v>36</v>
      </c>
      <c r="C3666" t="s">
        <v>51</v>
      </c>
      <c r="D3666" t="s">
        <v>58</v>
      </c>
      <c r="E3666" s="2">
        <v>20</v>
      </c>
      <c r="F3666" t="str">
        <f t="shared" si="57"/>
        <v>Aggregate1-in-2May Monthly System Peak Day100% Cycling20</v>
      </c>
      <c r="G3666">
        <v>15.11214</v>
      </c>
      <c r="H3666">
        <v>13.415850000000001</v>
      </c>
      <c r="I3666">
        <v>68.831599999999995</v>
      </c>
      <c r="J3666">
        <v>0</v>
      </c>
      <c r="K3666">
        <v>0</v>
      </c>
      <c r="L3666">
        <v>0</v>
      </c>
      <c r="M3666">
        <v>0</v>
      </c>
      <c r="N3666">
        <v>0</v>
      </c>
      <c r="O3666">
        <v>10695</v>
      </c>
      <c r="P3666" t="s">
        <v>59</v>
      </c>
      <c r="Q3666" t="s">
        <v>61</v>
      </c>
    </row>
    <row r="3667" spans="1:17" x14ac:dyDescent="0.25">
      <c r="A3667" t="s">
        <v>30</v>
      </c>
      <c r="B3667" t="s">
        <v>36</v>
      </c>
      <c r="C3667" t="s">
        <v>51</v>
      </c>
      <c r="D3667" t="s">
        <v>31</v>
      </c>
      <c r="E3667" s="2">
        <v>20</v>
      </c>
      <c r="F3667" t="str">
        <f t="shared" si="57"/>
        <v>Average Per Ton1-in-2May Monthly System Peak Day50% Cycling20</v>
      </c>
      <c r="G3667">
        <v>0.44298789999999999</v>
      </c>
      <c r="H3667">
        <v>0.41030450000000002</v>
      </c>
      <c r="I3667">
        <v>68.920500000000004</v>
      </c>
      <c r="J3667">
        <v>0</v>
      </c>
      <c r="K3667">
        <v>0</v>
      </c>
      <c r="L3667">
        <v>0</v>
      </c>
      <c r="M3667">
        <v>0</v>
      </c>
      <c r="N3667">
        <v>0</v>
      </c>
      <c r="O3667">
        <v>12331</v>
      </c>
      <c r="P3667" t="s">
        <v>59</v>
      </c>
      <c r="Q3667" t="s">
        <v>61</v>
      </c>
    </row>
    <row r="3668" spans="1:17" x14ac:dyDescent="0.25">
      <c r="A3668" t="s">
        <v>28</v>
      </c>
      <c r="B3668" t="s">
        <v>36</v>
      </c>
      <c r="C3668" t="s">
        <v>51</v>
      </c>
      <c r="D3668" t="s">
        <v>31</v>
      </c>
      <c r="E3668" s="2">
        <v>20</v>
      </c>
      <c r="F3668" t="str">
        <f t="shared" si="57"/>
        <v>Average Per Premise1-in-2May Monthly System Peak Day50% Cycling20</v>
      </c>
      <c r="G3668">
        <v>1.818381</v>
      </c>
      <c r="H3668">
        <v>1.6842220000000001</v>
      </c>
      <c r="I3668">
        <v>68.920500000000004</v>
      </c>
      <c r="J3668">
        <v>0</v>
      </c>
      <c r="K3668">
        <v>0</v>
      </c>
      <c r="L3668">
        <v>0</v>
      </c>
      <c r="M3668">
        <v>0</v>
      </c>
      <c r="N3668">
        <v>0</v>
      </c>
      <c r="O3668">
        <v>12331</v>
      </c>
      <c r="P3668" t="s">
        <v>59</v>
      </c>
      <c r="Q3668" t="s">
        <v>61</v>
      </c>
    </row>
    <row r="3669" spans="1:17" x14ac:dyDescent="0.25">
      <c r="A3669" t="s">
        <v>29</v>
      </c>
      <c r="B3669" t="s">
        <v>36</v>
      </c>
      <c r="C3669" t="s">
        <v>51</v>
      </c>
      <c r="D3669" t="s">
        <v>31</v>
      </c>
      <c r="E3669" s="2">
        <v>20</v>
      </c>
      <c r="F3669" t="str">
        <f t="shared" si="57"/>
        <v>Average Per Device1-in-2May Monthly System Peak Day50% Cycling20</v>
      </c>
      <c r="G3669">
        <v>1.554632</v>
      </c>
      <c r="H3669">
        <v>1.439932</v>
      </c>
      <c r="I3669">
        <v>68.920500000000004</v>
      </c>
      <c r="J3669">
        <v>0</v>
      </c>
      <c r="K3669">
        <v>0</v>
      </c>
      <c r="L3669">
        <v>0</v>
      </c>
      <c r="M3669">
        <v>0</v>
      </c>
      <c r="N3669">
        <v>0</v>
      </c>
      <c r="O3669">
        <v>12331</v>
      </c>
      <c r="P3669" t="s">
        <v>59</v>
      </c>
      <c r="Q3669" t="s">
        <v>61</v>
      </c>
    </row>
    <row r="3670" spans="1:17" x14ac:dyDescent="0.25">
      <c r="A3670" t="s">
        <v>43</v>
      </c>
      <c r="B3670" t="s">
        <v>36</v>
      </c>
      <c r="C3670" t="s">
        <v>51</v>
      </c>
      <c r="D3670" t="s">
        <v>31</v>
      </c>
      <c r="E3670" s="2">
        <v>20</v>
      </c>
      <c r="F3670" t="str">
        <f t="shared" si="57"/>
        <v>Aggregate1-in-2May Monthly System Peak Day50% Cycling20</v>
      </c>
      <c r="G3670">
        <v>22.422460000000001</v>
      </c>
      <c r="H3670">
        <v>20.768139999999999</v>
      </c>
      <c r="I3670">
        <v>68.920500000000004</v>
      </c>
      <c r="J3670">
        <v>0</v>
      </c>
      <c r="K3670">
        <v>0</v>
      </c>
      <c r="L3670">
        <v>0</v>
      </c>
      <c r="M3670">
        <v>0</v>
      </c>
      <c r="N3670">
        <v>0</v>
      </c>
      <c r="O3670">
        <v>12331</v>
      </c>
      <c r="P3670" t="s">
        <v>59</v>
      </c>
      <c r="Q3670" t="s">
        <v>61</v>
      </c>
    </row>
    <row r="3671" spans="1:17" x14ac:dyDescent="0.25">
      <c r="A3671" t="s">
        <v>30</v>
      </c>
      <c r="B3671" t="s">
        <v>36</v>
      </c>
      <c r="C3671" t="s">
        <v>51</v>
      </c>
      <c r="D3671" t="s">
        <v>26</v>
      </c>
      <c r="E3671" s="2">
        <v>20</v>
      </c>
      <c r="F3671" t="str">
        <f t="shared" si="57"/>
        <v>Average Per Ton1-in-2May Monthly System Peak DayAll20</v>
      </c>
      <c r="G3671">
        <v>0.3836717</v>
      </c>
      <c r="H3671">
        <v>0.34973090000000001</v>
      </c>
      <c r="I3671">
        <v>68.879199999999997</v>
      </c>
      <c r="J3671">
        <v>0</v>
      </c>
      <c r="K3671">
        <v>0</v>
      </c>
      <c r="L3671">
        <v>0</v>
      </c>
      <c r="M3671">
        <v>0</v>
      </c>
      <c r="N3671">
        <v>0</v>
      </c>
      <c r="O3671">
        <v>23026</v>
      </c>
      <c r="P3671" t="s">
        <v>59</v>
      </c>
      <c r="Q3671" t="s">
        <v>61</v>
      </c>
    </row>
    <row r="3672" spans="1:17" x14ac:dyDescent="0.25">
      <c r="A3672" t="s">
        <v>28</v>
      </c>
      <c r="B3672" t="s">
        <v>36</v>
      </c>
      <c r="C3672" t="s">
        <v>51</v>
      </c>
      <c r="D3672" t="s">
        <v>26</v>
      </c>
      <c r="E3672" s="2">
        <v>20</v>
      </c>
      <c r="F3672" t="str">
        <f t="shared" si="57"/>
        <v>Average Per Premise1-in-2May Monthly System Peak DayAll20</v>
      </c>
      <c r="G3672">
        <v>1.6420520000000001</v>
      </c>
      <c r="H3672">
        <v>1.496791</v>
      </c>
      <c r="I3672">
        <v>68.879199999999997</v>
      </c>
      <c r="J3672">
        <v>0</v>
      </c>
      <c r="K3672">
        <v>0</v>
      </c>
      <c r="L3672">
        <v>0</v>
      </c>
      <c r="M3672">
        <v>0</v>
      </c>
      <c r="N3672">
        <v>0</v>
      </c>
      <c r="O3672">
        <v>23026</v>
      </c>
      <c r="P3672" t="s">
        <v>59</v>
      </c>
      <c r="Q3672" t="s">
        <v>61</v>
      </c>
    </row>
    <row r="3673" spans="1:17" x14ac:dyDescent="0.25">
      <c r="A3673" t="s">
        <v>29</v>
      </c>
      <c r="B3673" t="s">
        <v>36</v>
      </c>
      <c r="C3673" t="s">
        <v>51</v>
      </c>
      <c r="D3673" t="s">
        <v>26</v>
      </c>
      <c r="E3673" s="2">
        <v>20</v>
      </c>
      <c r="F3673" t="str">
        <f t="shared" si="57"/>
        <v>Average Per Device1-in-2May Monthly System Peak DayAll20</v>
      </c>
      <c r="G3673">
        <v>1.3685350000000001</v>
      </c>
      <c r="H3673">
        <v>1.2474700000000001</v>
      </c>
      <c r="I3673">
        <v>68.879199999999997</v>
      </c>
      <c r="J3673">
        <v>0</v>
      </c>
      <c r="K3673">
        <v>0</v>
      </c>
      <c r="L3673">
        <v>0</v>
      </c>
      <c r="M3673">
        <v>0</v>
      </c>
      <c r="N3673">
        <v>0</v>
      </c>
      <c r="O3673">
        <v>23026</v>
      </c>
      <c r="P3673" t="s">
        <v>59</v>
      </c>
      <c r="Q3673" t="s">
        <v>61</v>
      </c>
    </row>
    <row r="3674" spans="1:17" x14ac:dyDescent="0.25">
      <c r="A3674" t="s">
        <v>43</v>
      </c>
      <c r="B3674" t="s">
        <v>36</v>
      </c>
      <c r="C3674" t="s">
        <v>51</v>
      </c>
      <c r="D3674" t="s">
        <v>26</v>
      </c>
      <c r="E3674" s="2">
        <v>20</v>
      </c>
      <c r="F3674" t="str">
        <f t="shared" si="57"/>
        <v>Aggregate1-in-2May Monthly System Peak DayAll20</v>
      </c>
      <c r="G3674">
        <v>37.80988</v>
      </c>
      <c r="H3674">
        <v>34.465110000000003</v>
      </c>
      <c r="I3674">
        <v>68.879199999999997</v>
      </c>
      <c r="J3674">
        <v>0</v>
      </c>
      <c r="K3674">
        <v>0</v>
      </c>
      <c r="L3674">
        <v>0</v>
      </c>
      <c r="M3674">
        <v>0</v>
      </c>
      <c r="N3674">
        <v>0</v>
      </c>
      <c r="O3674">
        <v>23026</v>
      </c>
      <c r="P3674" t="s">
        <v>59</v>
      </c>
      <c r="Q3674" t="s">
        <v>61</v>
      </c>
    </row>
    <row r="3675" spans="1:17" x14ac:dyDescent="0.25">
      <c r="A3675" t="s">
        <v>30</v>
      </c>
      <c r="B3675" t="s">
        <v>36</v>
      </c>
      <c r="C3675" t="s">
        <v>52</v>
      </c>
      <c r="D3675" t="s">
        <v>58</v>
      </c>
      <c r="E3675" s="2">
        <v>20</v>
      </c>
      <c r="F3675" t="str">
        <f t="shared" si="57"/>
        <v>Average Per Ton1-in-2October Monthly System Peak Day100% Cycling20</v>
      </c>
      <c r="G3675">
        <v>0.3760233</v>
      </c>
      <c r="H3675">
        <v>0.3338158</v>
      </c>
      <c r="I3675">
        <v>70.811800000000005</v>
      </c>
      <c r="J3675">
        <v>0</v>
      </c>
      <c r="K3675">
        <v>0</v>
      </c>
      <c r="L3675">
        <v>0</v>
      </c>
      <c r="M3675">
        <v>0</v>
      </c>
      <c r="N3675">
        <v>0</v>
      </c>
      <c r="O3675">
        <v>10695</v>
      </c>
      <c r="P3675" t="s">
        <v>59</v>
      </c>
      <c r="Q3675" t="s">
        <v>61</v>
      </c>
    </row>
    <row r="3676" spans="1:17" x14ac:dyDescent="0.25">
      <c r="A3676" t="s">
        <v>28</v>
      </c>
      <c r="B3676" t="s">
        <v>36</v>
      </c>
      <c r="C3676" t="s">
        <v>52</v>
      </c>
      <c r="D3676" t="s">
        <v>58</v>
      </c>
      <c r="E3676" s="2">
        <v>20</v>
      </c>
      <c r="F3676" t="str">
        <f t="shared" si="57"/>
        <v>Average Per Premise1-in-2October Monthly System Peak Day100% Cycling20</v>
      </c>
      <c r="G3676">
        <v>1.6852</v>
      </c>
      <c r="H3676">
        <v>1.496041</v>
      </c>
      <c r="I3676">
        <v>70.811800000000005</v>
      </c>
      <c r="J3676">
        <v>0</v>
      </c>
      <c r="K3676">
        <v>0</v>
      </c>
      <c r="L3676">
        <v>0</v>
      </c>
      <c r="M3676">
        <v>0</v>
      </c>
      <c r="N3676">
        <v>0</v>
      </c>
      <c r="O3676">
        <v>10695</v>
      </c>
      <c r="P3676" t="s">
        <v>59</v>
      </c>
      <c r="Q3676" t="s">
        <v>61</v>
      </c>
    </row>
    <row r="3677" spans="1:17" x14ac:dyDescent="0.25">
      <c r="A3677" t="s">
        <v>29</v>
      </c>
      <c r="B3677" t="s">
        <v>36</v>
      </c>
      <c r="C3677" t="s">
        <v>52</v>
      </c>
      <c r="D3677" t="s">
        <v>58</v>
      </c>
      <c r="E3677" s="2">
        <v>20</v>
      </c>
      <c r="F3677" t="str">
        <f t="shared" si="57"/>
        <v>Average Per Device1-in-2October Monthly System Peak Day100% Cycling20</v>
      </c>
      <c r="G3677">
        <v>1.364878</v>
      </c>
      <c r="H3677">
        <v>1.2116739999999999</v>
      </c>
      <c r="I3677">
        <v>70.811800000000005</v>
      </c>
      <c r="J3677">
        <v>0</v>
      </c>
      <c r="K3677">
        <v>0</v>
      </c>
      <c r="L3677">
        <v>0</v>
      </c>
      <c r="M3677">
        <v>0</v>
      </c>
      <c r="N3677">
        <v>0</v>
      </c>
      <c r="O3677">
        <v>10695</v>
      </c>
      <c r="P3677" t="s">
        <v>59</v>
      </c>
      <c r="Q3677" t="s">
        <v>61</v>
      </c>
    </row>
    <row r="3678" spans="1:17" x14ac:dyDescent="0.25">
      <c r="A3678" t="s">
        <v>43</v>
      </c>
      <c r="B3678" t="s">
        <v>36</v>
      </c>
      <c r="C3678" t="s">
        <v>52</v>
      </c>
      <c r="D3678" t="s">
        <v>58</v>
      </c>
      <c r="E3678" s="2">
        <v>20</v>
      </c>
      <c r="F3678" t="str">
        <f t="shared" si="57"/>
        <v>Aggregate1-in-2October Monthly System Peak Day100% Cycling20</v>
      </c>
      <c r="G3678">
        <v>18.023209999999999</v>
      </c>
      <c r="H3678">
        <v>16.000160000000001</v>
      </c>
      <c r="I3678">
        <v>70.811800000000005</v>
      </c>
      <c r="J3678">
        <v>0</v>
      </c>
      <c r="K3678">
        <v>0</v>
      </c>
      <c r="L3678">
        <v>0</v>
      </c>
      <c r="M3678">
        <v>0</v>
      </c>
      <c r="N3678">
        <v>0</v>
      </c>
      <c r="O3678">
        <v>10695</v>
      </c>
      <c r="P3678" t="s">
        <v>59</v>
      </c>
      <c r="Q3678" t="s">
        <v>61</v>
      </c>
    </row>
    <row r="3679" spans="1:17" x14ac:dyDescent="0.25">
      <c r="A3679" t="s">
        <v>30</v>
      </c>
      <c r="B3679" t="s">
        <v>36</v>
      </c>
      <c r="C3679" t="s">
        <v>52</v>
      </c>
      <c r="D3679" t="s">
        <v>31</v>
      </c>
      <c r="E3679" s="2">
        <v>20</v>
      </c>
      <c r="F3679" t="str">
        <f t="shared" si="57"/>
        <v>Average Per Ton1-in-2October Monthly System Peak Day50% Cycling20</v>
      </c>
      <c r="G3679">
        <v>0.51640790000000003</v>
      </c>
      <c r="H3679">
        <v>0.4783075</v>
      </c>
      <c r="I3679">
        <v>70.515199999999993</v>
      </c>
      <c r="J3679">
        <v>0</v>
      </c>
      <c r="K3679">
        <v>0</v>
      </c>
      <c r="L3679">
        <v>0</v>
      </c>
      <c r="M3679">
        <v>0</v>
      </c>
      <c r="N3679">
        <v>0</v>
      </c>
      <c r="O3679">
        <v>12331</v>
      </c>
      <c r="P3679" t="s">
        <v>59</v>
      </c>
      <c r="Q3679" t="s">
        <v>61</v>
      </c>
    </row>
    <row r="3680" spans="1:17" x14ac:dyDescent="0.25">
      <c r="A3680" t="s">
        <v>28</v>
      </c>
      <c r="B3680" t="s">
        <v>36</v>
      </c>
      <c r="C3680" t="s">
        <v>52</v>
      </c>
      <c r="D3680" t="s">
        <v>31</v>
      </c>
      <c r="E3680" s="2">
        <v>20</v>
      </c>
      <c r="F3680" t="str">
        <f t="shared" si="57"/>
        <v>Average Per Premise1-in-2October Monthly System Peak Day50% Cycling20</v>
      </c>
      <c r="G3680">
        <v>2.1197560000000002</v>
      </c>
      <c r="H3680">
        <v>1.9633609999999999</v>
      </c>
      <c r="I3680">
        <v>70.515199999999993</v>
      </c>
      <c r="J3680">
        <v>0</v>
      </c>
      <c r="K3680">
        <v>0</v>
      </c>
      <c r="L3680">
        <v>0</v>
      </c>
      <c r="M3680">
        <v>0</v>
      </c>
      <c r="N3680">
        <v>0</v>
      </c>
      <c r="O3680">
        <v>12331</v>
      </c>
      <c r="P3680" t="s">
        <v>59</v>
      </c>
      <c r="Q3680" t="s">
        <v>61</v>
      </c>
    </row>
    <row r="3681" spans="1:17" x14ac:dyDescent="0.25">
      <c r="A3681" t="s">
        <v>29</v>
      </c>
      <c r="B3681" t="s">
        <v>36</v>
      </c>
      <c r="C3681" t="s">
        <v>52</v>
      </c>
      <c r="D3681" t="s">
        <v>31</v>
      </c>
      <c r="E3681" s="2">
        <v>20</v>
      </c>
      <c r="F3681" t="str">
        <f t="shared" si="57"/>
        <v>Average Per Device1-in-2October Monthly System Peak Day50% Cycling20</v>
      </c>
      <c r="G3681">
        <v>1.8122940000000001</v>
      </c>
      <c r="H3681">
        <v>1.6785829999999999</v>
      </c>
      <c r="I3681">
        <v>70.515199999999993</v>
      </c>
      <c r="J3681">
        <v>0</v>
      </c>
      <c r="K3681">
        <v>0</v>
      </c>
      <c r="L3681">
        <v>0</v>
      </c>
      <c r="M3681">
        <v>0</v>
      </c>
      <c r="N3681">
        <v>0</v>
      </c>
      <c r="O3681">
        <v>12331</v>
      </c>
      <c r="P3681" t="s">
        <v>59</v>
      </c>
      <c r="Q3681" t="s">
        <v>61</v>
      </c>
    </row>
    <row r="3682" spans="1:17" x14ac:dyDescent="0.25">
      <c r="A3682" t="s">
        <v>43</v>
      </c>
      <c r="B3682" t="s">
        <v>36</v>
      </c>
      <c r="C3682" t="s">
        <v>52</v>
      </c>
      <c r="D3682" t="s">
        <v>31</v>
      </c>
      <c r="E3682" s="2">
        <v>20</v>
      </c>
      <c r="F3682" t="str">
        <f t="shared" si="57"/>
        <v>Aggregate1-in-2October Monthly System Peak Day50% Cycling20</v>
      </c>
      <c r="G3682">
        <v>26.13871</v>
      </c>
      <c r="H3682">
        <v>24.21021</v>
      </c>
      <c r="I3682">
        <v>70.515199999999993</v>
      </c>
      <c r="J3682">
        <v>0</v>
      </c>
      <c r="K3682">
        <v>0</v>
      </c>
      <c r="L3682">
        <v>0</v>
      </c>
      <c r="M3682">
        <v>0</v>
      </c>
      <c r="N3682">
        <v>0</v>
      </c>
      <c r="O3682">
        <v>12331</v>
      </c>
      <c r="P3682" t="s">
        <v>59</v>
      </c>
      <c r="Q3682" t="s">
        <v>61</v>
      </c>
    </row>
    <row r="3683" spans="1:17" x14ac:dyDescent="0.25">
      <c r="A3683" t="s">
        <v>30</v>
      </c>
      <c r="B3683" t="s">
        <v>36</v>
      </c>
      <c r="C3683" t="s">
        <v>52</v>
      </c>
      <c r="D3683" t="s">
        <v>26</v>
      </c>
      <c r="E3683" s="2">
        <v>20</v>
      </c>
      <c r="F3683" t="str">
        <f t="shared" si="57"/>
        <v>Average Per Ton1-in-2October Monthly System Peak DayAll20</v>
      </c>
      <c r="G3683">
        <v>0.45119930000000003</v>
      </c>
      <c r="H3683">
        <v>0.41119109999999998</v>
      </c>
      <c r="I3683">
        <v>70.653000000000006</v>
      </c>
      <c r="J3683">
        <v>0</v>
      </c>
      <c r="K3683">
        <v>0</v>
      </c>
      <c r="L3683">
        <v>0</v>
      </c>
      <c r="M3683">
        <v>0</v>
      </c>
      <c r="N3683">
        <v>0</v>
      </c>
      <c r="O3683">
        <v>23026</v>
      </c>
      <c r="P3683" t="s">
        <v>59</v>
      </c>
      <c r="Q3683" t="s">
        <v>61</v>
      </c>
    </row>
    <row r="3684" spans="1:17" x14ac:dyDescent="0.25">
      <c r="A3684" t="s">
        <v>28</v>
      </c>
      <c r="B3684" t="s">
        <v>36</v>
      </c>
      <c r="C3684" t="s">
        <v>52</v>
      </c>
      <c r="D3684" t="s">
        <v>26</v>
      </c>
      <c r="E3684" s="2">
        <v>20</v>
      </c>
      <c r="F3684" t="str">
        <f t="shared" si="57"/>
        <v>Average Per Premise1-in-2October Monthly System Peak DayAll20</v>
      </c>
      <c r="G3684">
        <v>1.9310590000000001</v>
      </c>
      <c r="H3684">
        <v>1.7598309999999999</v>
      </c>
      <c r="I3684">
        <v>70.653000000000006</v>
      </c>
      <c r="J3684">
        <v>0</v>
      </c>
      <c r="K3684">
        <v>0</v>
      </c>
      <c r="L3684">
        <v>0</v>
      </c>
      <c r="M3684">
        <v>0</v>
      </c>
      <c r="N3684">
        <v>0</v>
      </c>
      <c r="O3684">
        <v>23026</v>
      </c>
      <c r="P3684" t="s">
        <v>59</v>
      </c>
      <c r="Q3684" t="s">
        <v>61</v>
      </c>
    </row>
    <row r="3685" spans="1:17" x14ac:dyDescent="0.25">
      <c r="A3685" t="s">
        <v>29</v>
      </c>
      <c r="B3685" t="s">
        <v>36</v>
      </c>
      <c r="C3685" t="s">
        <v>52</v>
      </c>
      <c r="D3685" t="s">
        <v>26</v>
      </c>
      <c r="E3685" s="2">
        <v>20</v>
      </c>
      <c r="F3685" t="str">
        <f t="shared" si="57"/>
        <v>Average Per Device1-in-2October Monthly System Peak DayAll20</v>
      </c>
      <c r="G3685">
        <v>1.609402</v>
      </c>
      <c r="H3685">
        <v>1.4666950000000001</v>
      </c>
      <c r="I3685">
        <v>70.653000000000006</v>
      </c>
      <c r="J3685">
        <v>0</v>
      </c>
      <c r="K3685">
        <v>0</v>
      </c>
      <c r="L3685">
        <v>0</v>
      </c>
      <c r="M3685">
        <v>0</v>
      </c>
      <c r="N3685">
        <v>0</v>
      </c>
      <c r="O3685">
        <v>23026</v>
      </c>
      <c r="P3685" t="s">
        <v>59</v>
      </c>
      <c r="Q3685" t="s">
        <v>61</v>
      </c>
    </row>
    <row r="3686" spans="1:17" x14ac:dyDescent="0.25">
      <c r="A3686" t="s">
        <v>43</v>
      </c>
      <c r="B3686" t="s">
        <v>36</v>
      </c>
      <c r="C3686" t="s">
        <v>52</v>
      </c>
      <c r="D3686" t="s">
        <v>26</v>
      </c>
      <c r="E3686" s="2">
        <v>20</v>
      </c>
      <c r="F3686" t="str">
        <f t="shared" si="57"/>
        <v>Aggregate1-in-2October Monthly System Peak DayAll20</v>
      </c>
      <c r="G3686">
        <v>44.464559999999999</v>
      </c>
      <c r="H3686">
        <v>40.521859999999997</v>
      </c>
      <c r="I3686">
        <v>70.653000000000006</v>
      </c>
      <c r="J3686">
        <v>0</v>
      </c>
      <c r="K3686">
        <v>0</v>
      </c>
      <c r="L3686">
        <v>0</v>
      </c>
      <c r="M3686">
        <v>0</v>
      </c>
      <c r="N3686">
        <v>0</v>
      </c>
      <c r="O3686">
        <v>23026</v>
      </c>
      <c r="P3686" t="s">
        <v>59</v>
      </c>
      <c r="Q3686" t="s">
        <v>61</v>
      </c>
    </row>
    <row r="3687" spans="1:17" x14ac:dyDescent="0.25">
      <c r="A3687" t="s">
        <v>30</v>
      </c>
      <c r="B3687" t="s">
        <v>36</v>
      </c>
      <c r="C3687" t="s">
        <v>53</v>
      </c>
      <c r="D3687" t="s">
        <v>58</v>
      </c>
      <c r="E3687" s="2">
        <v>20</v>
      </c>
      <c r="F3687" t="str">
        <f t="shared" si="57"/>
        <v>Average Per Ton1-in-2September Monthly System Peak Day100% Cycling20</v>
      </c>
      <c r="G3687">
        <v>0.46690219999999999</v>
      </c>
      <c r="H3687">
        <v>0.41449380000000002</v>
      </c>
      <c r="I3687">
        <v>80.492400000000004</v>
      </c>
      <c r="J3687">
        <v>0</v>
      </c>
      <c r="K3687">
        <v>0</v>
      </c>
      <c r="L3687">
        <v>0</v>
      </c>
      <c r="M3687">
        <v>0</v>
      </c>
      <c r="N3687">
        <v>0</v>
      </c>
      <c r="O3687">
        <v>10695</v>
      </c>
      <c r="P3687" t="s">
        <v>59</v>
      </c>
      <c r="Q3687" t="s">
        <v>61</v>
      </c>
    </row>
    <row r="3688" spans="1:17" x14ac:dyDescent="0.25">
      <c r="A3688" t="s">
        <v>28</v>
      </c>
      <c r="B3688" t="s">
        <v>36</v>
      </c>
      <c r="C3688" t="s">
        <v>53</v>
      </c>
      <c r="D3688" t="s">
        <v>58</v>
      </c>
      <c r="E3688" s="2">
        <v>20</v>
      </c>
      <c r="F3688" t="str">
        <f t="shared" si="57"/>
        <v>Average Per Premise1-in-2September Monthly System Peak Day100% Cycling20</v>
      </c>
      <c r="G3688">
        <v>2.0924860000000001</v>
      </c>
      <c r="H3688">
        <v>1.8576109999999999</v>
      </c>
      <c r="I3688">
        <v>80.492400000000004</v>
      </c>
      <c r="J3688">
        <v>0</v>
      </c>
      <c r="K3688">
        <v>0</v>
      </c>
      <c r="L3688">
        <v>0</v>
      </c>
      <c r="M3688">
        <v>0</v>
      </c>
      <c r="N3688">
        <v>0</v>
      </c>
      <c r="O3688">
        <v>10695</v>
      </c>
      <c r="P3688" t="s">
        <v>59</v>
      </c>
      <c r="Q3688" t="s">
        <v>61</v>
      </c>
    </row>
    <row r="3689" spans="1:17" x14ac:dyDescent="0.25">
      <c r="A3689" t="s">
        <v>29</v>
      </c>
      <c r="B3689" t="s">
        <v>36</v>
      </c>
      <c r="C3689" t="s">
        <v>53</v>
      </c>
      <c r="D3689" t="s">
        <v>58</v>
      </c>
      <c r="E3689" s="2">
        <v>20</v>
      </c>
      <c r="F3689" t="str">
        <f t="shared" si="57"/>
        <v>Average Per Device1-in-2September Monthly System Peak Day100% Cycling20</v>
      </c>
      <c r="G3689">
        <v>1.694747</v>
      </c>
      <c r="H3689">
        <v>1.5045170000000001</v>
      </c>
      <c r="I3689">
        <v>80.492400000000004</v>
      </c>
      <c r="J3689">
        <v>0</v>
      </c>
      <c r="K3689">
        <v>0</v>
      </c>
      <c r="L3689">
        <v>0</v>
      </c>
      <c r="M3689">
        <v>0</v>
      </c>
      <c r="N3689">
        <v>0</v>
      </c>
      <c r="O3689">
        <v>10695</v>
      </c>
      <c r="P3689" t="s">
        <v>59</v>
      </c>
      <c r="Q3689" t="s">
        <v>61</v>
      </c>
    </row>
    <row r="3690" spans="1:17" x14ac:dyDescent="0.25">
      <c r="A3690" t="s">
        <v>43</v>
      </c>
      <c r="B3690" t="s">
        <v>36</v>
      </c>
      <c r="C3690" t="s">
        <v>53</v>
      </c>
      <c r="D3690" t="s">
        <v>58</v>
      </c>
      <c r="E3690" s="2">
        <v>20</v>
      </c>
      <c r="F3690" t="str">
        <f t="shared" si="57"/>
        <v>Aggregate1-in-2September Monthly System Peak Day100% Cycling20</v>
      </c>
      <c r="G3690">
        <v>22.37914</v>
      </c>
      <c r="H3690">
        <v>19.867139999999999</v>
      </c>
      <c r="I3690">
        <v>80.492400000000004</v>
      </c>
      <c r="J3690">
        <v>0</v>
      </c>
      <c r="K3690">
        <v>0</v>
      </c>
      <c r="L3690">
        <v>0</v>
      </c>
      <c r="M3690">
        <v>0</v>
      </c>
      <c r="N3690">
        <v>0</v>
      </c>
      <c r="O3690">
        <v>10695</v>
      </c>
      <c r="P3690" t="s">
        <v>59</v>
      </c>
      <c r="Q3690" t="s">
        <v>61</v>
      </c>
    </row>
    <row r="3691" spans="1:17" x14ac:dyDescent="0.25">
      <c r="A3691" t="s">
        <v>30</v>
      </c>
      <c r="B3691" t="s">
        <v>36</v>
      </c>
      <c r="C3691" t="s">
        <v>53</v>
      </c>
      <c r="D3691" t="s">
        <v>31</v>
      </c>
      <c r="E3691" s="2">
        <v>20</v>
      </c>
      <c r="F3691" t="str">
        <f t="shared" si="57"/>
        <v>Average Per Ton1-in-2September Monthly System Peak Day50% Cycling20</v>
      </c>
      <c r="G3691">
        <v>0.62982649999999996</v>
      </c>
      <c r="H3691">
        <v>0.58335809999999999</v>
      </c>
      <c r="I3691">
        <v>80.760400000000004</v>
      </c>
      <c r="J3691">
        <v>0</v>
      </c>
      <c r="K3691">
        <v>0</v>
      </c>
      <c r="L3691">
        <v>0</v>
      </c>
      <c r="M3691">
        <v>0</v>
      </c>
      <c r="N3691">
        <v>0</v>
      </c>
      <c r="O3691">
        <v>12331</v>
      </c>
      <c r="P3691" t="s">
        <v>59</v>
      </c>
      <c r="Q3691" t="s">
        <v>61</v>
      </c>
    </row>
    <row r="3692" spans="1:17" x14ac:dyDescent="0.25">
      <c r="A3692" t="s">
        <v>28</v>
      </c>
      <c r="B3692" t="s">
        <v>36</v>
      </c>
      <c r="C3692" t="s">
        <v>53</v>
      </c>
      <c r="D3692" t="s">
        <v>31</v>
      </c>
      <c r="E3692" s="2">
        <v>20</v>
      </c>
      <c r="F3692" t="str">
        <f t="shared" si="57"/>
        <v>Average Per Premise1-in-2September Monthly System Peak Day50% Cycling20</v>
      </c>
      <c r="G3692">
        <v>2.585318</v>
      </c>
      <c r="H3692">
        <v>2.394574</v>
      </c>
      <c r="I3692">
        <v>80.760400000000004</v>
      </c>
      <c r="J3692">
        <v>0</v>
      </c>
      <c r="K3692">
        <v>0</v>
      </c>
      <c r="L3692">
        <v>0</v>
      </c>
      <c r="M3692">
        <v>0</v>
      </c>
      <c r="N3692">
        <v>0</v>
      </c>
      <c r="O3692">
        <v>12331</v>
      </c>
      <c r="P3692" t="s">
        <v>59</v>
      </c>
      <c r="Q3692" t="s">
        <v>61</v>
      </c>
    </row>
    <row r="3693" spans="1:17" x14ac:dyDescent="0.25">
      <c r="A3693" t="s">
        <v>29</v>
      </c>
      <c r="B3693" t="s">
        <v>36</v>
      </c>
      <c r="C3693" t="s">
        <v>53</v>
      </c>
      <c r="D3693" t="s">
        <v>31</v>
      </c>
      <c r="E3693" s="2">
        <v>20</v>
      </c>
      <c r="F3693" t="str">
        <f t="shared" si="57"/>
        <v>Average Per Device1-in-2September Monthly System Peak Day50% Cycling20</v>
      </c>
      <c r="G3693">
        <v>2.2103269999999999</v>
      </c>
      <c r="H3693">
        <v>2.04725</v>
      </c>
      <c r="I3693">
        <v>80.760400000000004</v>
      </c>
      <c r="J3693">
        <v>0</v>
      </c>
      <c r="K3693">
        <v>0</v>
      </c>
      <c r="L3693">
        <v>0</v>
      </c>
      <c r="M3693">
        <v>0</v>
      </c>
      <c r="N3693">
        <v>0</v>
      </c>
      <c r="O3693">
        <v>12331</v>
      </c>
      <c r="P3693" t="s">
        <v>59</v>
      </c>
      <c r="Q3693" t="s">
        <v>61</v>
      </c>
    </row>
    <row r="3694" spans="1:17" x14ac:dyDescent="0.25">
      <c r="A3694" t="s">
        <v>43</v>
      </c>
      <c r="B3694" t="s">
        <v>36</v>
      </c>
      <c r="C3694" t="s">
        <v>53</v>
      </c>
      <c r="D3694" t="s">
        <v>31</v>
      </c>
      <c r="E3694" s="2">
        <v>20</v>
      </c>
      <c r="F3694" t="str">
        <f t="shared" si="57"/>
        <v>Aggregate1-in-2September Monthly System Peak Day50% Cycling20</v>
      </c>
      <c r="G3694">
        <v>31.879549999999998</v>
      </c>
      <c r="H3694">
        <v>29.52749</v>
      </c>
      <c r="I3694">
        <v>80.760400000000004</v>
      </c>
      <c r="J3694">
        <v>0</v>
      </c>
      <c r="K3694">
        <v>0</v>
      </c>
      <c r="L3694">
        <v>0</v>
      </c>
      <c r="M3694">
        <v>0</v>
      </c>
      <c r="N3694">
        <v>0</v>
      </c>
      <c r="O3694">
        <v>12331</v>
      </c>
      <c r="P3694" t="s">
        <v>59</v>
      </c>
      <c r="Q3694" t="s">
        <v>61</v>
      </c>
    </row>
    <row r="3695" spans="1:17" x14ac:dyDescent="0.25">
      <c r="A3695" t="s">
        <v>30</v>
      </c>
      <c r="B3695" t="s">
        <v>36</v>
      </c>
      <c r="C3695" t="s">
        <v>53</v>
      </c>
      <c r="D3695" t="s">
        <v>26</v>
      </c>
      <c r="E3695" s="2">
        <v>20</v>
      </c>
      <c r="F3695" t="str">
        <f t="shared" si="57"/>
        <v>Average Per Ton1-in-2September Monthly System Peak DayAll20</v>
      </c>
      <c r="G3695">
        <v>0.55414819999999998</v>
      </c>
      <c r="H3695">
        <v>0.5049207</v>
      </c>
      <c r="I3695">
        <v>80.635900000000007</v>
      </c>
      <c r="J3695">
        <v>0</v>
      </c>
      <c r="K3695">
        <v>0</v>
      </c>
      <c r="L3695">
        <v>0</v>
      </c>
      <c r="M3695">
        <v>0</v>
      </c>
      <c r="N3695">
        <v>0</v>
      </c>
      <c r="O3695">
        <v>23026</v>
      </c>
      <c r="P3695" t="s">
        <v>59</v>
      </c>
      <c r="Q3695" t="s">
        <v>61</v>
      </c>
    </row>
    <row r="3696" spans="1:17" x14ac:dyDescent="0.25">
      <c r="A3696" t="s">
        <v>28</v>
      </c>
      <c r="B3696" t="s">
        <v>36</v>
      </c>
      <c r="C3696" t="s">
        <v>53</v>
      </c>
      <c r="D3696" t="s">
        <v>26</v>
      </c>
      <c r="E3696" s="2">
        <v>20</v>
      </c>
      <c r="F3696" t="str">
        <f t="shared" si="57"/>
        <v>Average Per Premise1-in-2September Monthly System Peak DayAll20</v>
      </c>
      <c r="G3696">
        <v>2.3716629999999999</v>
      </c>
      <c r="H3696">
        <v>2.1609780000000001</v>
      </c>
      <c r="I3696">
        <v>80.635900000000007</v>
      </c>
      <c r="J3696">
        <v>0</v>
      </c>
      <c r="K3696">
        <v>0</v>
      </c>
      <c r="L3696">
        <v>0</v>
      </c>
      <c r="M3696">
        <v>0</v>
      </c>
      <c r="N3696">
        <v>0</v>
      </c>
      <c r="O3696">
        <v>23026</v>
      </c>
      <c r="P3696" t="s">
        <v>59</v>
      </c>
      <c r="Q3696" t="s">
        <v>61</v>
      </c>
    </row>
    <row r="3697" spans="1:17" x14ac:dyDescent="0.25">
      <c r="A3697" t="s">
        <v>29</v>
      </c>
      <c r="B3697" t="s">
        <v>36</v>
      </c>
      <c r="C3697" t="s">
        <v>53</v>
      </c>
      <c r="D3697" t="s">
        <v>26</v>
      </c>
      <c r="E3697" s="2">
        <v>20</v>
      </c>
      <c r="F3697" t="str">
        <f t="shared" si="57"/>
        <v>Average Per Device1-in-2September Monthly System Peak DayAll20</v>
      </c>
      <c r="G3697">
        <v>1.976615</v>
      </c>
      <c r="H3697">
        <v>1.801023</v>
      </c>
      <c r="I3697">
        <v>80.635900000000007</v>
      </c>
      <c r="J3697">
        <v>0</v>
      </c>
      <c r="K3697">
        <v>0</v>
      </c>
      <c r="L3697">
        <v>0</v>
      </c>
      <c r="M3697">
        <v>0</v>
      </c>
      <c r="N3697">
        <v>0</v>
      </c>
      <c r="O3697">
        <v>23026</v>
      </c>
      <c r="P3697" t="s">
        <v>59</v>
      </c>
      <c r="Q3697" t="s">
        <v>61</v>
      </c>
    </row>
    <row r="3698" spans="1:17" x14ac:dyDescent="0.25">
      <c r="A3698" t="s">
        <v>43</v>
      </c>
      <c r="B3698" t="s">
        <v>36</v>
      </c>
      <c r="C3698" t="s">
        <v>53</v>
      </c>
      <c r="D3698" t="s">
        <v>26</v>
      </c>
      <c r="E3698" s="2">
        <v>20</v>
      </c>
      <c r="F3698" t="str">
        <f t="shared" si="57"/>
        <v>Aggregate1-in-2September Monthly System Peak DayAll20</v>
      </c>
      <c r="G3698">
        <v>54.609920000000002</v>
      </c>
      <c r="H3698">
        <v>49.758670000000002</v>
      </c>
      <c r="I3698">
        <v>80.635900000000007</v>
      </c>
      <c r="J3698">
        <v>0</v>
      </c>
      <c r="K3698">
        <v>0</v>
      </c>
      <c r="L3698">
        <v>0</v>
      </c>
      <c r="M3698">
        <v>0</v>
      </c>
      <c r="N3698">
        <v>0</v>
      </c>
      <c r="O3698">
        <v>23026</v>
      </c>
      <c r="P3698" t="s">
        <v>59</v>
      </c>
      <c r="Q3698" t="s">
        <v>61</v>
      </c>
    </row>
    <row r="3699" spans="1:17" x14ac:dyDescent="0.25">
      <c r="A3699" t="s">
        <v>30</v>
      </c>
      <c r="B3699" t="s">
        <v>36</v>
      </c>
      <c r="C3699" t="s">
        <v>48</v>
      </c>
      <c r="D3699" t="s">
        <v>58</v>
      </c>
      <c r="E3699" s="2">
        <v>21</v>
      </c>
      <c r="F3699" t="str">
        <f t="shared" si="57"/>
        <v>Average Per Ton1-in-2August Monthly System Peak Day100% Cycling21</v>
      </c>
      <c r="G3699">
        <v>0.42962479999999997</v>
      </c>
      <c r="H3699">
        <v>0.39075959999999998</v>
      </c>
      <c r="I3699">
        <v>74.041600000000003</v>
      </c>
      <c r="J3699">
        <v>0</v>
      </c>
      <c r="K3699">
        <v>0</v>
      </c>
      <c r="L3699">
        <v>0</v>
      </c>
      <c r="M3699">
        <v>0</v>
      </c>
      <c r="N3699">
        <v>0</v>
      </c>
      <c r="O3699">
        <v>10695</v>
      </c>
      <c r="P3699" t="s">
        <v>59</v>
      </c>
      <c r="Q3699" t="s">
        <v>61</v>
      </c>
    </row>
    <row r="3700" spans="1:17" x14ac:dyDescent="0.25">
      <c r="A3700" t="s">
        <v>28</v>
      </c>
      <c r="B3700" t="s">
        <v>36</v>
      </c>
      <c r="C3700" t="s">
        <v>48</v>
      </c>
      <c r="D3700" t="s">
        <v>58</v>
      </c>
      <c r="E3700" s="2">
        <v>21</v>
      </c>
      <c r="F3700" t="str">
        <f t="shared" si="57"/>
        <v>Average Per Premise1-in-2August Monthly System Peak Day100% Cycling21</v>
      </c>
      <c r="G3700">
        <v>1.925422</v>
      </c>
      <c r="H3700">
        <v>1.7512430000000001</v>
      </c>
      <c r="I3700">
        <v>74.041600000000003</v>
      </c>
      <c r="J3700">
        <v>0</v>
      </c>
      <c r="K3700">
        <v>0</v>
      </c>
      <c r="L3700">
        <v>0</v>
      </c>
      <c r="M3700">
        <v>0</v>
      </c>
      <c r="N3700">
        <v>0</v>
      </c>
      <c r="O3700">
        <v>10695</v>
      </c>
      <c r="P3700" t="s">
        <v>59</v>
      </c>
      <c r="Q3700" t="s">
        <v>61</v>
      </c>
    </row>
    <row r="3701" spans="1:17" x14ac:dyDescent="0.25">
      <c r="A3701" t="s">
        <v>29</v>
      </c>
      <c r="B3701" t="s">
        <v>36</v>
      </c>
      <c r="C3701" t="s">
        <v>48</v>
      </c>
      <c r="D3701" t="s">
        <v>58</v>
      </c>
      <c r="E3701" s="2">
        <v>21</v>
      </c>
      <c r="F3701" t="str">
        <f t="shared" si="57"/>
        <v>Average Per Device1-in-2August Monthly System Peak Day100% Cycling21</v>
      </c>
      <c r="G3701">
        <v>1.559439</v>
      </c>
      <c r="H3701">
        <v>1.4183669999999999</v>
      </c>
      <c r="I3701">
        <v>74.041600000000003</v>
      </c>
      <c r="J3701">
        <v>0</v>
      </c>
      <c r="K3701">
        <v>0</v>
      </c>
      <c r="L3701">
        <v>0</v>
      </c>
      <c r="M3701">
        <v>0</v>
      </c>
      <c r="N3701">
        <v>0</v>
      </c>
      <c r="O3701">
        <v>10695</v>
      </c>
      <c r="P3701" t="s">
        <v>59</v>
      </c>
      <c r="Q3701" t="s">
        <v>61</v>
      </c>
    </row>
    <row r="3702" spans="1:17" x14ac:dyDescent="0.25">
      <c r="A3702" t="s">
        <v>43</v>
      </c>
      <c r="B3702" t="s">
        <v>36</v>
      </c>
      <c r="C3702" t="s">
        <v>48</v>
      </c>
      <c r="D3702" t="s">
        <v>58</v>
      </c>
      <c r="E3702" s="2">
        <v>21</v>
      </c>
      <c r="F3702" t="str">
        <f t="shared" si="57"/>
        <v>Aggregate1-in-2August Monthly System Peak Day100% Cycling21</v>
      </c>
      <c r="G3702">
        <v>20.592390000000002</v>
      </c>
      <c r="H3702">
        <v>18.72954</v>
      </c>
      <c r="I3702">
        <v>74.041600000000003</v>
      </c>
      <c r="J3702">
        <v>0</v>
      </c>
      <c r="K3702">
        <v>0</v>
      </c>
      <c r="L3702">
        <v>0</v>
      </c>
      <c r="M3702">
        <v>0</v>
      </c>
      <c r="N3702">
        <v>0</v>
      </c>
      <c r="O3702">
        <v>10695</v>
      </c>
      <c r="P3702" t="s">
        <v>59</v>
      </c>
      <c r="Q3702" t="s">
        <v>61</v>
      </c>
    </row>
    <row r="3703" spans="1:17" x14ac:dyDescent="0.25">
      <c r="A3703" t="s">
        <v>30</v>
      </c>
      <c r="B3703" t="s">
        <v>36</v>
      </c>
      <c r="C3703" t="s">
        <v>48</v>
      </c>
      <c r="D3703" t="s">
        <v>31</v>
      </c>
      <c r="E3703" s="2">
        <v>21</v>
      </c>
      <c r="F3703" t="str">
        <f t="shared" si="57"/>
        <v>Average Per Ton1-in-2August Monthly System Peak Day50% Cycling21</v>
      </c>
      <c r="G3703">
        <v>0.55231949999999996</v>
      </c>
      <c r="H3703">
        <v>0.52420100000000003</v>
      </c>
      <c r="I3703">
        <v>74.019599999999997</v>
      </c>
      <c r="J3703">
        <v>0</v>
      </c>
      <c r="K3703">
        <v>0</v>
      </c>
      <c r="L3703">
        <v>0</v>
      </c>
      <c r="M3703">
        <v>0</v>
      </c>
      <c r="N3703">
        <v>0</v>
      </c>
      <c r="O3703">
        <v>12331</v>
      </c>
      <c r="P3703" t="s">
        <v>59</v>
      </c>
      <c r="Q3703" t="s">
        <v>61</v>
      </c>
    </row>
    <row r="3704" spans="1:17" x14ac:dyDescent="0.25">
      <c r="A3704" t="s">
        <v>28</v>
      </c>
      <c r="B3704" t="s">
        <v>36</v>
      </c>
      <c r="C3704" t="s">
        <v>48</v>
      </c>
      <c r="D3704" t="s">
        <v>31</v>
      </c>
      <c r="E3704" s="2">
        <v>21</v>
      </c>
      <c r="F3704" t="str">
        <f t="shared" si="57"/>
        <v>Average Per Premise1-in-2August Monthly System Peak Day50% Cycling21</v>
      </c>
      <c r="G3704">
        <v>2.267166</v>
      </c>
      <c r="H3704">
        <v>2.151745</v>
      </c>
      <c r="I3704">
        <v>74.019599999999997</v>
      </c>
      <c r="J3704">
        <v>0</v>
      </c>
      <c r="K3704">
        <v>0</v>
      </c>
      <c r="L3704">
        <v>0</v>
      </c>
      <c r="M3704">
        <v>0</v>
      </c>
      <c r="N3704">
        <v>0</v>
      </c>
      <c r="O3704">
        <v>12331</v>
      </c>
      <c r="P3704" t="s">
        <v>59</v>
      </c>
      <c r="Q3704" t="s">
        <v>61</v>
      </c>
    </row>
    <row r="3705" spans="1:17" x14ac:dyDescent="0.25">
      <c r="A3705" t="s">
        <v>29</v>
      </c>
      <c r="B3705" t="s">
        <v>36</v>
      </c>
      <c r="C3705" t="s">
        <v>48</v>
      </c>
      <c r="D3705" t="s">
        <v>31</v>
      </c>
      <c r="E3705" s="2">
        <v>21</v>
      </c>
      <c r="F3705" t="str">
        <f t="shared" si="57"/>
        <v>Average Per Device1-in-2August Monthly System Peak Day50% Cycling21</v>
      </c>
      <c r="G3705">
        <v>1.9383220000000001</v>
      </c>
      <c r="H3705">
        <v>1.8396429999999999</v>
      </c>
      <c r="I3705">
        <v>74.019599999999997</v>
      </c>
      <c r="J3705">
        <v>0</v>
      </c>
      <c r="K3705">
        <v>0</v>
      </c>
      <c r="L3705">
        <v>0</v>
      </c>
      <c r="M3705">
        <v>0</v>
      </c>
      <c r="N3705">
        <v>0</v>
      </c>
      <c r="O3705">
        <v>12331</v>
      </c>
      <c r="P3705" t="s">
        <v>59</v>
      </c>
      <c r="Q3705" t="s">
        <v>61</v>
      </c>
    </row>
    <row r="3706" spans="1:17" x14ac:dyDescent="0.25">
      <c r="A3706" t="s">
        <v>43</v>
      </c>
      <c r="B3706" t="s">
        <v>36</v>
      </c>
      <c r="C3706" t="s">
        <v>48</v>
      </c>
      <c r="D3706" t="s">
        <v>31</v>
      </c>
      <c r="E3706" s="2">
        <v>21</v>
      </c>
      <c r="F3706" t="str">
        <f t="shared" si="57"/>
        <v>Aggregate1-in-2August Monthly System Peak Day50% Cycling21</v>
      </c>
      <c r="G3706">
        <v>27.956430000000001</v>
      </c>
      <c r="H3706">
        <v>26.533169999999998</v>
      </c>
      <c r="I3706">
        <v>74.019599999999997</v>
      </c>
      <c r="J3706">
        <v>0</v>
      </c>
      <c r="K3706">
        <v>0</v>
      </c>
      <c r="L3706">
        <v>0</v>
      </c>
      <c r="M3706">
        <v>0</v>
      </c>
      <c r="N3706">
        <v>0</v>
      </c>
      <c r="O3706">
        <v>12331</v>
      </c>
      <c r="P3706" t="s">
        <v>59</v>
      </c>
      <c r="Q3706" t="s">
        <v>61</v>
      </c>
    </row>
    <row r="3707" spans="1:17" x14ac:dyDescent="0.25">
      <c r="A3707" t="s">
        <v>30</v>
      </c>
      <c r="B3707" t="s">
        <v>36</v>
      </c>
      <c r="C3707" t="s">
        <v>48</v>
      </c>
      <c r="D3707" t="s">
        <v>26</v>
      </c>
      <c r="E3707" s="2">
        <v>21</v>
      </c>
      <c r="F3707" t="str">
        <f t="shared" si="57"/>
        <v>Average Per Ton1-in-2August Monthly System Peak DayAll21</v>
      </c>
      <c r="G3707">
        <v>0.49532779999999998</v>
      </c>
      <c r="H3707">
        <v>0.4622175</v>
      </c>
      <c r="I3707">
        <v>74.029799999999994</v>
      </c>
      <c r="J3707">
        <v>0</v>
      </c>
      <c r="K3707">
        <v>0</v>
      </c>
      <c r="L3707">
        <v>0</v>
      </c>
      <c r="M3707">
        <v>0</v>
      </c>
      <c r="N3707">
        <v>0</v>
      </c>
      <c r="O3707">
        <v>23026</v>
      </c>
      <c r="P3707" t="s">
        <v>59</v>
      </c>
      <c r="Q3707" t="s">
        <v>61</v>
      </c>
    </row>
    <row r="3708" spans="1:17" x14ac:dyDescent="0.25">
      <c r="A3708" t="s">
        <v>28</v>
      </c>
      <c r="B3708" t="s">
        <v>36</v>
      </c>
      <c r="C3708" t="s">
        <v>48</v>
      </c>
      <c r="D3708" t="s">
        <v>26</v>
      </c>
      <c r="E3708" s="2">
        <v>21</v>
      </c>
      <c r="F3708" t="str">
        <f t="shared" si="57"/>
        <v>Average Per Premise1-in-2August Monthly System Peak DayAll21</v>
      </c>
      <c r="G3708">
        <v>2.1199219999999999</v>
      </c>
      <c r="H3708">
        <v>1.9782150000000001</v>
      </c>
      <c r="I3708">
        <v>74.029799999999994</v>
      </c>
      <c r="J3708">
        <v>0</v>
      </c>
      <c r="K3708">
        <v>0</v>
      </c>
      <c r="L3708">
        <v>0</v>
      </c>
      <c r="M3708">
        <v>0</v>
      </c>
      <c r="N3708">
        <v>0</v>
      </c>
      <c r="O3708">
        <v>23026</v>
      </c>
      <c r="P3708" t="s">
        <v>59</v>
      </c>
      <c r="Q3708" t="s">
        <v>61</v>
      </c>
    </row>
    <row r="3709" spans="1:17" x14ac:dyDescent="0.25">
      <c r="A3709" t="s">
        <v>29</v>
      </c>
      <c r="B3709" t="s">
        <v>36</v>
      </c>
      <c r="C3709" t="s">
        <v>48</v>
      </c>
      <c r="D3709" t="s">
        <v>26</v>
      </c>
      <c r="E3709" s="2">
        <v>21</v>
      </c>
      <c r="F3709" t="str">
        <f t="shared" si="57"/>
        <v>Average Per Device1-in-2August Monthly System Peak DayAll21</v>
      </c>
      <c r="G3709">
        <v>1.7668060000000001</v>
      </c>
      <c r="H3709">
        <v>1.648703</v>
      </c>
      <c r="I3709">
        <v>74.029799999999994</v>
      </c>
      <c r="J3709">
        <v>0</v>
      </c>
      <c r="K3709">
        <v>0</v>
      </c>
      <c r="L3709">
        <v>0</v>
      </c>
      <c r="M3709">
        <v>0</v>
      </c>
      <c r="N3709">
        <v>0</v>
      </c>
      <c r="O3709">
        <v>23026</v>
      </c>
      <c r="P3709" t="s">
        <v>59</v>
      </c>
      <c r="Q3709" t="s">
        <v>61</v>
      </c>
    </row>
    <row r="3710" spans="1:17" x14ac:dyDescent="0.25">
      <c r="A3710" t="s">
        <v>43</v>
      </c>
      <c r="B3710" t="s">
        <v>36</v>
      </c>
      <c r="C3710" t="s">
        <v>48</v>
      </c>
      <c r="D3710" t="s">
        <v>26</v>
      </c>
      <c r="E3710" s="2">
        <v>21</v>
      </c>
      <c r="F3710" t="str">
        <f t="shared" si="57"/>
        <v>Aggregate1-in-2August Monthly System Peak DayAll21</v>
      </c>
      <c r="G3710">
        <v>48.813310000000001</v>
      </c>
      <c r="H3710">
        <v>45.550379999999997</v>
      </c>
      <c r="I3710">
        <v>74.029799999999994</v>
      </c>
      <c r="J3710">
        <v>0</v>
      </c>
      <c r="K3710">
        <v>0</v>
      </c>
      <c r="L3710">
        <v>0</v>
      </c>
      <c r="M3710">
        <v>0</v>
      </c>
      <c r="N3710">
        <v>0</v>
      </c>
      <c r="O3710">
        <v>23026</v>
      </c>
      <c r="P3710" t="s">
        <v>59</v>
      </c>
      <c r="Q3710" t="s">
        <v>61</v>
      </c>
    </row>
    <row r="3711" spans="1:17" x14ac:dyDescent="0.25">
      <c r="A3711" t="s">
        <v>30</v>
      </c>
      <c r="B3711" t="s">
        <v>36</v>
      </c>
      <c r="C3711" t="s">
        <v>37</v>
      </c>
      <c r="D3711" t="s">
        <v>58</v>
      </c>
      <c r="E3711" s="2">
        <v>21</v>
      </c>
      <c r="F3711" t="str">
        <f t="shared" si="57"/>
        <v>Average Per Ton1-in-2August Typical Event Day100% Cycling21</v>
      </c>
      <c r="G3711">
        <v>0.39110800000000001</v>
      </c>
      <c r="H3711">
        <v>0.35572720000000002</v>
      </c>
      <c r="I3711">
        <v>72.506699999999995</v>
      </c>
      <c r="J3711">
        <v>0</v>
      </c>
      <c r="K3711">
        <v>0</v>
      </c>
      <c r="L3711">
        <v>0</v>
      </c>
      <c r="M3711">
        <v>0</v>
      </c>
      <c r="N3711">
        <v>0</v>
      </c>
      <c r="O3711">
        <v>10695</v>
      </c>
      <c r="P3711" t="s">
        <v>59</v>
      </c>
      <c r="Q3711" t="s">
        <v>61</v>
      </c>
    </row>
    <row r="3712" spans="1:17" x14ac:dyDescent="0.25">
      <c r="A3712" t="s">
        <v>28</v>
      </c>
      <c r="B3712" t="s">
        <v>36</v>
      </c>
      <c r="C3712" t="s">
        <v>37</v>
      </c>
      <c r="D3712" t="s">
        <v>58</v>
      </c>
      <c r="E3712" s="2">
        <v>21</v>
      </c>
      <c r="F3712" t="str">
        <f t="shared" si="57"/>
        <v>Average Per Premise1-in-2August Typical Event Day100% Cycling21</v>
      </c>
      <c r="G3712">
        <v>1.752804</v>
      </c>
      <c r="H3712">
        <v>1.5942400000000001</v>
      </c>
      <c r="I3712">
        <v>72.506699999999995</v>
      </c>
      <c r="J3712">
        <v>0</v>
      </c>
      <c r="K3712">
        <v>0</v>
      </c>
      <c r="L3712">
        <v>0</v>
      </c>
      <c r="M3712">
        <v>0</v>
      </c>
      <c r="N3712">
        <v>0</v>
      </c>
      <c r="O3712">
        <v>10695</v>
      </c>
      <c r="P3712" t="s">
        <v>59</v>
      </c>
      <c r="Q3712" t="s">
        <v>61</v>
      </c>
    </row>
    <row r="3713" spans="1:17" x14ac:dyDescent="0.25">
      <c r="A3713" t="s">
        <v>29</v>
      </c>
      <c r="B3713" t="s">
        <v>36</v>
      </c>
      <c r="C3713" t="s">
        <v>37</v>
      </c>
      <c r="D3713" t="s">
        <v>58</v>
      </c>
      <c r="E3713" s="2">
        <v>21</v>
      </c>
      <c r="F3713" t="str">
        <f t="shared" si="57"/>
        <v>Average Per Device1-in-2August Typical Event Day100% Cycling21</v>
      </c>
      <c r="G3713">
        <v>1.419632</v>
      </c>
      <c r="H3713">
        <v>1.291207</v>
      </c>
      <c r="I3713">
        <v>72.506699999999995</v>
      </c>
      <c r="J3713">
        <v>0</v>
      </c>
      <c r="K3713">
        <v>0</v>
      </c>
      <c r="L3713">
        <v>0</v>
      </c>
      <c r="M3713">
        <v>0</v>
      </c>
      <c r="N3713">
        <v>0</v>
      </c>
      <c r="O3713">
        <v>10695</v>
      </c>
      <c r="P3713" t="s">
        <v>59</v>
      </c>
      <c r="Q3713" t="s">
        <v>61</v>
      </c>
    </row>
    <row r="3714" spans="1:17" x14ac:dyDescent="0.25">
      <c r="A3714" t="s">
        <v>43</v>
      </c>
      <c r="B3714" t="s">
        <v>36</v>
      </c>
      <c r="C3714" t="s">
        <v>37</v>
      </c>
      <c r="D3714" t="s">
        <v>58</v>
      </c>
      <c r="E3714" s="2">
        <v>21</v>
      </c>
      <c r="F3714" t="str">
        <f t="shared" si="57"/>
        <v>Aggregate1-in-2August Typical Event Day100% Cycling21</v>
      </c>
      <c r="G3714">
        <v>18.74624</v>
      </c>
      <c r="H3714">
        <v>17.05039</v>
      </c>
      <c r="I3714">
        <v>72.506699999999995</v>
      </c>
      <c r="J3714">
        <v>0</v>
      </c>
      <c r="K3714">
        <v>0</v>
      </c>
      <c r="L3714">
        <v>0</v>
      </c>
      <c r="M3714">
        <v>0</v>
      </c>
      <c r="N3714">
        <v>0</v>
      </c>
      <c r="O3714">
        <v>10695</v>
      </c>
      <c r="P3714" t="s">
        <v>59</v>
      </c>
      <c r="Q3714" t="s">
        <v>61</v>
      </c>
    </row>
    <row r="3715" spans="1:17" x14ac:dyDescent="0.25">
      <c r="A3715" t="s">
        <v>30</v>
      </c>
      <c r="B3715" t="s">
        <v>36</v>
      </c>
      <c r="C3715" t="s">
        <v>37</v>
      </c>
      <c r="D3715" t="s">
        <v>31</v>
      </c>
      <c r="E3715" s="2">
        <v>21</v>
      </c>
      <c r="F3715" t="str">
        <f t="shared" ref="F3715:F3778" si="58">CONCATENATE(A3715,B3715,C3715,D3715,E3715)</f>
        <v>Average Per Ton1-in-2August Typical Event Day50% Cycling21</v>
      </c>
      <c r="G3715">
        <v>0.51001750000000001</v>
      </c>
      <c r="H3715">
        <v>0.4840527</v>
      </c>
      <c r="I3715">
        <v>72.470200000000006</v>
      </c>
      <c r="J3715">
        <v>0</v>
      </c>
      <c r="K3715">
        <v>0</v>
      </c>
      <c r="L3715">
        <v>0</v>
      </c>
      <c r="M3715">
        <v>0</v>
      </c>
      <c r="N3715">
        <v>0</v>
      </c>
      <c r="O3715">
        <v>12331</v>
      </c>
      <c r="P3715" t="s">
        <v>59</v>
      </c>
      <c r="Q3715" t="s">
        <v>61</v>
      </c>
    </row>
    <row r="3716" spans="1:17" x14ac:dyDescent="0.25">
      <c r="A3716" t="s">
        <v>28</v>
      </c>
      <c r="B3716" t="s">
        <v>36</v>
      </c>
      <c r="C3716" t="s">
        <v>37</v>
      </c>
      <c r="D3716" t="s">
        <v>31</v>
      </c>
      <c r="E3716" s="2">
        <v>21</v>
      </c>
      <c r="F3716" t="str">
        <f t="shared" si="58"/>
        <v>Average Per Premise1-in-2August Typical Event Day50% Cycling21</v>
      </c>
      <c r="G3716">
        <v>2.0935250000000001</v>
      </c>
      <c r="H3716">
        <v>1.986944</v>
      </c>
      <c r="I3716">
        <v>72.470200000000006</v>
      </c>
      <c r="J3716">
        <v>0</v>
      </c>
      <c r="K3716">
        <v>0</v>
      </c>
      <c r="L3716">
        <v>0</v>
      </c>
      <c r="M3716">
        <v>0</v>
      </c>
      <c r="N3716">
        <v>0</v>
      </c>
      <c r="O3716">
        <v>12331</v>
      </c>
      <c r="P3716" t="s">
        <v>59</v>
      </c>
      <c r="Q3716" t="s">
        <v>61</v>
      </c>
    </row>
    <row r="3717" spans="1:17" x14ac:dyDescent="0.25">
      <c r="A3717" t="s">
        <v>29</v>
      </c>
      <c r="B3717" t="s">
        <v>36</v>
      </c>
      <c r="C3717" t="s">
        <v>37</v>
      </c>
      <c r="D3717" t="s">
        <v>31</v>
      </c>
      <c r="E3717" s="2">
        <v>21</v>
      </c>
      <c r="F3717" t="str">
        <f t="shared" si="58"/>
        <v>Average Per Device1-in-2August Typical Event Day50% Cycling21</v>
      </c>
      <c r="G3717">
        <v>1.7898670000000001</v>
      </c>
      <c r="H3717">
        <v>1.6987449999999999</v>
      </c>
      <c r="I3717">
        <v>72.470200000000006</v>
      </c>
      <c r="J3717">
        <v>0</v>
      </c>
      <c r="K3717">
        <v>0</v>
      </c>
      <c r="L3717">
        <v>0</v>
      </c>
      <c r="M3717">
        <v>0</v>
      </c>
      <c r="N3717">
        <v>0</v>
      </c>
      <c r="O3717">
        <v>12331</v>
      </c>
      <c r="P3717" t="s">
        <v>59</v>
      </c>
      <c r="Q3717" t="s">
        <v>61</v>
      </c>
    </row>
    <row r="3718" spans="1:17" x14ac:dyDescent="0.25">
      <c r="A3718" t="s">
        <v>43</v>
      </c>
      <c r="B3718" t="s">
        <v>36</v>
      </c>
      <c r="C3718" t="s">
        <v>37</v>
      </c>
      <c r="D3718" t="s">
        <v>31</v>
      </c>
      <c r="E3718" s="2">
        <v>21</v>
      </c>
      <c r="F3718" t="str">
        <f t="shared" si="58"/>
        <v>Aggregate1-in-2August Typical Event Day50% Cycling21</v>
      </c>
      <c r="G3718">
        <v>25.815249999999999</v>
      </c>
      <c r="H3718">
        <v>24.501010000000001</v>
      </c>
      <c r="I3718">
        <v>72.470200000000006</v>
      </c>
      <c r="J3718">
        <v>0</v>
      </c>
      <c r="K3718">
        <v>0</v>
      </c>
      <c r="L3718">
        <v>0</v>
      </c>
      <c r="M3718">
        <v>0</v>
      </c>
      <c r="N3718">
        <v>0</v>
      </c>
      <c r="O3718">
        <v>12331</v>
      </c>
      <c r="P3718" t="s">
        <v>59</v>
      </c>
      <c r="Q3718" t="s">
        <v>61</v>
      </c>
    </row>
    <row r="3719" spans="1:17" x14ac:dyDescent="0.25">
      <c r="A3719" t="s">
        <v>30</v>
      </c>
      <c r="B3719" t="s">
        <v>36</v>
      </c>
      <c r="C3719" t="s">
        <v>37</v>
      </c>
      <c r="D3719" t="s">
        <v>26</v>
      </c>
      <c r="E3719" s="2">
        <v>21</v>
      </c>
      <c r="F3719" t="str">
        <f t="shared" si="58"/>
        <v>Average Per Ton1-in-2August Typical Event DayAll21</v>
      </c>
      <c r="G3719">
        <v>0.45478400000000002</v>
      </c>
      <c r="H3719">
        <v>0.42444549999999998</v>
      </c>
      <c r="I3719">
        <v>72.487099999999998</v>
      </c>
      <c r="J3719">
        <v>0</v>
      </c>
      <c r="K3719">
        <v>0</v>
      </c>
      <c r="L3719">
        <v>0</v>
      </c>
      <c r="M3719">
        <v>0</v>
      </c>
      <c r="N3719">
        <v>0</v>
      </c>
      <c r="O3719">
        <v>23026</v>
      </c>
      <c r="P3719" t="s">
        <v>59</v>
      </c>
      <c r="Q3719" t="s">
        <v>61</v>
      </c>
    </row>
    <row r="3720" spans="1:17" x14ac:dyDescent="0.25">
      <c r="A3720" t="s">
        <v>28</v>
      </c>
      <c r="B3720" t="s">
        <v>36</v>
      </c>
      <c r="C3720" t="s">
        <v>37</v>
      </c>
      <c r="D3720" t="s">
        <v>26</v>
      </c>
      <c r="E3720" s="2">
        <v>21</v>
      </c>
      <c r="F3720" t="str">
        <f t="shared" si="58"/>
        <v>Average Per Premise1-in-2August Typical Event DayAll21</v>
      </c>
      <c r="G3720">
        <v>1.946401</v>
      </c>
      <c r="H3720">
        <v>1.816557</v>
      </c>
      <c r="I3720">
        <v>72.487099999999998</v>
      </c>
      <c r="J3720">
        <v>0</v>
      </c>
      <c r="K3720">
        <v>0</v>
      </c>
      <c r="L3720">
        <v>0</v>
      </c>
      <c r="M3720">
        <v>0</v>
      </c>
      <c r="N3720">
        <v>0</v>
      </c>
      <c r="O3720">
        <v>23026</v>
      </c>
      <c r="P3720" t="s">
        <v>59</v>
      </c>
      <c r="Q3720" t="s">
        <v>61</v>
      </c>
    </row>
    <row r="3721" spans="1:17" x14ac:dyDescent="0.25">
      <c r="A3721" t="s">
        <v>29</v>
      </c>
      <c r="B3721" t="s">
        <v>36</v>
      </c>
      <c r="C3721" t="s">
        <v>37</v>
      </c>
      <c r="D3721" t="s">
        <v>26</v>
      </c>
      <c r="E3721" s="2">
        <v>21</v>
      </c>
      <c r="F3721" t="str">
        <f t="shared" si="58"/>
        <v>Average Per Device1-in-2August Typical Event DayAll21</v>
      </c>
      <c r="G3721">
        <v>1.6221890000000001</v>
      </c>
      <c r="H3721">
        <v>1.513973</v>
      </c>
      <c r="I3721">
        <v>72.487099999999998</v>
      </c>
      <c r="J3721">
        <v>0</v>
      </c>
      <c r="K3721">
        <v>0</v>
      </c>
      <c r="L3721">
        <v>0</v>
      </c>
      <c r="M3721">
        <v>0</v>
      </c>
      <c r="N3721">
        <v>0</v>
      </c>
      <c r="O3721">
        <v>23026</v>
      </c>
      <c r="P3721" t="s">
        <v>59</v>
      </c>
      <c r="Q3721" t="s">
        <v>61</v>
      </c>
    </row>
    <row r="3722" spans="1:17" x14ac:dyDescent="0.25">
      <c r="A3722" t="s">
        <v>43</v>
      </c>
      <c r="B3722" t="s">
        <v>36</v>
      </c>
      <c r="C3722" t="s">
        <v>37</v>
      </c>
      <c r="D3722" t="s">
        <v>26</v>
      </c>
      <c r="E3722" s="2">
        <v>21</v>
      </c>
      <c r="F3722" t="str">
        <f t="shared" si="58"/>
        <v>Aggregate1-in-2August Typical Event DayAll21</v>
      </c>
      <c r="G3722">
        <v>44.817830000000001</v>
      </c>
      <c r="H3722">
        <v>41.828040000000001</v>
      </c>
      <c r="I3722">
        <v>72.487099999999998</v>
      </c>
      <c r="J3722">
        <v>0</v>
      </c>
      <c r="K3722">
        <v>0</v>
      </c>
      <c r="L3722">
        <v>0</v>
      </c>
      <c r="M3722">
        <v>0</v>
      </c>
      <c r="N3722">
        <v>0</v>
      </c>
      <c r="O3722">
        <v>23026</v>
      </c>
      <c r="P3722" t="s">
        <v>59</v>
      </c>
      <c r="Q3722" t="s">
        <v>61</v>
      </c>
    </row>
    <row r="3723" spans="1:17" x14ac:dyDescent="0.25">
      <c r="A3723" t="s">
        <v>30</v>
      </c>
      <c r="B3723" t="s">
        <v>36</v>
      </c>
      <c r="C3723" t="s">
        <v>49</v>
      </c>
      <c r="D3723" t="s">
        <v>58</v>
      </c>
      <c r="E3723" s="2">
        <v>21</v>
      </c>
      <c r="F3723" t="str">
        <f t="shared" si="58"/>
        <v>Average Per Ton1-in-2July Monthly System Peak Day100% Cycling21</v>
      </c>
      <c r="G3723">
        <v>0.3862332</v>
      </c>
      <c r="H3723">
        <v>0.35129339999999998</v>
      </c>
      <c r="I3723">
        <v>72.139200000000002</v>
      </c>
      <c r="J3723">
        <v>0</v>
      </c>
      <c r="K3723">
        <v>0</v>
      </c>
      <c r="L3723">
        <v>0</v>
      </c>
      <c r="M3723">
        <v>0</v>
      </c>
      <c r="N3723">
        <v>0</v>
      </c>
      <c r="O3723">
        <v>10695</v>
      </c>
      <c r="P3723" t="s">
        <v>59</v>
      </c>
      <c r="Q3723" t="s">
        <v>61</v>
      </c>
    </row>
    <row r="3724" spans="1:17" x14ac:dyDescent="0.25">
      <c r="A3724" t="s">
        <v>28</v>
      </c>
      <c r="B3724" t="s">
        <v>36</v>
      </c>
      <c r="C3724" t="s">
        <v>49</v>
      </c>
      <c r="D3724" t="s">
        <v>58</v>
      </c>
      <c r="E3724" s="2">
        <v>21</v>
      </c>
      <c r="F3724" t="str">
        <f t="shared" si="58"/>
        <v>Average Per Premise1-in-2July Monthly System Peak Day100% Cycling21</v>
      </c>
      <c r="G3724">
        <v>1.7309570000000001</v>
      </c>
      <c r="H3724">
        <v>1.5743689999999999</v>
      </c>
      <c r="I3724">
        <v>72.139200000000002</v>
      </c>
      <c r="J3724">
        <v>0</v>
      </c>
      <c r="K3724">
        <v>0</v>
      </c>
      <c r="L3724">
        <v>0</v>
      </c>
      <c r="M3724">
        <v>0</v>
      </c>
      <c r="N3724">
        <v>0</v>
      </c>
      <c r="O3724">
        <v>10695</v>
      </c>
      <c r="P3724" t="s">
        <v>59</v>
      </c>
      <c r="Q3724" t="s">
        <v>61</v>
      </c>
    </row>
    <row r="3725" spans="1:17" x14ac:dyDescent="0.25">
      <c r="A3725" t="s">
        <v>29</v>
      </c>
      <c r="B3725" t="s">
        <v>36</v>
      </c>
      <c r="C3725" t="s">
        <v>49</v>
      </c>
      <c r="D3725" t="s">
        <v>58</v>
      </c>
      <c r="E3725" s="2">
        <v>21</v>
      </c>
      <c r="F3725" t="str">
        <f t="shared" si="58"/>
        <v>Average Per Device1-in-2July Monthly System Peak Day100% Cycling21</v>
      </c>
      <c r="G3725">
        <v>1.401937</v>
      </c>
      <c r="H3725">
        <v>1.2751140000000001</v>
      </c>
      <c r="I3725">
        <v>72.139200000000002</v>
      </c>
      <c r="J3725">
        <v>0</v>
      </c>
      <c r="K3725">
        <v>0</v>
      </c>
      <c r="L3725">
        <v>0</v>
      </c>
      <c r="M3725">
        <v>0</v>
      </c>
      <c r="N3725">
        <v>0</v>
      </c>
      <c r="O3725">
        <v>10695</v>
      </c>
      <c r="P3725" t="s">
        <v>59</v>
      </c>
      <c r="Q3725" t="s">
        <v>61</v>
      </c>
    </row>
    <row r="3726" spans="1:17" x14ac:dyDescent="0.25">
      <c r="A3726" t="s">
        <v>43</v>
      </c>
      <c r="B3726" t="s">
        <v>36</v>
      </c>
      <c r="C3726" t="s">
        <v>49</v>
      </c>
      <c r="D3726" t="s">
        <v>58</v>
      </c>
      <c r="E3726" s="2">
        <v>21</v>
      </c>
      <c r="F3726" t="str">
        <f t="shared" si="58"/>
        <v>Aggregate1-in-2July Monthly System Peak Day100% Cycling21</v>
      </c>
      <c r="G3726">
        <v>18.51258</v>
      </c>
      <c r="H3726">
        <v>16.837879999999998</v>
      </c>
      <c r="I3726">
        <v>72.139200000000002</v>
      </c>
      <c r="J3726">
        <v>0</v>
      </c>
      <c r="K3726">
        <v>0</v>
      </c>
      <c r="L3726">
        <v>0</v>
      </c>
      <c r="M3726">
        <v>0</v>
      </c>
      <c r="N3726">
        <v>0</v>
      </c>
      <c r="O3726">
        <v>10695</v>
      </c>
      <c r="P3726" t="s">
        <v>59</v>
      </c>
      <c r="Q3726" t="s">
        <v>61</v>
      </c>
    </row>
    <row r="3727" spans="1:17" x14ac:dyDescent="0.25">
      <c r="A3727" t="s">
        <v>30</v>
      </c>
      <c r="B3727" t="s">
        <v>36</v>
      </c>
      <c r="C3727" t="s">
        <v>49</v>
      </c>
      <c r="D3727" t="s">
        <v>31</v>
      </c>
      <c r="E3727" s="2">
        <v>21</v>
      </c>
      <c r="F3727" t="str">
        <f t="shared" si="58"/>
        <v>Average Per Ton1-in-2July Monthly System Peak Day50% Cycling21</v>
      </c>
      <c r="G3727">
        <v>0.50674399999999997</v>
      </c>
      <c r="H3727">
        <v>0.48094579999999998</v>
      </c>
      <c r="I3727">
        <v>72.197699999999998</v>
      </c>
      <c r="J3727">
        <v>0</v>
      </c>
      <c r="K3727">
        <v>0</v>
      </c>
      <c r="L3727">
        <v>0</v>
      </c>
      <c r="M3727">
        <v>0</v>
      </c>
      <c r="N3727">
        <v>0</v>
      </c>
      <c r="O3727">
        <v>12331</v>
      </c>
      <c r="P3727" t="s">
        <v>59</v>
      </c>
      <c r="Q3727" t="s">
        <v>61</v>
      </c>
    </row>
    <row r="3728" spans="1:17" x14ac:dyDescent="0.25">
      <c r="A3728" t="s">
        <v>28</v>
      </c>
      <c r="B3728" t="s">
        <v>36</v>
      </c>
      <c r="C3728" t="s">
        <v>49</v>
      </c>
      <c r="D3728" t="s">
        <v>31</v>
      </c>
      <c r="E3728" s="2">
        <v>21</v>
      </c>
      <c r="F3728" t="str">
        <f t="shared" si="58"/>
        <v>Average Per Premise1-in-2July Monthly System Peak Day50% Cycling21</v>
      </c>
      <c r="G3728">
        <v>2.0800879999999999</v>
      </c>
      <c r="H3728">
        <v>1.974191</v>
      </c>
      <c r="I3728">
        <v>72.197699999999998</v>
      </c>
      <c r="J3728">
        <v>0</v>
      </c>
      <c r="K3728">
        <v>0</v>
      </c>
      <c r="L3728">
        <v>0</v>
      </c>
      <c r="M3728">
        <v>0</v>
      </c>
      <c r="N3728">
        <v>0</v>
      </c>
      <c r="O3728">
        <v>12331</v>
      </c>
      <c r="P3728" t="s">
        <v>59</v>
      </c>
      <c r="Q3728" t="s">
        <v>61</v>
      </c>
    </row>
    <row r="3729" spans="1:17" x14ac:dyDescent="0.25">
      <c r="A3729" t="s">
        <v>29</v>
      </c>
      <c r="B3729" t="s">
        <v>36</v>
      </c>
      <c r="C3729" t="s">
        <v>49</v>
      </c>
      <c r="D3729" t="s">
        <v>31</v>
      </c>
      <c r="E3729" s="2">
        <v>21</v>
      </c>
      <c r="F3729" t="str">
        <f t="shared" si="58"/>
        <v>Average Per Device1-in-2July Monthly System Peak Day50% Cycling21</v>
      </c>
      <c r="G3729">
        <v>1.7783789999999999</v>
      </c>
      <c r="H3729">
        <v>1.6878420000000001</v>
      </c>
      <c r="I3729">
        <v>72.197699999999998</v>
      </c>
      <c r="J3729">
        <v>0</v>
      </c>
      <c r="K3729">
        <v>0</v>
      </c>
      <c r="L3729">
        <v>0</v>
      </c>
      <c r="M3729">
        <v>0</v>
      </c>
      <c r="N3729">
        <v>0</v>
      </c>
      <c r="O3729">
        <v>12331</v>
      </c>
      <c r="P3729" t="s">
        <v>59</v>
      </c>
      <c r="Q3729" t="s">
        <v>61</v>
      </c>
    </row>
    <row r="3730" spans="1:17" x14ac:dyDescent="0.25">
      <c r="A3730" t="s">
        <v>43</v>
      </c>
      <c r="B3730" t="s">
        <v>36</v>
      </c>
      <c r="C3730" t="s">
        <v>49</v>
      </c>
      <c r="D3730" t="s">
        <v>31</v>
      </c>
      <c r="E3730" s="2">
        <v>21</v>
      </c>
      <c r="F3730" t="str">
        <f t="shared" si="58"/>
        <v>Aggregate1-in-2July Monthly System Peak Day50% Cycling21</v>
      </c>
      <c r="G3730">
        <v>25.649560000000001</v>
      </c>
      <c r="H3730">
        <v>24.34375</v>
      </c>
      <c r="I3730">
        <v>72.197699999999998</v>
      </c>
      <c r="J3730">
        <v>0</v>
      </c>
      <c r="K3730">
        <v>0</v>
      </c>
      <c r="L3730">
        <v>0</v>
      </c>
      <c r="M3730">
        <v>0</v>
      </c>
      <c r="N3730">
        <v>0</v>
      </c>
      <c r="O3730">
        <v>12331</v>
      </c>
      <c r="P3730" t="s">
        <v>59</v>
      </c>
      <c r="Q3730" t="s">
        <v>61</v>
      </c>
    </row>
    <row r="3731" spans="1:17" x14ac:dyDescent="0.25">
      <c r="A3731" t="s">
        <v>30</v>
      </c>
      <c r="B3731" t="s">
        <v>36</v>
      </c>
      <c r="C3731" t="s">
        <v>49</v>
      </c>
      <c r="D3731" t="s">
        <v>26</v>
      </c>
      <c r="E3731" s="2">
        <v>21</v>
      </c>
      <c r="F3731" t="str">
        <f t="shared" si="58"/>
        <v>Average Per Ton1-in-2July Monthly System Peak DayAll21</v>
      </c>
      <c r="G3731">
        <v>0.45076680000000002</v>
      </c>
      <c r="H3731">
        <v>0.42072229999999999</v>
      </c>
      <c r="I3731">
        <v>72.170500000000004</v>
      </c>
      <c r="J3731">
        <v>0</v>
      </c>
      <c r="K3731">
        <v>0</v>
      </c>
      <c r="L3731">
        <v>0</v>
      </c>
      <c r="M3731">
        <v>0</v>
      </c>
      <c r="N3731">
        <v>0</v>
      </c>
      <c r="O3731">
        <v>23026</v>
      </c>
      <c r="P3731" t="s">
        <v>59</v>
      </c>
      <c r="Q3731" t="s">
        <v>61</v>
      </c>
    </row>
    <row r="3732" spans="1:17" x14ac:dyDescent="0.25">
      <c r="A3732" t="s">
        <v>28</v>
      </c>
      <c r="B3732" t="s">
        <v>36</v>
      </c>
      <c r="C3732" t="s">
        <v>49</v>
      </c>
      <c r="D3732" t="s">
        <v>26</v>
      </c>
      <c r="E3732" s="2">
        <v>21</v>
      </c>
      <c r="F3732" t="str">
        <f t="shared" si="58"/>
        <v>Average Per Premise1-in-2July Monthly System Peak DayAll21</v>
      </c>
      <c r="G3732">
        <v>1.929208</v>
      </c>
      <c r="H3732">
        <v>1.8006219999999999</v>
      </c>
      <c r="I3732">
        <v>72.170500000000004</v>
      </c>
      <c r="J3732">
        <v>0</v>
      </c>
      <c r="K3732">
        <v>0</v>
      </c>
      <c r="L3732">
        <v>0</v>
      </c>
      <c r="M3732">
        <v>0</v>
      </c>
      <c r="N3732">
        <v>0</v>
      </c>
      <c r="O3732">
        <v>23026</v>
      </c>
      <c r="P3732" t="s">
        <v>59</v>
      </c>
      <c r="Q3732" t="s">
        <v>61</v>
      </c>
    </row>
    <row r="3733" spans="1:17" x14ac:dyDescent="0.25">
      <c r="A3733" t="s">
        <v>29</v>
      </c>
      <c r="B3733" t="s">
        <v>36</v>
      </c>
      <c r="C3733" t="s">
        <v>49</v>
      </c>
      <c r="D3733" t="s">
        <v>26</v>
      </c>
      <c r="E3733" s="2">
        <v>21</v>
      </c>
      <c r="F3733" t="str">
        <f t="shared" si="58"/>
        <v>Average Per Device1-in-2July Monthly System Peak DayAll21</v>
      </c>
      <c r="G3733">
        <v>1.6078589999999999</v>
      </c>
      <c r="H3733">
        <v>1.5006919999999999</v>
      </c>
      <c r="I3733">
        <v>72.170500000000004</v>
      </c>
      <c r="J3733">
        <v>0</v>
      </c>
      <c r="K3733">
        <v>0</v>
      </c>
      <c r="L3733">
        <v>0</v>
      </c>
      <c r="M3733">
        <v>0</v>
      </c>
      <c r="N3733">
        <v>0</v>
      </c>
      <c r="O3733">
        <v>23026</v>
      </c>
      <c r="P3733" t="s">
        <v>59</v>
      </c>
      <c r="Q3733" t="s">
        <v>61</v>
      </c>
    </row>
    <row r="3734" spans="1:17" x14ac:dyDescent="0.25">
      <c r="A3734" t="s">
        <v>43</v>
      </c>
      <c r="B3734" t="s">
        <v>36</v>
      </c>
      <c r="C3734" t="s">
        <v>49</v>
      </c>
      <c r="D3734" t="s">
        <v>26</v>
      </c>
      <c r="E3734" s="2">
        <v>21</v>
      </c>
      <c r="F3734" t="str">
        <f t="shared" si="58"/>
        <v>Aggregate1-in-2July Monthly System Peak DayAll21</v>
      </c>
      <c r="G3734">
        <v>44.421939999999999</v>
      </c>
      <c r="H3734">
        <v>41.461129999999997</v>
      </c>
      <c r="I3734">
        <v>72.170500000000004</v>
      </c>
      <c r="J3734">
        <v>0</v>
      </c>
      <c r="K3734">
        <v>0</v>
      </c>
      <c r="L3734">
        <v>0</v>
      </c>
      <c r="M3734">
        <v>0</v>
      </c>
      <c r="N3734">
        <v>0</v>
      </c>
      <c r="O3734">
        <v>23026</v>
      </c>
      <c r="P3734" t="s">
        <v>59</v>
      </c>
      <c r="Q3734" t="s">
        <v>61</v>
      </c>
    </row>
    <row r="3735" spans="1:17" x14ac:dyDescent="0.25">
      <c r="A3735" t="s">
        <v>30</v>
      </c>
      <c r="B3735" t="s">
        <v>36</v>
      </c>
      <c r="C3735" t="s">
        <v>50</v>
      </c>
      <c r="D3735" t="s">
        <v>58</v>
      </c>
      <c r="E3735" s="2">
        <v>21</v>
      </c>
      <c r="F3735" t="str">
        <f t="shared" si="58"/>
        <v>Average Per Ton1-in-2June Monthly System Peak Day100% Cycling21</v>
      </c>
      <c r="G3735">
        <v>0.30100339999999998</v>
      </c>
      <c r="H3735">
        <v>0.27377370000000001</v>
      </c>
      <c r="I3735">
        <v>67.174099999999996</v>
      </c>
      <c r="J3735">
        <v>0</v>
      </c>
      <c r="K3735">
        <v>0</v>
      </c>
      <c r="L3735">
        <v>0</v>
      </c>
      <c r="M3735">
        <v>0</v>
      </c>
      <c r="N3735">
        <v>0</v>
      </c>
      <c r="O3735">
        <v>10695</v>
      </c>
      <c r="P3735" t="s">
        <v>59</v>
      </c>
      <c r="Q3735" t="s">
        <v>61</v>
      </c>
    </row>
    <row r="3736" spans="1:17" x14ac:dyDescent="0.25">
      <c r="A3736" t="s">
        <v>28</v>
      </c>
      <c r="B3736" t="s">
        <v>36</v>
      </c>
      <c r="C3736" t="s">
        <v>50</v>
      </c>
      <c r="D3736" t="s">
        <v>58</v>
      </c>
      <c r="E3736" s="2">
        <v>21</v>
      </c>
      <c r="F3736" t="str">
        <f t="shared" si="58"/>
        <v>Average Per Premise1-in-2June Monthly System Peak Day100% Cycling21</v>
      </c>
      <c r="G3736">
        <v>1.3489880000000001</v>
      </c>
      <c r="H3736">
        <v>1.2269540000000001</v>
      </c>
      <c r="I3736">
        <v>67.174099999999996</v>
      </c>
      <c r="J3736">
        <v>0</v>
      </c>
      <c r="K3736">
        <v>0</v>
      </c>
      <c r="L3736">
        <v>0</v>
      </c>
      <c r="M3736">
        <v>0</v>
      </c>
      <c r="N3736">
        <v>0</v>
      </c>
      <c r="O3736">
        <v>10695</v>
      </c>
      <c r="P3736" t="s">
        <v>59</v>
      </c>
      <c r="Q3736" t="s">
        <v>61</v>
      </c>
    </row>
    <row r="3737" spans="1:17" x14ac:dyDescent="0.25">
      <c r="A3737" t="s">
        <v>29</v>
      </c>
      <c r="B3737" t="s">
        <v>36</v>
      </c>
      <c r="C3737" t="s">
        <v>50</v>
      </c>
      <c r="D3737" t="s">
        <v>58</v>
      </c>
      <c r="E3737" s="2">
        <v>21</v>
      </c>
      <c r="F3737" t="str">
        <f t="shared" si="58"/>
        <v>Average Per Device1-in-2June Monthly System Peak Day100% Cycling21</v>
      </c>
      <c r="G3737">
        <v>1.092573</v>
      </c>
      <c r="H3737">
        <v>0.99373540000000005</v>
      </c>
      <c r="I3737">
        <v>67.174099999999996</v>
      </c>
      <c r="J3737">
        <v>0</v>
      </c>
      <c r="K3737">
        <v>0</v>
      </c>
      <c r="L3737">
        <v>0</v>
      </c>
      <c r="M3737">
        <v>0</v>
      </c>
      <c r="N3737">
        <v>0</v>
      </c>
      <c r="O3737">
        <v>10695</v>
      </c>
      <c r="P3737" t="s">
        <v>59</v>
      </c>
      <c r="Q3737" t="s">
        <v>61</v>
      </c>
    </row>
    <row r="3738" spans="1:17" x14ac:dyDescent="0.25">
      <c r="A3738" t="s">
        <v>43</v>
      </c>
      <c r="B3738" t="s">
        <v>36</v>
      </c>
      <c r="C3738" t="s">
        <v>50</v>
      </c>
      <c r="D3738" t="s">
        <v>58</v>
      </c>
      <c r="E3738" s="2">
        <v>21</v>
      </c>
      <c r="F3738" t="str">
        <f t="shared" si="58"/>
        <v>Aggregate1-in-2June Monthly System Peak Day100% Cycling21</v>
      </c>
      <c r="G3738">
        <v>14.42742</v>
      </c>
      <c r="H3738">
        <v>13.12228</v>
      </c>
      <c r="I3738">
        <v>67.174099999999996</v>
      </c>
      <c r="J3738">
        <v>0</v>
      </c>
      <c r="K3738">
        <v>0</v>
      </c>
      <c r="L3738">
        <v>0</v>
      </c>
      <c r="M3738">
        <v>0</v>
      </c>
      <c r="N3738">
        <v>0</v>
      </c>
      <c r="O3738">
        <v>10695</v>
      </c>
      <c r="P3738" t="s">
        <v>59</v>
      </c>
      <c r="Q3738" t="s">
        <v>61</v>
      </c>
    </row>
    <row r="3739" spans="1:17" x14ac:dyDescent="0.25">
      <c r="A3739" t="s">
        <v>30</v>
      </c>
      <c r="B3739" t="s">
        <v>36</v>
      </c>
      <c r="C3739" t="s">
        <v>50</v>
      </c>
      <c r="D3739" t="s">
        <v>31</v>
      </c>
      <c r="E3739" s="2">
        <v>21</v>
      </c>
      <c r="F3739" t="str">
        <f t="shared" si="58"/>
        <v>Average Per Ton1-in-2June Monthly System Peak Day50% Cycling21</v>
      </c>
      <c r="G3739">
        <v>0.4021902</v>
      </c>
      <c r="H3739">
        <v>0.38171480000000002</v>
      </c>
      <c r="I3739">
        <v>67.0822</v>
      </c>
      <c r="J3739">
        <v>0</v>
      </c>
      <c r="K3739">
        <v>0</v>
      </c>
      <c r="L3739">
        <v>0</v>
      </c>
      <c r="M3739">
        <v>0</v>
      </c>
      <c r="N3739">
        <v>0</v>
      </c>
      <c r="O3739">
        <v>12331</v>
      </c>
      <c r="P3739" t="s">
        <v>59</v>
      </c>
      <c r="Q3739" t="s">
        <v>61</v>
      </c>
    </row>
    <row r="3740" spans="1:17" x14ac:dyDescent="0.25">
      <c r="A3740" t="s">
        <v>28</v>
      </c>
      <c r="B3740" t="s">
        <v>36</v>
      </c>
      <c r="C3740" t="s">
        <v>50</v>
      </c>
      <c r="D3740" t="s">
        <v>31</v>
      </c>
      <c r="E3740" s="2">
        <v>21</v>
      </c>
      <c r="F3740" t="str">
        <f t="shared" si="58"/>
        <v>Average Per Premise1-in-2June Monthly System Peak Day50% Cycling21</v>
      </c>
      <c r="G3740">
        <v>1.650914</v>
      </c>
      <c r="H3740">
        <v>1.5668660000000001</v>
      </c>
      <c r="I3740">
        <v>67.0822</v>
      </c>
      <c r="J3740">
        <v>0</v>
      </c>
      <c r="K3740">
        <v>0</v>
      </c>
      <c r="L3740">
        <v>0</v>
      </c>
      <c r="M3740">
        <v>0</v>
      </c>
      <c r="N3740">
        <v>0</v>
      </c>
      <c r="O3740">
        <v>12331</v>
      </c>
      <c r="P3740" t="s">
        <v>59</v>
      </c>
      <c r="Q3740" t="s">
        <v>61</v>
      </c>
    </row>
    <row r="3741" spans="1:17" x14ac:dyDescent="0.25">
      <c r="A3741" t="s">
        <v>29</v>
      </c>
      <c r="B3741" t="s">
        <v>36</v>
      </c>
      <c r="C3741" t="s">
        <v>50</v>
      </c>
      <c r="D3741" t="s">
        <v>31</v>
      </c>
      <c r="E3741" s="2">
        <v>21</v>
      </c>
      <c r="F3741" t="str">
        <f t="shared" si="58"/>
        <v>Average Per Device1-in-2June Monthly System Peak Day50% Cycling21</v>
      </c>
      <c r="G3741">
        <v>1.4114549999999999</v>
      </c>
      <c r="H3741">
        <v>1.3395980000000001</v>
      </c>
      <c r="I3741">
        <v>67.0822</v>
      </c>
      <c r="J3741">
        <v>0</v>
      </c>
      <c r="K3741">
        <v>0</v>
      </c>
      <c r="L3741">
        <v>0</v>
      </c>
      <c r="M3741">
        <v>0</v>
      </c>
      <c r="N3741">
        <v>0</v>
      </c>
      <c r="O3741">
        <v>12331</v>
      </c>
      <c r="P3741" t="s">
        <v>59</v>
      </c>
      <c r="Q3741" t="s">
        <v>61</v>
      </c>
    </row>
    <row r="3742" spans="1:17" x14ac:dyDescent="0.25">
      <c r="A3742" t="s">
        <v>43</v>
      </c>
      <c r="B3742" t="s">
        <v>36</v>
      </c>
      <c r="C3742" t="s">
        <v>50</v>
      </c>
      <c r="D3742" t="s">
        <v>31</v>
      </c>
      <c r="E3742" s="2">
        <v>21</v>
      </c>
      <c r="F3742" t="str">
        <f t="shared" si="58"/>
        <v>Aggregate1-in-2June Monthly System Peak Day50% Cycling21</v>
      </c>
      <c r="G3742">
        <v>20.357420000000001</v>
      </c>
      <c r="H3742">
        <v>19.32103</v>
      </c>
      <c r="I3742">
        <v>67.0822</v>
      </c>
      <c r="J3742">
        <v>0</v>
      </c>
      <c r="K3742">
        <v>0</v>
      </c>
      <c r="L3742">
        <v>0</v>
      </c>
      <c r="M3742">
        <v>0</v>
      </c>
      <c r="N3742">
        <v>0</v>
      </c>
      <c r="O3742">
        <v>12331</v>
      </c>
      <c r="P3742" t="s">
        <v>59</v>
      </c>
      <c r="Q3742" t="s">
        <v>61</v>
      </c>
    </row>
    <row r="3743" spans="1:17" x14ac:dyDescent="0.25">
      <c r="A3743" t="s">
        <v>30</v>
      </c>
      <c r="B3743" t="s">
        <v>36</v>
      </c>
      <c r="C3743" t="s">
        <v>50</v>
      </c>
      <c r="D3743" t="s">
        <v>26</v>
      </c>
      <c r="E3743" s="2">
        <v>21</v>
      </c>
      <c r="F3743" t="str">
        <f t="shared" si="58"/>
        <v>Average Per Ton1-in-2June Monthly System Peak DayAll21</v>
      </c>
      <c r="G3743">
        <v>0.35518889999999997</v>
      </c>
      <c r="H3743">
        <v>0.33157619999999999</v>
      </c>
      <c r="I3743">
        <v>67.124899999999997</v>
      </c>
      <c r="J3743">
        <v>0</v>
      </c>
      <c r="K3743">
        <v>0</v>
      </c>
      <c r="L3743">
        <v>0</v>
      </c>
      <c r="M3743">
        <v>0</v>
      </c>
      <c r="N3743">
        <v>0</v>
      </c>
      <c r="O3743">
        <v>23026</v>
      </c>
      <c r="P3743" t="s">
        <v>59</v>
      </c>
      <c r="Q3743" t="s">
        <v>61</v>
      </c>
    </row>
    <row r="3744" spans="1:17" x14ac:dyDescent="0.25">
      <c r="A3744" t="s">
        <v>28</v>
      </c>
      <c r="B3744" t="s">
        <v>36</v>
      </c>
      <c r="C3744" t="s">
        <v>50</v>
      </c>
      <c r="D3744" t="s">
        <v>26</v>
      </c>
      <c r="E3744" s="2">
        <v>21</v>
      </c>
      <c r="F3744" t="str">
        <f t="shared" si="58"/>
        <v>Average Per Premise1-in-2June Monthly System Peak DayAll21</v>
      </c>
      <c r="G3744">
        <v>1.5201499999999999</v>
      </c>
      <c r="H3744">
        <v>1.419092</v>
      </c>
      <c r="I3744">
        <v>67.124899999999997</v>
      </c>
      <c r="J3744">
        <v>0</v>
      </c>
      <c r="K3744">
        <v>0</v>
      </c>
      <c r="L3744">
        <v>0</v>
      </c>
      <c r="M3744">
        <v>0</v>
      </c>
      <c r="N3744">
        <v>0</v>
      </c>
      <c r="O3744">
        <v>23026</v>
      </c>
      <c r="P3744" t="s">
        <v>59</v>
      </c>
      <c r="Q3744" t="s">
        <v>61</v>
      </c>
    </row>
    <row r="3745" spans="1:17" x14ac:dyDescent="0.25">
      <c r="A3745" t="s">
        <v>29</v>
      </c>
      <c r="B3745" t="s">
        <v>36</v>
      </c>
      <c r="C3745" t="s">
        <v>50</v>
      </c>
      <c r="D3745" t="s">
        <v>26</v>
      </c>
      <c r="E3745" s="2">
        <v>21</v>
      </c>
      <c r="F3745" t="str">
        <f t="shared" si="58"/>
        <v>Average Per Device1-in-2June Monthly System Peak DayAll21</v>
      </c>
      <c r="G3745">
        <v>1.266939</v>
      </c>
      <c r="H3745">
        <v>1.1827129999999999</v>
      </c>
      <c r="I3745">
        <v>67.124899999999997</v>
      </c>
      <c r="J3745">
        <v>0</v>
      </c>
      <c r="K3745">
        <v>0</v>
      </c>
      <c r="L3745">
        <v>0</v>
      </c>
      <c r="M3745">
        <v>0</v>
      </c>
      <c r="N3745">
        <v>0</v>
      </c>
      <c r="O3745">
        <v>23026</v>
      </c>
      <c r="P3745" t="s">
        <v>59</v>
      </c>
      <c r="Q3745" t="s">
        <v>61</v>
      </c>
    </row>
    <row r="3746" spans="1:17" x14ac:dyDescent="0.25">
      <c r="A3746" t="s">
        <v>43</v>
      </c>
      <c r="B3746" t="s">
        <v>36</v>
      </c>
      <c r="C3746" t="s">
        <v>50</v>
      </c>
      <c r="D3746" t="s">
        <v>26</v>
      </c>
      <c r="E3746" s="2">
        <v>21</v>
      </c>
      <c r="F3746" t="str">
        <f t="shared" si="58"/>
        <v>Aggregate1-in-2June Monthly System Peak DayAll21</v>
      </c>
      <c r="G3746">
        <v>35.002980000000001</v>
      </c>
      <c r="H3746">
        <v>32.676000000000002</v>
      </c>
      <c r="I3746">
        <v>67.124899999999997</v>
      </c>
      <c r="J3746">
        <v>0</v>
      </c>
      <c r="K3746">
        <v>0</v>
      </c>
      <c r="L3746">
        <v>0</v>
      </c>
      <c r="M3746">
        <v>0</v>
      </c>
      <c r="N3746">
        <v>0</v>
      </c>
      <c r="O3746">
        <v>23026</v>
      </c>
      <c r="P3746" t="s">
        <v>59</v>
      </c>
      <c r="Q3746" t="s">
        <v>61</v>
      </c>
    </row>
    <row r="3747" spans="1:17" x14ac:dyDescent="0.25">
      <c r="A3747" t="s">
        <v>30</v>
      </c>
      <c r="B3747" t="s">
        <v>36</v>
      </c>
      <c r="C3747" t="s">
        <v>51</v>
      </c>
      <c r="D3747" t="s">
        <v>58</v>
      </c>
      <c r="E3747" s="2">
        <v>21</v>
      </c>
      <c r="F3747" t="str">
        <f t="shared" si="58"/>
        <v>Average Per Ton1-in-2May Monthly System Peak Day100% Cycling21</v>
      </c>
      <c r="G3747">
        <v>0.30223440000000001</v>
      </c>
      <c r="H3747">
        <v>0.27489340000000001</v>
      </c>
      <c r="I3747">
        <v>66.280299999999997</v>
      </c>
      <c r="J3747">
        <v>0</v>
      </c>
      <c r="K3747">
        <v>0</v>
      </c>
      <c r="L3747">
        <v>0</v>
      </c>
      <c r="M3747">
        <v>0</v>
      </c>
      <c r="N3747">
        <v>0</v>
      </c>
      <c r="O3747">
        <v>10695</v>
      </c>
      <c r="P3747" t="s">
        <v>59</v>
      </c>
      <c r="Q3747" t="s">
        <v>61</v>
      </c>
    </row>
    <row r="3748" spans="1:17" x14ac:dyDescent="0.25">
      <c r="A3748" t="s">
        <v>28</v>
      </c>
      <c r="B3748" t="s">
        <v>36</v>
      </c>
      <c r="C3748" t="s">
        <v>51</v>
      </c>
      <c r="D3748" t="s">
        <v>58</v>
      </c>
      <c r="E3748" s="2">
        <v>21</v>
      </c>
      <c r="F3748" t="str">
        <f t="shared" si="58"/>
        <v>Average Per Premise1-in-2May Monthly System Peak Day100% Cycling21</v>
      </c>
      <c r="G3748">
        <v>1.3545050000000001</v>
      </c>
      <c r="H3748">
        <v>1.2319720000000001</v>
      </c>
      <c r="I3748">
        <v>66.280299999999997</v>
      </c>
      <c r="J3748">
        <v>0</v>
      </c>
      <c r="K3748">
        <v>0</v>
      </c>
      <c r="L3748">
        <v>0</v>
      </c>
      <c r="M3748">
        <v>0</v>
      </c>
      <c r="N3748">
        <v>0</v>
      </c>
      <c r="O3748">
        <v>10695</v>
      </c>
      <c r="P3748" t="s">
        <v>59</v>
      </c>
      <c r="Q3748" t="s">
        <v>61</v>
      </c>
    </row>
    <row r="3749" spans="1:17" x14ac:dyDescent="0.25">
      <c r="A3749" t="s">
        <v>29</v>
      </c>
      <c r="B3749" t="s">
        <v>36</v>
      </c>
      <c r="C3749" t="s">
        <v>51</v>
      </c>
      <c r="D3749" t="s">
        <v>58</v>
      </c>
      <c r="E3749" s="2">
        <v>21</v>
      </c>
      <c r="F3749" t="str">
        <f t="shared" si="58"/>
        <v>Average Per Device1-in-2May Monthly System Peak Day100% Cycling21</v>
      </c>
      <c r="G3749">
        <v>1.0970409999999999</v>
      </c>
      <c r="H3749">
        <v>0.9977994</v>
      </c>
      <c r="I3749">
        <v>66.280299999999997</v>
      </c>
      <c r="J3749">
        <v>0</v>
      </c>
      <c r="K3749">
        <v>0</v>
      </c>
      <c r="L3749">
        <v>0</v>
      </c>
      <c r="M3749">
        <v>0</v>
      </c>
      <c r="N3749">
        <v>0</v>
      </c>
      <c r="O3749">
        <v>10695</v>
      </c>
      <c r="P3749" t="s">
        <v>59</v>
      </c>
      <c r="Q3749" t="s">
        <v>61</v>
      </c>
    </row>
    <row r="3750" spans="1:17" x14ac:dyDescent="0.25">
      <c r="A3750" t="s">
        <v>43</v>
      </c>
      <c r="B3750" t="s">
        <v>36</v>
      </c>
      <c r="C3750" t="s">
        <v>51</v>
      </c>
      <c r="D3750" t="s">
        <v>58</v>
      </c>
      <c r="E3750" s="2">
        <v>21</v>
      </c>
      <c r="F3750" t="str">
        <f t="shared" si="58"/>
        <v>Aggregate1-in-2May Monthly System Peak Day100% Cycling21</v>
      </c>
      <c r="G3750">
        <v>14.48643</v>
      </c>
      <c r="H3750">
        <v>13.175940000000001</v>
      </c>
      <c r="I3750">
        <v>66.280299999999997</v>
      </c>
      <c r="J3750">
        <v>0</v>
      </c>
      <c r="K3750">
        <v>0</v>
      </c>
      <c r="L3750">
        <v>0</v>
      </c>
      <c r="M3750">
        <v>0</v>
      </c>
      <c r="N3750">
        <v>0</v>
      </c>
      <c r="O3750">
        <v>10695</v>
      </c>
      <c r="P3750" t="s">
        <v>59</v>
      </c>
      <c r="Q3750" t="s">
        <v>61</v>
      </c>
    </row>
    <row r="3751" spans="1:17" x14ac:dyDescent="0.25">
      <c r="A3751" t="s">
        <v>30</v>
      </c>
      <c r="B3751" t="s">
        <v>36</v>
      </c>
      <c r="C3751" t="s">
        <v>51</v>
      </c>
      <c r="D3751" t="s">
        <v>31</v>
      </c>
      <c r="E3751" s="2">
        <v>21</v>
      </c>
      <c r="F3751" t="str">
        <f t="shared" si="58"/>
        <v>Average Per Ton1-in-2May Monthly System Peak Day50% Cycling21</v>
      </c>
      <c r="G3751">
        <v>0.40711000000000003</v>
      </c>
      <c r="H3751">
        <v>0.38638410000000001</v>
      </c>
      <c r="I3751">
        <v>66.132300000000001</v>
      </c>
      <c r="J3751">
        <v>0</v>
      </c>
      <c r="K3751">
        <v>0</v>
      </c>
      <c r="L3751">
        <v>0</v>
      </c>
      <c r="M3751">
        <v>0</v>
      </c>
      <c r="N3751">
        <v>0</v>
      </c>
      <c r="O3751">
        <v>12331</v>
      </c>
      <c r="P3751" t="s">
        <v>59</v>
      </c>
      <c r="Q3751" t="s">
        <v>61</v>
      </c>
    </row>
    <row r="3752" spans="1:17" x14ac:dyDescent="0.25">
      <c r="A3752" t="s">
        <v>28</v>
      </c>
      <c r="B3752" t="s">
        <v>36</v>
      </c>
      <c r="C3752" t="s">
        <v>51</v>
      </c>
      <c r="D3752" t="s">
        <v>31</v>
      </c>
      <c r="E3752" s="2">
        <v>21</v>
      </c>
      <c r="F3752" t="str">
        <f t="shared" si="58"/>
        <v>Average Per Premise1-in-2May Monthly System Peak Day50% Cycling21</v>
      </c>
      <c r="G3752">
        <v>1.671109</v>
      </c>
      <c r="H3752">
        <v>1.586033</v>
      </c>
      <c r="I3752">
        <v>66.132300000000001</v>
      </c>
      <c r="J3752">
        <v>0</v>
      </c>
      <c r="K3752">
        <v>0</v>
      </c>
      <c r="L3752">
        <v>0</v>
      </c>
      <c r="M3752">
        <v>0</v>
      </c>
      <c r="N3752">
        <v>0</v>
      </c>
      <c r="O3752">
        <v>12331</v>
      </c>
      <c r="P3752" t="s">
        <v>59</v>
      </c>
      <c r="Q3752" t="s">
        <v>61</v>
      </c>
    </row>
    <row r="3753" spans="1:17" x14ac:dyDescent="0.25">
      <c r="A3753" t="s">
        <v>29</v>
      </c>
      <c r="B3753" t="s">
        <v>36</v>
      </c>
      <c r="C3753" t="s">
        <v>51</v>
      </c>
      <c r="D3753" t="s">
        <v>31</v>
      </c>
      <c r="E3753" s="2">
        <v>21</v>
      </c>
      <c r="F3753" t="str">
        <f t="shared" si="58"/>
        <v>Average Per Device1-in-2May Monthly System Peak Day50% Cycling21</v>
      </c>
      <c r="G3753">
        <v>1.4287209999999999</v>
      </c>
      <c r="H3753">
        <v>1.355985</v>
      </c>
      <c r="I3753">
        <v>66.132300000000001</v>
      </c>
      <c r="J3753">
        <v>0</v>
      </c>
      <c r="K3753">
        <v>0</v>
      </c>
      <c r="L3753">
        <v>0</v>
      </c>
      <c r="M3753">
        <v>0</v>
      </c>
      <c r="N3753">
        <v>0</v>
      </c>
      <c r="O3753">
        <v>12331</v>
      </c>
      <c r="P3753" t="s">
        <v>59</v>
      </c>
      <c r="Q3753" t="s">
        <v>61</v>
      </c>
    </row>
    <row r="3754" spans="1:17" x14ac:dyDescent="0.25">
      <c r="A3754" t="s">
        <v>43</v>
      </c>
      <c r="B3754" t="s">
        <v>36</v>
      </c>
      <c r="C3754" t="s">
        <v>51</v>
      </c>
      <c r="D3754" t="s">
        <v>31</v>
      </c>
      <c r="E3754" s="2">
        <v>21</v>
      </c>
      <c r="F3754" t="str">
        <f t="shared" si="58"/>
        <v>Aggregate1-in-2May Monthly System Peak Day50% Cycling21</v>
      </c>
      <c r="G3754">
        <v>20.606449999999999</v>
      </c>
      <c r="H3754">
        <v>19.557379999999998</v>
      </c>
      <c r="I3754">
        <v>66.132300000000001</v>
      </c>
      <c r="J3754">
        <v>0</v>
      </c>
      <c r="K3754">
        <v>0</v>
      </c>
      <c r="L3754">
        <v>0</v>
      </c>
      <c r="M3754">
        <v>0</v>
      </c>
      <c r="N3754">
        <v>0</v>
      </c>
      <c r="O3754">
        <v>12331</v>
      </c>
      <c r="P3754" t="s">
        <v>59</v>
      </c>
      <c r="Q3754" t="s">
        <v>61</v>
      </c>
    </row>
    <row r="3755" spans="1:17" x14ac:dyDescent="0.25">
      <c r="A3755" t="s">
        <v>30</v>
      </c>
      <c r="B3755" t="s">
        <v>36</v>
      </c>
      <c r="C3755" t="s">
        <v>51</v>
      </c>
      <c r="D3755" t="s">
        <v>26</v>
      </c>
      <c r="E3755" s="2">
        <v>21</v>
      </c>
      <c r="F3755" t="str">
        <f t="shared" si="58"/>
        <v>Average Per Ton1-in-2May Monthly System Peak DayAll21</v>
      </c>
      <c r="G3755">
        <v>0.35839529999999997</v>
      </c>
      <c r="H3755">
        <v>0.33459670000000002</v>
      </c>
      <c r="I3755">
        <v>66.201099999999997</v>
      </c>
      <c r="J3755">
        <v>0</v>
      </c>
      <c r="K3755">
        <v>0</v>
      </c>
      <c r="L3755">
        <v>0</v>
      </c>
      <c r="M3755">
        <v>0</v>
      </c>
      <c r="N3755">
        <v>0</v>
      </c>
      <c r="O3755">
        <v>23026</v>
      </c>
      <c r="P3755" t="s">
        <v>59</v>
      </c>
      <c r="Q3755" t="s">
        <v>61</v>
      </c>
    </row>
    <row r="3756" spans="1:17" x14ac:dyDescent="0.25">
      <c r="A3756" t="s">
        <v>28</v>
      </c>
      <c r="B3756" t="s">
        <v>36</v>
      </c>
      <c r="C3756" t="s">
        <v>51</v>
      </c>
      <c r="D3756" t="s">
        <v>26</v>
      </c>
      <c r="E3756" s="2">
        <v>21</v>
      </c>
      <c r="F3756" t="str">
        <f t="shared" si="58"/>
        <v>Average Per Premise1-in-2May Monthly System Peak DayAll21</v>
      </c>
      <c r="G3756">
        <v>1.533873</v>
      </c>
      <c r="H3756">
        <v>1.4320189999999999</v>
      </c>
      <c r="I3756">
        <v>66.201099999999997</v>
      </c>
      <c r="J3756">
        <v>0</v>
      </c>
      <c r="K3756">
        <v>0</v>
      </c>
      <c r="L3756">
        <v>0</v>
      </c>
      <c r="M3756">
        <v>0</v>
      </c>
      <c r="N3756">
        <v>0</v>
      </c>
      <c r="O3756">
        <v>23026</v>
      </c>
      <c r="P3756" t="s">
        <v>59</v>
      </c>
      <c r="Q3756" t="s">
        <v>61</v>
      </c>
    </row>
    <row r="3757" spans="1:17" x14ac:dyDescent="0.25">
      <c r="A3757" t="s">
        <v>29</v>
      </c>
      <c r="B3757" t="s">
        <v>36</v>
      </c>
      <c r="C3757" t="s">
        <v>51</v>
      </c>
      <c r="D3757" t="s">
        <v>26</v>
      </c>
      <c r="E3757" s="2">
        <v>21</v>
      </c>
      <c r="F3757" t="str">
        <f t="shared" si="58"/>
        <v>Average Per Device1-in-2May Monthly System Peak DayAll21</v>
      </c>
      <c r="G3757">
        <v>1.278376</v>
      </c>
      <c r="H3757">
        <v>1.193487</v>
      </c>
      <c r="I3757">
        <v>66.201099999999997</v>
      </c>
      <c r="J3757">
        <v>0</v>
      </c>
      <c r="K3757">
        <v>0</v>
      </c>
      <c r="L3757">
        <v>0</v>
      </c>
      <c r="M3757">
        <v>0</v>
      </c>
      <c r="N3757">
        <v>0</v>
      </c>
      <c r="O3757">
        <v>23026</v>
      </c>
      <c r="P3757" t="s">
        <v>59</v>
      </c>
      <c r="Q3757" t="s">
        <v>61</v>
      </c>
    </row>
    <row r="3758" spans="1:17" x14ac:dyDescent="0.25">
      <c r="A3758" t="s">
        <v>43</v>
      </c>
      <c r="B3758" t="s">
        <v>36</v>
      </c>
      <c r="C3758" t="s">
        <v>51</v>
      </c>
      <c r="D3758" t="s">
        <v>26</v>
      </c>
      <c r="E3758" s="2">
        <v>21</v>
      </c>
      <c r="F3758" t="str">
        <f t="shared" si="58"/>
        <v>Aggregate1-in-2May Monthly System Peak DayAll21</v>
      </c>
      <c r="G3758">
        <v>35.318959999999997</v>
      </c>
      <c r="H3758">
        <v>32.973669999999998</v>
      </c>
      <c r="I3758">
        <v>66.201099999999997</v>
      </c>
      <c r="J3758">
        <v>0</v>
      </c>
      <c r="K3758">
        <v>0</v>
      </c>
      <c r="L3758">
        <v>0</v>
      </c>
      <c r="M3758">
        <v>0</v>
      </c>
      <c r="N3758">
        <v>0</v>
      </c>
      <c r="O3758">
        <v>23026</v>
      </c>
      <c r="P3758" t="s">
        <v>59</v>
      </c>
      <c r="Q3758" t="s">
        <v>61</v>
      </c>
    </row>
    <row r="3759" spans="1:17" x14ac:dyDescent="0.25">
      <c r="A3759" t="s">
        <v>30</v>
      </c>
      <c r="B3759" t="s">
        <v>36</v>
      </c>
      <c r="C3759" t="s">
        <v>52</v>
      </c>
      <c r="D3759" t="s">
        <v>58</v>
      </c>
      <c r="E3759" s="2">
        <v>21</v>
      </c>
      <c r="F3759" t="str">
        <f t="shared" si="58"/>
        <v>Average Per Ton1-in-2October Monthly System Peak Day100% Cycling21</v>
      </c>
      <c r="G3759">
        <v>0.3604542</v>
      </c>
      <c r="H3759">
        <v>0.32784649999999999</v>
      </c>
      <c r="I3759">
        <v>68.818600000000004</v>
      </c>
      <c r="J3759">
        <v>0</v>
      </c>
      <c r="K3759">
        <v>0</v>
      </c>
      <c r="L3759">
        <v>0</v>
      </c>
      <c r="M3759">
        <v>0</v>
      </c>
      <c r="N3759">
        <v>0</v>
      </c>
      <c r="O3759">
        <v>10695</v>
      </c>
      <c r="P3759" t="s">
        <v>59</v>
      </c>
      <c r="Q3759" t="s">
        <v>61</v>
      </c>
    </row>
    <row r="3760" spans="1:17" x14ac:dyDescent="0.25">
      <c r="A3760" t="s">
        <v>28</v>
      </c>
      <c r="B3760" t="s">
        <v>36</v>
      </c>
      <c r="C3760" t="s">
        <v>52</v>
      </c>
      <c r="D3760" t="s">
        <v>58</v>
      </c>
      <c r="E3760" s="2">
        <v>21</v>
      </c>
      <c r="F3760" t="str">
        <f t="shared" si="58"/>
        <v>Average Per Premise1-in-2October Monthly System Peak Day100% Cycling21</v>
      </c>
      <c r="G3760">
        <v>1.6154250000000001</v>
      </c>
      <c r="H3760">
        <v>1.4692890000000001</v>
      </c>
      <c r="I3760">
        <v>68.818600000000004</v>
      </c>
      <c r="J3760">
        <v>0</v>
      </c>
      <c r="K3760">
        <v>0</v>
      </c>
      <c r="L3760">
        <v>0</v>
      </c>
      <c r="M3760">
        <v>0</v>
      </c>
      <c r="N3760">
        <v>0</v>
      </c>
      <c r="O3760">
        <v>10695</v>
      </c>
      <c r="P3760" t="s">
        <v>59</v>
      </c>
      <c r="Q3760" t="s">
        <v>61</v>
      </c>
    </row>
    <row r="3761" spans="1:17" x14ac:dyDescent="0.25">
      <c r="A3761" t="s">
        <v>29</v>
      </c>
      <c r="B3761" t="s">
        <v>36</v>
      </c>
      <c r="C3761" t="s">
        <v>52</v>
      </c>
      <c r="D3761" t="s">
        <v>58</v>
      </c>
      <c r="E3761" s="2">
        <v>21</v>
      </c>
      <c r="F3761" t="str">
        <f t="shared" si="58"/>
        <v>Average Per Device1-in-2October Monthly System Peak Day100% Cycling21</v>
      </c>
      <c r="G3761">
        <v>1.3083659999999999</v>
      </c>
      <c r="H3761">
        <v>1.190007</v>
      </c>
      <c r="I3761">
        <v>68.818600000000004</v>
      </c>
      <c r="J3761">
        <v>0</v>
      </c>
      <c r="K3761">
        <v>0</v>
      </c>
      <c r="L3761">
        <v>0</v>
      </c>
      <c r="M3761">
        <v>0</v>
      </c>
      <c r="N3761">
        <v>0</v>
      </c>
      <c r="O3761">
        <v>10695</v>
      </c>
      <c r="P3761" t="s">
        <v>59</v>
      </c>
      <c r="Q3761" t="s">
        <v>61</v>
      </c>
    </row>
    <row r="3762" spans="1:17" x14ac:dyDescent="0.25">
      <c r="A3762" t="s">
        <v>43</v>
      </c>
      <c r="B3762" t="s">
        <v>36</v>
      </c>
      <c r="C3762" t="s">
        <v>52</v>
      </c>
      <c r="D3762" t="s">
        <v>58</v>
      </c>
      <c r="E3762" s="2">
        <v>21</v>
      </c>
      <c r="F3762" t="str">
        <f t="shared" si="58"/>
        <v>Aggregate1-in-2October Monthly System Peak Day100% Cycling21</v>
      </c>
      <c r="G3762">
        <v>17.276969999999999</v>
      </c>
      <c r="H3762">
        <v>15.714040000000001</v>
      </c>
      <c r="I3762">
        <v>68.818600000000004</v>
      </c>
      <c r="J3762">
        <v>0</v>
      </c>
      <c r="K3762">
        <v>0</v>
      </c>
      <c r="L3762">
        <v>0</v>
      </c>
      <c r="M3762">
        <v>0</v>
      </c>
      <c r="N3762">
        <v>0</v>
      </c>
      <c r="O3762">
        <v>10695</v>
      </c>
      <c r="P3762" t="s">
        <v>59</v>
      </c>
      <c r="Q3762" t="s">
        <v>61</v>
      </c>
    </row>
    <row r="3763" spans="1:17" x14ac:dyDescent="0.25">
      <c r="A3763" t="s">
        <v>30</v>
      </c>
      <c r="B3763" t="s">
        <v>36</v>
      </c>
      <c r="C3763" t="s">
        <v>52</v>
      </c>
      <c r="D3763" t="s">
        <v>31</v>
      </c>
      <c r="E3763" s="2">
        <v>21</v>
      </c>
      <c r="F3763" t="str">
        <f t="shared" si="58"/>
        <v>Average Per Ton1-in-2October Monthly System Peak Day50% Cycling21</v>
      </c>
      <c r="G3763">
        <v>0.4745837</v>
      </c>
      <c r="H3763">
        <v>0.45042270000000001</v>
      </c>
      <c r="I3763">
        <v>68.5184</v>
      </c>
      <c r="J3763">
        <v>0</v>
      </c>
      <c r="K3763">
        <v>0</v>
      </c>
      <c r="L3763">
        <v>0</v>
      </c>
      <c r="M3763">
        <v>0</v>
      </c>
      <c r="N3763">
        <v>0</v>
      </c>
      <c r="O3763">
        <v>12331</v>
      </c>
      <c r="P3763" t="s">
        <v>59</v>
      </c>
      <c r="Q3763" t="s">
        <v>61</v>
      </c>
    </row>
    <row r="3764" spans="1:17" x14ac:dyDescent="0.25">
      <c r="A3764" t="s">
        <v>28</v>
      </c>
      <c r="B3764" t="s">
        <v>36</v>
      </c>
      <c r="C3764" t="s">
        <v>52</v>
      </c>
      <c r="D3764" t="s">
        <v>31</v>
      </c>
      <c r="E3764" s="2">
        <v>21</v>
      </c>
      <c r="F3764" t="str">
        <f t="shared" si="58"/>
        <v>Average Per Premise1-in-2October Monthly System Peak Day50% Cycling21</v>
      </c>
      <c r="G3764">
        <v>1.9480759999999999</v>
      </c>
      <c r="H3764">
        <v>1.8488990000000001</v>
      </c>
      <c r="I3764">
        <v>68.5184</v>
      </c>
      <c r="J3764">
        <v>0</v>
      </c>
      <c r="K3764">
        <v>0</v>
      </c>
      <c r="L3764">
        <v>0</v>
      </c>
      <c r="M3764">
        <v>0</v>
      </c>
      <c r="N3764">
        <v>0</v>
      </c>
      <c r="O3764">
        <v>12331</v>
      </c>
      <c r="P3764" t="s">
        <v>59</v>
      </c>
      <c r="Q3764" t="s">
        <v>61</v>
      </c>
    </row>
    <row r="3765" spans="1:17" x14ac:dyDescent="0.25">
      <c r="A3765" t="s">
        <v>29</v>
      </c>
      <c r="B3765" t="s">
        <v>36</v>
      </c>
      <c r="C3765" t="s">
        <v>52</v>
      </c>
      <c r="D3765" t="s">
        <v>31</v>
      </c>
      <c r="E3765" s="2">
        <v>21</v>
      </c>
      <c r="F3765" t="str">
        <f t="shared" si="58"/>
        <v>Average Per Device1-in-2October Monthly System Peak Day50% Cycling21</v>
      </c>
      <c r="G3765">
        <v>1.6655150000000001</v>
      </c>
      <c r="H3765">
        <v>1.580724</v>
      </c>
      <c r="I3765">
        <v>68.5184</v>
      </c>
      <c r="J3765">
        <v>0</v>
      </c>
      <c r="K3765">
        <v>0</v>
      </c>
      <c r="L3765">
        <v>0</v>
      </c>
      <c r="M3765">
        <v>0</v>
      </c>
      <c r="N3765">
        <v>0</v>
      </c>
      <c r="O3765">
        <v>12331</v>
      </c>
      <c r="P3765" t="s">
        <v>59</v>
      </c>
      <c r="Q3765" t="s">
        <v>61</v>
      </c>
    </row>
    <row r="3766" spans="1:17" x14ac:dyDescent="0.25">
      <c r="A3766" t="s">
        <v>43</v>
      </c>
      <c r="B3766" t="s">
        <v>36</v>
      </c>
      <c r="C3766" t="s">
        <v>52</v>
      </c>
      <c r="D3766" t="s">
        <v>31</v>
      </c>
      <c r="E3766" s="2">
        <v>21</v>
      </c>
      <c r="F3766" t="str">
        <f t="shared" si="58"/>
        <v>Aggregate1-in-2October Monthly System Peak Day50% Cycling21</v>
      </c>
      <c r="G3766">
        <v>24.021719999999998</v>
      </c>
      <c r="H3766">
        <v>22.798780000000001</v>
      </c>
      <c r="I3766">
        <v>68.5184</v>
      </c>
      <c r="J3766">
        <v>0</v>
      </c>
      <c r="K3766">
        <v>0</v>
      </c>
      <c r="L3766">
        <v>0</v>
      </c>
      <c r="M3766">
        <v>0</v>
      </c>
      <c r="N3766">
        <v>0</v>
      </c>
      <c r="O3766">
        <v>12331</v>
      </c>
      <c r="P3766" t="s">
        <v>59</v>
      </c>
      <c r="Q3766" t="s">
        <v>61</v>
      </c>
    </row>
    <row r="3767" spans="1:17" x14ac:dyDescent="0.25">
      <c r="A3767" t="s">
        <v>30</v>
      </c>
      <c r="B3767" t="s">
        <v>36</v>
      </c>
      <c r="C3767" t="s">
        <v>52</v>
      </c>
      <c r="D3767" t="s">
        <v>26</v>
      </c>
      <c r="E3767" s="2">
        <v>21</v>
      </c>
      <c r="F3767" t="str">
        <f t="shared" si="58"/>
        <v>Average Per Ton1-in-2October Monthly System Peak DayAll21</v>
      </c>
      <c r="G3767">
        <v>0.42157060000000002</v>
      </c>
      <c r="H3767">
        <v>0.39348610000000001</v>
      </c>
      <c r="I3767">
        <v>68.657899999999998</v>
      </c>
      <c r="J3767">
        <v>0</v>
      </c>
      <c r="K3767">
        <v>0</v>
      </c>
      <c r="L3767">
        <v>0</v>
      </c>
      <c r="M3767">
        <v>0</v>
      </c>
      <c r="N3767">
        <v>0</v>
      </c>
      <c r="O3767">
        <v>23026</v>
      </c>
      <c r="P3767" t="s">
        <v>59</v>
      </c>
      <c r="Q3767" t="s">
        <v>61</v>
      </c>
    </row>
    <row r="3768" spans="1:17" x14ac:dyDescent="0.25">
      <c r="A3768" t="s">
        <v>28</v>
      </c>
      <c r="B3768" t="s">
        <v>36</v>
      </c>
      <c r="C3768" t="s">
        <v>52</v>
      </c>
      <c r="D3768" t="s">
        <v>26</v>
      </c>
      <c r="E3768" s="2">
        <v>21</v>
      </c>
      <c r="F3768" t="str">
        <f t="shared" si="58"/>
        <v>Average Per Premise1-in-2October Monthly System Peak DayAll21</v>
      </c>
      <c r="G3768">
        <v>1.8042530000000001</v>
      </c>
      <c r="H3768">
        <v>1.684056</v>
      </c>
      <c r="I3768">
        <v>68.657899999999998</v>
      </c>
      <c r="J3768">
        <v>0</v>
      </c>
      <c r="K3768">
        <v>0</v>
      </c>
      <c r="L3768">
        <v>0</v>
      </c>
      <c r="M3768">
        <v>0</v>
      </c>
      <c r="N3768">
        <v>0</v>
      </c>
      <c r="O3768">
        <v>23026</v>
      </c>
      <c r="P3768" t="s">
        <v>59</v>
      </c>
      <c r="Q3768" t="s">
        <v>61</v>
      </c>
    </row>
    <row r="3769" spans="1:17" x14ac:dyDescent="0.25">
      <c r="A3769" t="s">
        <v>29</v>
      </c>
      <c r="B3769" t="s">
        <v>36</v>
      </c>
      <c r="C3769" t="s">
        <v>52</v>
      </c>
      <c r="D3769" t="s">
        <v>26</v>
      </c>
      <c r="E3769" s="2">
        <v>21</v>
      </c>
      <c r="F3769" t="str">
        <f t="shared" si="58"/>
        <v>Average Per Device1-in-2October Monthly System Peak DayAll21</v>
      </c>
      <c r="G3769">
        <v>1.5037180000000001</v>
      </c>
      <c r="H3769">
        <v>1.4035420000000001</v>
      </c>
      <c r="I3769">
        <v>68.657899999999998</v>
      </c>
      <c r="J3769">
        <v>0</v>
      </c>
      <c r="K3769">
        <v>0</v>
      </c>
      <c r="L3769">
        <v>0</v>
      </c>
      <c r="M3769">
        <v>0</v>
      </c>
      <c r="N3769">
        <v>0</v>
      </c>
      <c r="O3769">
        <v>23026</v>
      </c>
      <c r="P3769" t="s">
        <v>59</v>
      </c>
      <c r="Q3769" t="s">
        <v>61</v>
      </c>
    </row>
    <row r="3770" spans="1:17" x14ac:dyDescent="0.25">
      <c r="A3770" t="s">
        <v>43</v>
      </c>
      <c r="B3770" t="s">
        <v>36</v>
      </c>
      <c r="C3770" t="s">
        <v>52</v>
      </c>
      <c r="D3770" t="s">
        <v>26</v>
      </c>
      <c r="E3770" s="2">
        <v>21</v>
      </c>
      <c r="F3770" t="str">
        <f t="shared" si="58"/>
        <v>Aggregate1-in-2October Monthly System Peak DayAll21</v>
      </c>
      <c r="G3770">
        <v>41.544730000000001</v>
      </c>
      <c r="H3770">
        <v>38.777070000000002</v>
      </c>
      <c r="I3770">
        <v>68.657899999999998</v>
      </c>
      <c r="J3770">
        <v>0</v>
      </c>
      <c r="K3770">
        <v>0</v>
      </c>
      <c r="L3770">
        <v>0</v>
      </c>
      <c r="M3770">
        <v>0</v>
      </c>
      <c r="N3770">
        <v>0</v>
      </c>
      <c r="O3770">
        <v>23026</v>
      </c>
      <c r="P3770" t="s">
        <v>59</v>
      </c>
      <c r="Q3770" t="s">
        <v>61</v>
      </c>
    </row>
    <row r="3771" spans="1:17" x14ac:dyDescent="0.25">
      <c r="A3771" t="s">
        <v>30</v>
      </c>
      <c r="B3771" t="s">
        <v>36</v>
      </c>
      <c r="C3771" t="s">
        <v>53</v>
      </c>
      <c r="D3771" t="s">
        <v>58</v>
      </c>
      <c r="E3771" s="2">
        <v>21</v>
      </c>
      <c r="F3771" t="str">
        <f t="shared" si="58"/>
        <v>Average Per Ton1-in-2September Monthly System Peak Day100% Cycling21</v>
      </c>
      <c r="G3771">
        <v>0.44757029999999998</v>
      </c>
      <c r="H3771">
        <v>0.40708179999999999</v>
      </c>
      <c r="I3771">
        <v>76.671800000000005</v>
      </c>
      <c r="J3771">
        <v>0</v>
      </c>
      <c r="K3771">
        <v>0</v>
      </c>
      <c r="L3771">
        <v>0</v>
      </c>
      <c r="M3771">
        <v>0</v>
      </c>
      <c r="N3771">
        <v>0</v>
      </c>
      <c r="O3771">
        <v>10695</v>
      </c>
      <c r="P3771" t="s">
        <v>59</v>
      </c>
      <c r="Q3771" t="s">
        <v>61</v>
      </c>
    </row>
    <row r="3772" spans="1:17" x14ac:dyDescent="0.25">
      <c r="A3772" t="s">
        <v>28</v>
      </c>
      <c r="B3772" t="s">
        <v>36</v>
      </c>
      <c r="C3772" t="s">
        <v>53</v>
      </c>
      <c r="D3772" t="s">
        <v>58</v>
      </c>
      <c r="E3772" s="2">
        <v>21</v>
      </c>
      <c r="F3772" t="str">
        <f t="shared" si="58"/>
        <v>Average Per Premise1-in-2September Monthly System Peak Day100% Cycling21</v>
      </c>
      <c r="G3772">
        <v>2.0058470000000002</v>
      </c>
      <c r="H3772">
        <v>1.824392</v>
      </c>
      <c r="I3772">
        <v>76.671800000000005</v>
      </c>
      <c r="J3772">
        <v>0</v>
      </c>
      <c r="K3772">
        <v>0</v>
      </c>
      <c r="L3772">
        <v>0</v>
      </c>
      <c r="M3772">
        <v>0</v>
      </c>
      <c r="N3772">
        <v>0</v>
      </c>
      <c r="O3772">
        <v>10695</v>
      </c>
      <c r="P3772" t="s">
        <v>59</v>
      </c>
      <c r="Q3772" t="s">
        <v>61</v>
      </c>
    </row>
    <row r="3773" spans="1:17" x14ac:dyDescent="0.25">
      <c r="A3773" t="s">
        <v>29</v>
      </c>
      <c r="B3773" t="s">
        <v>36</v>
      </c>
      <c r="C3773" t="s">
        <v>53</v>
      </c>
      <c r="D3773" t="s">
        <v>58</v>
      </c>
      <c r="E3773" s="2">
        <v>21</v>
      </c>
      <c r="F3773" t="str">
        <f t="shared" si="58"/>
        <v>Average Per Device1-in-2September Monthly System Peak Day100% Cycling21</v>
      </c>
      <c r="G3773">
        <v>1.6245769999999999</v>
      </c>
      <c r="H3773">
        <v>1.4776130000000001</v>
      </c>
      <c r="I3773">
        <v>76.671800000000005</v>
      </c>
      <c r="J3773">
        <v>0</v>
      </c>
      <c r="K3773">
        <v>0</v>
      </c>
      <c r="L3773">
        <v>0</v>
      </c>
      <c r="M3773">
        <v>0</v>
      </c>
      <c r="N3773">
        <v>0</v>
      </c>
      <c r="O3773">
        <v>10695</v>
      </c>
      <c r="P3773" t="s">
        <v>59</v>
      </c>
      <c r="Q3773" t="s">
        <v>61</v>
      </c>
    </row>
    <row r="3774" spans="1:17" x14ac:dyDescent="0.25">
      <c r="A3774" t="s">
        <v>43</v>
      </c>
      <c r="B3774" t="s">
        <v>36</v>
      </c>
      <c r="C3774" t="s">
        <v>53</v>
      </c>
      <c r="D3774" t="s">
        <v>58</v>
      </c>
      <c r="E3774" s="2">
        <v>21</v>
      </c>
      <c r="F3774" t="str">
        <f t="shared" si="58"/>
        <v>Aggregate1-in-2September Monthly System Peak Day100% Cycling21</v>
      </c>
      <c r="G3774">
        <v>21.452539999999999</v>
      </c>
      <c r="H3774">
        <v>19.511880000000001</v>
      </c>
      <c r="I3774">
        <v>76.671800000000005</v>
      </c>
      <c r="J3774">
        <v>0</v>
      </c>
      <c r="K3774">
        <v>0</v>
      </c>
      <c r="L3774">
        <v>0</v>
      </c>
      <c r="M3774">
        <v>0</v>
      </c>
      <c r="N3774">
        <v>0</v>
      </c>
      <c r="O3774">
        <v>10695</v>
      </c>
      <c r="P3774" t="s">
        <v>59</v>
      </c>
      <c r="Q3774" t="s">
        <v>61</v>
      </c>
    </row>
    <row r="3775" spans="1:17" x14ac:dyDescent="0.25">
      <c r="A3775" t="s">
        <v>30</v>
      </c>
      <c r="B3775" t="s">
        <v>36</v>
      </c>
      <c r="C3775" t="s">
        <v>53</v>
      </c>
      <c r="D3775" t="s">
        <v>31</v>
      </c>
      <c r="E3775" s="2">
        <v>21</v>
      </c>
      <c r="F3775" t="str">
        <f t="shared" si="58"/>
        <v>Average Per Ton1-in-2September Monthly System Peak Day50% Cycling21</v>
      </c>
      <c r="G3775">
        <v>0.57881640000000001</v>
      </c>
      <c r="H3775">
        <v>0.54934899999999998</v>
      </c>
      <c r="I3775">
        <v>76.581100000000006</v>
      </c>
      <c r="J3775">
        <v>0</v>
      </c>
      <c r="K3775">
        <v>0</v>
      </c>
      <c r="L3775">
        <v>0</v>
      </c>
      <c r="M3775">
        <v>0</v>
      </c>
      <c r="N3775">
        <v>0</v>
      </c>
      <c r="O3775">
        <v>12331</v>
      </c>
      <c r="P3775" t="s">
        <v>59</v>
      </c>
      <c r="Q3775" t="s">
        <v>61</v>
      </c>
    </row>
    <row r="3776" spans="1:17" x14ac:dyDescent="0.25">
      <c r="A3776" t="s">
        <v>28</v>
      </c>
      <c r="B3776" t="s">
        <v>36</v>
      </c>
      <c r="C3776" t="s">
        <v>53</v>
      </c>
      <c r="D3776" t="s">
        <v>31</v>
      </c>
      <c r="E3776" s="2">
        <v>21</v>
      </c>
      <c r="F3776" t="str">
        <f t="shared" si="58"/>
        <v>Average Per Premise1-in-2September Monthly System Peak Day50% Cycling21</v>
      </c>
      <c r="G3776">
        <v>2.375931</v>
      </c>
      <c r="H3776">
        <v>2.2549730000000001</v>
      </c>
      <c r="I3776">
        <v>76.581100000000006</v>
      </c>
      <c r="J3776">
        <v>0</v>
      </c>
      <c r="K3776">
        <v>0</v>
      </c>
      <c r="L3776">
        <v>0</v>
      </c>
      <c r="M3776">
        <v>0</v>
      </c>
      <c r="N3776">
        <v>0</v>
      </c>
      <c r="O3776">
        <v>12331</v>
      </c>
      <c r="P3776" t="s">
        <v>59</v>
      </c>
      <c r="Q3776" t="s">
        <v>61</v>
      </c>
    </row>
    <row r="3777" spans="1:17" x14ac:dyDescent="0.25">
      <c r="A3777" t="s">
        <v>29</v>
      </c>
      <c r="B3777" t="s">
        <v>36</v>
      </c>
      <c r="C3777" t="s">
        <v>53</v>
      </c>
      <c r="D3777" t="s">
        <v>31</v>
      </c>
      <c r="E3777" s="2">
        <v>21</v>
      </c>
      <c r="F3777" t="str">
        <f t="shared" si="58"/>
        <v>Average Per Device1-in-2September Monthly System Peak Day50% Cycling21</v>
      </c>
      <c r="G3777">
        <v>2.0313110000000001</v>
      </c>
      <c r="H3777">
        <v>1.9278979999999999</v>
      </c>
      <c r="I3777">
        <v>76.581100000000006</v>
      </c>
      <c r="J3777">
        <v>0</v>
      </c>
      <c r="K3777">
        <v>0</v>
      </c>
      <c r="L3777">
        <v>0</v>
      </c>
      <c r="M3777">
        <v>0</v>
      </c>
      <c r="N3777">
        <v>0</v>
      </c>
      <c r="O3777">
        <v>12331</v>
      </c>
      <c r="P3777" t="s">
        <v>59</v>
      </c>
      <c r="Q3777" t="s">
        <v>61</v>
      </c>
    </row>
    <row r="3778" spans="1:17" x14ac:dyDescent="0.25">
      <c r="A3778" t="s">
        <v>43</v>
      </c>
      <c r="B3778" t="s">
        <v>36</v>
      </c>
      <c r="C3778" t="s">
        <v>53</v>
      </c>
      <c r="D3778" t="s">
        <v>31</v>
      </c>
      <c r="E3778" s="2">
        <v>21</v>
      </c>
      <c r="F3778" t="str">
        <f t="shared" si="58"/>
        <v>Aggregate1-in-2September Monthly System Peak Day50% Cycling21</v>
      </c>
      <c r="G3778">
        <v>29.297609999999999</v>
      </c>
      <c r="H3778">
        <v>27.806069999999998</v>
      </c>
      <c r="I3778">
        <v>76.581100000000006</v>
      </c>
      <c r="J3778">
        <v>0</v>
      </c>
      <c r="K3778">
        <v>0</v>
      </c>
      <c r="L3778">
        <v>0</v>
      </c>
      <c r="M3778">
        <v>0</v>
      </c>
      <c r="N3778">
        <v>0</v>
      </c>
      <c r="O3778">
        <v>12331</v>
      </c>
      <c r="P3778" t="s">
        <v>59</v>
      </c>
      <c r="Q3778" t="s">
        <v>61</v>
      </c>
    </row>
    <row r="3779" spans="1:17" x14ac:dyDescent="0.25">
      <c r="A3779" t="s">
        <v>30</v>
      </c>
      <c r="B3779" t="s">
        <v>36</v>
      </c>
      <c r="C3779" t="s">
        <v>53</v>
      </c>
      <c r="D3779" t="s">
        <v>26</v>
      </c>
      <c r="E3779" s="2">
        <v>21</v>
      </c>
      <c r="F3779" t="str">
        <f t="shared" ref="F3779:F3842" si="59">CONCATENATE(A3779,B3779,C3779,D3779,E3779)</f>
        <v>Average Per Ton1-in-2September Monthly System Peak DayAll21</v>
      </c>
      <c r="G3779">
        <v>0.5178526</v>
      </c>
      <c r="H3779">
        <v>0.48326590000000003</v>
      </c>
      <c r="I3779">
        <v>76.623199999999997</v>
      </c>
      <c r="J3779">
        <v>0</v>
      </c>
      <c r="K3779">
        <v>0</v>
      </c>
      <c r="L3779">
        <v>0</v>
      </c>
      <c r="M3779">
        <v>0</v>
      </c>
      <c r="N3779">
        <v>0</v>
      </c>
      <c r="O3779">
        <v>23026</v>
      </c>
      <c r="P3779" t="s">
        <v>59</v>
      </c>
      <c r="Q3779" t="s">
        <v>61</v>
      </c>
    </row>
    <row r="3780" spans="1:17" x14ac:dyDescent="0.25">
      <c r="A3780" t="s">
        <v>28</v>
      </c>
      <c r="B3780" t="s">
        <v>36</v>
      </c>
      <c r="C3780" t="s">
        <v>53</v>
      </c>
      <c r="D3780" t="s">
        <v>26</v>
      </c>
      <c r="E3780" s="2">
        <v>21</v>
      </c>
      <c r="F3780" t="str">
        <f t="shared" si="59"/>
        <v>Average Per Premise1-in-2September Monthly System Peak DayAll21</v>
      </c>
      <c r="G3780">
        <v>2.2163240000000002</v>
      </c>
      <c r="H3780">
        <v>2.0682990000000001</v>
      </c>
      <c r="I3780">
        <v>76.623199999999997</v>
      </c>
      <c r="J3780">
        <v>0</v>
      </c>
      <c r="K3780">
        <v>0</v>
      </c>
      <c r="L3780">
        <v>0</v>
      </c>
      <c r="M3780">
        <v>0</v>
      </c>
      <c r="N3780">
        <v>0</v>
      </c>
      <c r="O3780">
        <v>23026</v>
      </c>
      <c r="P3780" t="s">
        <v>59</v>
      </c>
      <c r="Q3780" t="s">
        <v>61</v>
      </c>
    </row>
    <row r="3781" spans="1:17" x14ac:dyDescent="0.25">
      <c r="A3781" t="s">
        <v>29</v>
      </c>
      <c r="B3781" t="s">
        <v>36</v>
      </c>
      <c r="C3781" t="s">
        <v>53</v>
      </c>
      <c r="D3781" t="s">
        <v>26</v>
      </c>
      <c r="E3781" s="2">
        <v>21</v>
      </c>
      <c r="F3781" t="str">
        <f t="shared" si="59"/>
        <v>Average Per Device1-in-2September Monthly System Peak DayAll21</v>
      </c>
      <c r="G3781">
        <v>1.847151</v>
      </c>
      <c r="H3781">
        <v>1.7237819999999999</v>
      </c>
      <c r="I3781">
        <v>76.623199999999997</v>
      </c>
      <c r="J3781">
        <v>0</v>
      </c>
      <c r="K3781">
        <v>0</v>
      </c>
      <c r="L3781">
        <v>0</v>
      </c>
      <c r="M3781">
        <v>0</v>
      </c>
      <c r="N3781">
        <v>0</v>
      </c>
      <c r="O3781">
        <v>23026</v>
      </c>
      <c r="P3781" t="s">
        <v>59</v>
      </c>
      <c r="Q3781" t="s">
        <v>61</v>
      </c>
    </row>
    <row r="3782" spans="1:17" x14ac:dyDescent="0.25">
      <c r="A3782" t="s">
        <v>43</v>
      </c>
      <c r="B3782" t="s">
        <v>36</v>
      </c>
      <c r="C3782" t="s">
        <v>53</v>
      </c>
      <c r="D3782" t="s">
        <v>26</v>
      </c>
      <c r="E3782" s="2">
        <v>21</v>
      </c>
      <c r="F3782" t="str">
        <f t="shared" si="59"/>
        <v>Aggregate1-in-2September Monthly System Peak DayAll21</v>
      </c>
      <c r="G3782">
        <v>51.033079999999998</v>
      </c>
      <c r="H3782">
        <v>47.624639999999999</v>
      </c>
      <c r="I3782">
        <v>76.623199999999997</v>
      </c>
      <c r="J3782">
        <v>0</v>
      </c>
      <c r="K3782">
        <v>0</v>
      </c>
      <c r="L3782">
        <v>0</v>
      </c>
      <c r="M3782">
        <v>0</v>
      </c>
      <c r="N3782">
        <v>0</v>
      </c>
      <c r="O3782">
        <v>23026</v>
      </c>
      <c r="P3782" t="s">
        <v>59</v>
      </c>
      <c r="Q3782" t="s">
        <v>61</v>
      </c>
    </row>
    <row r="3783" spans="1:17" x14ac:dyDescent="0.25">
      <c r="A3783" t="s">
        <v>30</v>
      </c>
      <c r="B3783" t="s">
        <v>36</v>
      </c>
      <c r="C3783" t="s">
        <v>48</v>
      </c>
      <c r="D3783" t="s">
        <v>58</v>
      </c>
      <c r="E3783" s="2">
        <v>22</v>
      </c>
      <c r="F3783" t="str">
        <f t="shared" si="59"/>
        <v>Average Per Ton1-in-2August Monthly System Peak Day100% Cycling22</v>
      </c>
      <c r="G3783">
        <v>0.38324259999999999</v>
      </c>
      <c r="H3783">
        <v>0.3524099</v>
      </c>
      <c r="I3783">
        <v>73.238</v>
      </c>
      <c r="J3783">
        <v>0</v>
      </c>
      <c r="K3783">
        <v>0</v>
      </c>
      <c r="L3783">
        <v>0</v>
      </c>
      <c r="M3783">
        <v>0</v>
      </c>
      <c r="N3783">
        <v>0</v>
      </c>
      <c r="O3783">
        <v>10695</v>
      </c>
      <c r="P3783" t="s">
        <v>59</v>
      </c>
      <c r="Q3783" t="s">
        <v>61</v>
      </c>
    </row>
    <row r="3784" spans="1:17" x14ac:dyDescent="0.25">
      <c r="A3784" t="s">
        <v>28</v>
      </c>
      <c r="B3784" t="s">
        <v>36</v>
      </c>
      <c r="C3784" t="s">
        <v>48</v>
      </c>
      <c r="D3784" t="s">
        <v>58</v>
      </c>
      <c r="E3784" s="2">
        <v>22</v>
      </c>
      <c r="F3784" t="str">
        <f t="shared" si="59"/>
        <v>Average Per Premise1-in-2August Monthly System Peak Day100% Cycling22</v>
      </c>
      <c r="G3784">
        <v>1.717554</v>
      </c>
      <c r="H3784">
        <v>1.5793729999999999</v>
      </c>
      <c r="I3784">
        <v>73.238</v>
      </c>
      <c r="J3784">
        <v>0</v>
      </c>
      <c r="K3784">
        <v>0</v>
      </c>
      <c r="L3784">
        <v>0</v>
      </c>
      <c r="M3784">
        <v>0</v>
      </c>
      <c r="N3784">
        <v>0</v>
      </c>
      <c r="O3784">
        <v>10695</v>
      </c>
      <c r="P3784" t="s">
        <v>59</v>
      </c>
      <c r="Q3784" t="s">
        <v>61</v>
      </c>
    </row>
    <row r="3785" spans="1:17" x14ac:dyDescent="0.25">
      <c r="A3785" t="s">
        <v>29</v>
      </c>
      <c r="B3785" t="s">
        <v>36</v>
      </c>
      <c r="C3785" t="s">
        <v>48</v>
      </c>
      <c r="D3785" t="s">
        <v>58</v>
      </c>
      <c r="E3785" s="2">
        <v>22</v>
      </c>
      <c r="F3785" t="str">
        <f t="shared" si="59"/>
        <v>Average Per Device1-in-2August Monthly System Peak Day100% Cycling22</v>
      </c>
      <c r="G3785">
        <v>1.3910819999999999</v>
      </c>
      <c r="H3785">
        <v>1.2791669999999999</v>
      </c>
      <c r="I3785">
        <v>73.238</v>
      </c>
      <c r="J3785">
        <v>0</v>
      </c>
      <c r="K3785">
        <v>0</v>
      </c>
      <c r="L3785">
        <v>0</v>
      </c>
      <c r="M3785">
        <v>0</v>
      </c>
      <c r="N3785">
        <v>0</v>
      </c>
      <c r="O3785">
        <v>10695</v>
      </c>
      <c r="P3785" t="s">
        <v>59</v>
      </c>
      <c r="Q3785" t="s">
        <v>61</v>
      </c>
    </row>
    <row r="3786" spans="1:17" x14ac:dyDescent="0.25">
      <c r="A3786" t="s">
        <v>43</v>
      </c>
      <c r="B3786" t="s">
        <v>36</v>
      </c>
      <c r="C3786" t="s">
        <v>48</v>
      </c>
      <c r="D3786" t="s">
        <v>58</v>
      </c>
      <c r="E3786" s="2">
        <v>22</v>
      </c>
      <c r="F3786" t="str">
        <f t="shared" si="59"/>
        <v>Aggregate1-in-2August Monthly System Peak Day100% Cycling22</v>
      </c>
      <c r="G3786">
        <v>18.369240000000001</v>
      </c>
      <c r="H3786">
        <v>16.891390000000001</v>
      </c>
      <c r="I3786">
        <v>73.238</v>
      </c>
      <c r="J3786">
        <v>0</v>
      </c>
      <c r="K3786">
        <v>0</v>
      </c>
      <c r="L3786">
        <v>0</v>
      </c>
      <c r="M3786">
        <v>0</v>
      </c>
      <c r="N3786">
        <v>0</v>
      </c>
      <c r="O3786">
        <v>10695</v>
      </c>
      <c r="P3786" t="s">
        <v>59</v>
      </c>
      <c r="Q3786" t="s">
        <v>61</v>
      </c>
    </row>
    <row r="3787" spans="1:17" x14ac:dyDescent="0.25">
      <c r="A3787" t="s">
        <v>30</v>
      </c>
      <c r="B3787" t="s">
        <v>36</v>
      </c>
      <c r="C3787" t="s">
        <v>48</v>
      </c>
      <c r="D3787" t="s">
        <v>31</v>
      </c>
      <c r="E3787" s="2">
        <v>22</v>
      </c>
      <c r="F3787" t="str">
        <f t="shared" si="59"/>
        <v>Average Per Ton1-in-2August Monthly System Peak Day50% Cycling22</v>
      </c>
      <c r="G3787">
        <v>0.48515259999999999</v>
      </c>
      <c r="H3787">
        <v>0.46629609999999999</v>
      </c>
      <c r="I3787">
        <v>73.2179</v>
      </c>
      <c r="J3787">
        <v>0</v>
      </c>
      <c r="K3787">
        <v>0</v>
      </c>
      <c r="L3787">
        <v>0</v>
      </c>
      <c r="M3787">
        <v>0</v>
      </c>
      <c r="N3787">
        <v>0</v>
      </c>
      <c r="O3787">
        <v>12331</v>
      </c>
      <c r="P3787" t="s">
        <v>59</v>
      </c>
      <c r="Q3787" t="s">
        <v>61</v>
      </c>
    </row>
    <row r="3788" spans="1:17" x14ac:dyDescent="0.25">
      <c r="A3788" t="s">
        <v>28</v>
      </c>
      <c r="B3788" t="s">
        <v>36</v>
      </c>
      <c r="C3788" t="s">
        <v>48</v>
      </c>
      <c r="D3788" t="s">
        <v>31</v>
      </c>
      <c r="E3788" s="2">
        <v>22</v>
      </c>
      <c r="F3788" t="str">
        <f t="shared" si="59"/>
        <v>Average Per Premise1-in-2August Monthly System Peak Day50% Cycling22</v>
      </c>
      <c r="G3788">
        <v>1.9914590000000001</v>
      </c>
      <c r="H3788">
        <v>1.914056</v>
      </c>
      <c r="I3788">
        <v>73.2179</v>
      </c>
      <c r="J3788">
        <v>0</v>
      </c>
      <c r="K3788">
        <v>0</v>
      </c>
      <c r="L3788">
        <v>0</v>
      </c>
      <c r="M3788">
        <v>0</v>
      </c>
      <c r="N3788">
        <v>0</v>
      </c>
      <c r="O3788">
        <v>12331</v>
      </c>
      <c r="P3788" t="s">
        <v>59</v>
      </c>
      <c r="Q3788" t="s">
        <v>61</v>
      </c>
    </row>
    <row r="3789" spans="1:17" x14ac:dyDescent="0.25">
      <c r="A3789" t="s">
        <v>29</v>
      </c>
      <c r="B3789" t="s">
        <v>36</v>
      </c>
      <c r="C3789" t="s">
        <v>48</v>
      </c>
      <c r="D3789" t="s">
        <v>31</v>
      </c>
      <c r="E3789" s="2">
        <v>22</v>
      </c>
      <c r="F3789" t="str">
        <f t="shared" si="59"/>
        <v>Average Per Device1-in-2August Monthly System Peak Day50% Cycling22</v>
      </c>
      <c r="G3789">
        <v>1.7026049999999999</v>
      </c>
      <c r="H3789">
        <v>1.6364300000000001</v>
      </c>
      <c r="I3789">
        <v>73.2179</v>
      </c>
      <c r="J3789">
        <v>0</v>
      </c>
      <c r="K3789">
        <v>0</v>
      </c>
      <c r="L3789">
        <v>0</v>
      </c>
      <c r="M3789">
        <v>0</v>
      </c>
      <c r="N3789">
        <v>0</v>
      </c>
      <c r="O3789">
        <v>12331</v>
      </c>
      <c r="P3789" t="s">
        <v>59</v>
      </c>
      <c r="Q3789" t="s">
        <v>61</v>
      </c>
    </row>
    <row r="3790" spans="1:17" x14ac:dyDescent="0.25">
      <c r="A3790" t="s">
        <v>43</v>
      </c>
      <c r="B3790" t="s">
        <v>36</v>
      </c>
      <c r="C3790" t="s">
        <v>48</v>
      </c>
      <c r="D3790" t="s">
        <v>31</v>
      </c>
      <c r="E3790" s="2">
        <v>22</v>
      </c>
      <c r="F3790" t="str">
        <f t="shared" si="59"/>
        <v>Aggregate1-in-2August Monthly System Peak Day50% Cycling22</v>
      </c>
      <c r="G3790">
        <v>24.55668</v>
      </c>
      <c r="H3790">
        <v>23.602229999999999</v>
      </c>
      <c r="I3790">
        <v>73.2179</v>
      </c>
      <c r="J3790">
        <v>0</v>
      </c>
      <c r="K3790">
        <v>0</v>
      </c>
      <c r="L3790">
        <v>0</v>
      </c>
      <c r="M3790">
        <v>0</v>
      </c>
      <c r="N3790">
        <v>0</v>
      </c>
      <c r="O3790">
        <v>12331</v>
      </c>
      <c r="P3790" t="s">
        <v>59</v>
      </c>
      <c r="Q3790" t="s">
        <v>61</v>
      </c>
    </row>
    <row r="3791" spans="1:17" x14ac:dyDescent="0.25">
      <c r="A3791" t="s">
        <v>30</v>
      </c>
      <c r="B3791" t="s">
        <v>36</v>
      </c>
      <c r="C3791" t="s">
        <v>48</v>
      </c>
      <c r="D3791" t="s">
        <v>26</v>
      </c>
      <c r="E3791" s="2">
        <v>22</v>
      </c>
      <c r="F3791" t="str">
        <f t="shared" si="59"/>
        <v>Average Per Ton1-in-2August Monthly System Peak DayAll22</v>
      </c>
      <c r="G3791">
        <v>0.43781540000000002</v>
      </c>
      <c r="H3791">
        <v>0.41339589999999998</v>
      </c>
      <c r="I3791">
        <v>73.227199999999996</v>
      </c>
      <c r="J3791">
        <v>0</v>
      </c>
      <c r="K3791">
        <v>0</v>
      </c>
      <c r="L3791">
        <v>0</v>
      </c>
      <c r="M3791">
        <v>0</v>
      </c>
      <c r="N3791">
        <v>0</v>
      </c>
      <c r="O3791">
        <v>23026</v>
      </c>
      <c r="P3791" t="s">
        <v>59</v>
      </c>
      <c r="Q3791" t="s">
        <v>61</v>
      </c>
    </row>
    <row r="3792" spans="1:17" x14ac:dyDescent="0.25">
      <c r="A3792" t="s">
        <v>28</v>
      </c>
      <c r="B3792" t="s">
        <v>36</v>
      </c>
      <c r="C3792" t="s">
        <v>48</v>
      </c>
      <c r="D3792" t="s">
        <v>26</v>
      </c>
      <c r="E3792" s="2">
        <v>22</v>
      </c>
      <c r="F3792" t="str">
        <f t="shared" si="59"/>
        <v>Average Per Premise1-in-2August Monthly System Peak DayAll22</v>
      </c>
      <c r="G3792">
        <v>1.8737779999999999</v>
      </c>
      <c r="H3792">
        <v>1.7692669999999999</v>
      </c>
      <c r="I3792">
        <v>73.227199999999996</v>
      </c>
      <c r="J3792">
        <v>0</v>
      </c>
      <c r="K3792">
        <v>0</v>
      </c>
      <c r="L3792">
        <v>0</v>
      </c>
      <c r="M3792">
        <v>0</v>
      </c>
      <c r="N3792">
        <v>0</v>
      </c>
      <c r="O3792">
        <v>23026</v>
      </c>
      <c r="P3792" t="s">
        <v>59</v>
      </c>
      <c r="Q3792" t="s">
        <v>61</v>
      </c>
    </row>
    <row r="3793" spans="1:17" x14ac:dyDescent="0.25">
      <c r="A3793" t="s">
        <v>29</v>
      </c>
      <c r="B3793" t="s">
        <v>36</v>
      </c>
      <c r="C3793" t="s">
        <v>48</v>
      </c>
      <c r="D3793" t="s">
        <v>26</v>
      </c>
      <c r="E3793" s="2">
        <v>22</v>
      </c>
      <c r="F3793" t="str">
        <f t="shared" si="59"/>
        <v>Average Per Device1-in-2August Monthly System Peak DayAll22</v>
      </c>
      <c r="G3793">
        <v>1.561663</v>
      </c>
      <c r="H3793">
        <v>1.4745600000000001</v>
      </c>
      <c r="I3793">
        <v>73.227199999999996</v>
      </c>
      <c r="J3793">
        <v>0</v>
      </c>
      <c r="K3793">
        <v>0</v>
      </c>
      <c r="L3793">
        <v>0</v>
      </c>
      <c r="M3793">
        <v>0</v>
      </c>
      <c r="N3793">
        <v>0</v>
      </c>
      <c r="O3793">
        <v>23026</v>
      </c>
      <c r="P3793" t="s">
        <v>59</v>
      </c>
      <c r="Q3793" t="s">
        <v>61</v>
      </c>
    </row>
    <row r="3794" spans="1:17" x14ac:dyDescent="0.25">
      <c r="A3794" t="s">
        <v>43</v>
      </c>
      <c r="B3794" t="s">
        <v>36</v>
      </c>
      <c r="C3794" t="s">
        <v>48</v>
      </c>
      <c r="D3794" t="s">
        <v>26</v>
      </c>
      <c r="E3794" s="2">
        <v>22</v>
      </c>
      <c r="F3794" t="str">
        <f t="shared" si="59"/>
        <v>Aggregate1-in-2August Monthly System Peak DayAll22</v>
      </c>
      <c r="G3794">
        <v>43.145609999999998</v>
      </c>
      <c r="H3794">
        <v>40.739139999999999</v>
      </c>
      <c r="I3794">
        <v>73.227199999999996</v>
      </c>
      <c r="J3794">
        <v>0</v>
      </c>
      <c r="K3794">
        <v>0</v>
      </c>
      <c r="L3794">
        <v>0</v>
      </c>
      <c r="M3794">
        <v>0</v>
      </c>
      <c r="N3794">
        <v>0</v>
      </c>
      <c r="O3794">
        <v>23026</v>
      </c>
      <c r="P3794" t="s">
        <v>59</v>
      </c>
      <c r="Q3794" t="s">
        <v>61</v>
      </c>
    </row>
    <row r="3795" spans="1:17" x14ac:dyDescent="0.25">
      <c r="A3795" t="s">
        <v>30</v>
      </c>
      <c r="B3795" t="s">
        <v>36</v>
      </c>
      <c r="C3795" t="s">
        <v>37</v>
      </c>
      <c r="D3795" t="s">
        <v>58</v>
      </c>
      <c r="E3795" s="2">
        <v>22</v>
      </c>
      <c r="F3795" t="str">
        <f t="shared" si="59"/>
        <v>Average Per Ton1-in-2August Typical Event Day100% Cycling22</v>
      </c>
      <c r="G3795">
        <v>0.34888409999999997</v>
      </c>
      <c r="H3795">
        <v>0.32081559999999998</v>
      </c>
      <c r="I3795">
        <v>71.534300000000002</v>
      </c>
      <c r="J3795">
        <v>0</v>
      </c>
      <c r="K3795">
        <v>0</v>
      </c>
      <c r="L3795">
        <v>0</v>
      </c>
      <c r="M3795">
        <v>0</v>
      </c>
      <c r="N3795">
        <v>0</v>
      </c>
      <c r="O3795">
        <v>10695</v>
      </c>
      <c r="P3795" t="s">
        <v>59</v>
      </c>
      <c r="Q3795" t="s">
        <v>61</v>
      </c>
    </row>
    <row r="3796" spans="1:17" x14ac:dyDescent="0.25">
      <c r="A3796" t="s">
        <v>28</v>
      </c>
      <c r="B3796" t="s">
        <v>36</v>
      </c>
      <c r="C3796" t="s">
        <v>37</v>
      </c>
      <c r="D3796" t="s">
        <v>58</v>
      </c>
      <c r="E3796" s="2">
        <v>22</v>
      </c>
      <c r="F3796" t="str">
        <f t="shared" si="59"/>
        <v>Average Per Premise1-in-2August Typical Event Day100% Cycling22</v>
      </c>
      <c r="G3796">
        <v>1.563572</v>
      </c>
      <c r="H3796">
        <v>1.4377789999999999</v>
      </c>
      <c r="I3796">
        <v>71.534300000000002</v>
      </c>
      <c r="J3796">
        <v>0</v>
      </c>
      <c r="K3796">
        <v>0</v>
      </c>
      <c r="L3796">
        <v>0</v>
      </c>
      <c r="M3796">
        <v>0</v>
      </c>
      <c r="N3796">
        <v>0</v>
      </c>
      <c r="O3796">
        <v>10695</v>
      </c>
      <c r="P3796" t="s">
        <v>59</v>
      </c>
      <c r="Q3796" t="s">
        <v>61</v>
      </c>
    </row>
    <row r="3797" spans="1:17" x14ac:dyDescent="0.25">
      <c r="A3797" t="s">
        <v>29</v>
      </c>
      <c r="B3797" t="s">
        <v>36</v>
      </c>
      <c r="C3797" t="s">
        <v>37</v>
      </c>
      <c r="D3797" t="s">
        <v>58</v>
      </c>
      <c r="E3797" s="2">
        <v>22</v>
      </c>
      <c r="F3797" t="str">
        <f t="shared" si="59"/>
        <v>Average Per Device1-in-2August Typical Event Day100% Cycling22</v>
      </c>
      <c r="G3797">
        <v>1.2663690000000001</v>
      </c>
      <c r="H3797">
        <v>1.1644859999999999</v>
      </c>
      <c r="I3797">
        <v>71.534300000000002</v>
      </c>
      <c r="J3797">
        <v>0</v>
      </c>
      <c r="K3797">
        <v>0</v>
      </c>
      <c r="L3797">
        <v>0</v>
      </c>
      <c r="M3797">
        <v>0</v>
      </c>
      <c r="N3797">
        <v>0</v>
      </c>
      <c r="O3797">
        <v>10695</v>
      </c>
      <c r="P3797" t="s">
        <v>59</v>
      </c>
      <c r="Q3797" t="s">
        <v>61</v>
      </c>
    </row>
    <row r="3798" spans="1:17" x14ac:dyDescent="0.25">
      <c r="A3798" t="s">
        <v>43</v>
      </c>
      <c r="B3798" t="s">
        <v>36</v>
      </c>
      <c r="C3798" t="s">
        <v>37</v>
      </c>
      <c r="D3798" t="s">
        <v>58</v>
      </c>
      <c r="E3798" s="2">
        <v>22</v>
      </c>
      <c r="F3798" t="str">
        <f t="shared" si="59"/>
        <v>Aggregate1-in-2August Typical Event Day100% Cycling22</v>
      </c>
      <c r="G3798">
        <v>16.7224</v>
      </c>
      <c r="H3798">
        <v>15.377039999999999</v>
      </c>
      <c r="I3798">
        <v>71.534300000000002</v>
      </c>
      <c r="J3798">
        <v>0</v>
      </c>
      <c r="K3798">
        <v>0</v>
      </c>
      <c r="L3798">
        <v>0</v>
      </c>
      <c r="M3798">
        <v>0</v>
      </c>
      <c r="N3798">
        <v>0</v>
      </c>
      <c r="O3798">
        <v>10695</v>
      </c>
      <c r="P3798" t="s">
        <v>59</v>
      </c>
      <c r="Q3798" t="s">
        <v>61</v>
      </c>
    </row>
    <row r="3799" spans="1:17" x14ac:dyDescent="0.25">
      <c r="A3799" t="s">
        <v>30</v>
      </c>
      <c r="B3799" t="s">
        <v>36</v>
      </c>
      <c r="C3799" t="s">
        <v>37</v>
      </c>
      <c r="D3799" t="s">
        <v>31</v>
      </c>
      <c r="E3799" s="2">
        <v>22</v>
      </c>
      <c r="F3799" t="str">
        <f t="shared" si="59"/>
        <v>Average Per Ton1-in-2August Typical Event Day50% Cycling22</v>
      </c>
      <c r="G3799">
        <v>0.44799489999999997</v>
      </c>
      <c r="H3799">
        <v>0.43058259999999998</v>
      </c>
      <c r="I3799">
        <v>71.476600000000005</v>
      </c>
      <c r="J3799">
        <v>0</v>
      </c>
      <c r="K3799">
        <v>0</v>
      </c>
      <c r="L3799">
        <v>0</v>
      </c>
      <c r="M3799">
        <v>0</v>
      </c>
      <c r="N3799">
        <v>0</v>
      </c>
      <c r="O3799">
        <v>12331</v>
      </c>
      <c r="P3799" t="s">
        <v>59</v>
      </c>
      <c r="Q3799" t="s">
        <v>61</v>
      </c>
    </row>
    <row r="3800" spans="1:17" x14ac:dyDescent="0.25">
      <c r="A3800" t="s">
        <v>28</v>
      </c>
      <c r="B3800" t="s">
        <v>36</v>
      </c>
      <c r="C3800" t="s">
        <v>37</v>
      </c>
      <c r="D3800" t="s">
        <v>31</v>
      </c>
      <c r="E3800" s="2">
        <v>22</v>
      </c>
      <c r="F3800" t="str">
        <f t="shared" si="59"/>
        <v>Average Per Premise1-in-2August Typical Event Day50% Cycling22</v>
      </c>
      <c r="G3800">
        <v>1.8389340000000001</v>
      </c>
      <c r="H3800">
        <v>1.76746</v>
      </c>
      <c r="I3800">
        <v>71.476600000000005</v>
      </c>
      <c r="J3800">
        <v>0</v>
      </c>
      <c r="K3800">
        <v>0</v>
      </c>
      <c r="L3800">
        <v>0</v>
      </c>
      <c r="M3800">
        <v>0</v>
      </c>
      <c r="N3800">
        <v>0</v>
      </c>
      <c r="O3800">
        <v>12331</v>
      </c>
      <c r="P3800" t="s">
        <v>59</v>
      </c>
      <c r="Q3800" t="s">
        <v>61</v>
      </c>
    </row>
    <row r="3801" spans="1:17" x14ac:dyDescent="0.25">
      <c r="A3801" t="s">
        <v>29</v>
      </c>
      <c r="B3801" t="s">
        <v>36</v>
      </c>
      <c r="C3801" t="s">
        <v>37</v>
      </c>
      <c r="D3801" t="s">
        <v>31</v>
      </c>
      <c r="E3801" s="2">
        <v>22</v>
      </c>
      <c r="F3801" t="str">
        <f t="shared" si="59"/>
        <v>Average Per Device1-in-2August Typical Event Day50% Cycling22</v>
      </c>
      <c r="G3801">
        <v>1.5722039999999999</v>
      </c>
      <c r="H3801">
        <v>1.511096</v>
      </c>
      <c r="I3801">
        <v>71.476600000000005</v>
      </c>
      <c r="J3801">
        <v>0</v>
      </c>
      <c r="K3801">
        <v>0</v>
      </c>
      <c r="L3801">
        <v>0</v>
      </c>
      <c r="M3801">
        <v>0</v>
      </c>
      <c r="N3801">
        <v>0</v>
      </c>
      <c r="O3801">
        <v>12331</v>
      </c>
      <c r="P3801" t="s">
        <v>59</v>
      </c>
      <c r="Q3801" t="s">
        <v>61</v>
      </c>
    </row>
    <row r="3802" spans="1:17" x14ac:dyDescent="0.25">
      <c r="A3802" t="s">
        <v>43</v>
      </c>
      <c r="B3802" t="s">
        <v>36</v>
      </c>
      <c r="C3802" t="s">
        <v>37</v>
      </c>
      <c r="D3802" t="s">
        <v>31</v>
      </c>
      <c r="E3802" s="2">
        <v>22</v>
      </c>
      <c r="F3802" t="str">
        <f t="shared" si="59"/>
        <v>Aggregate1-in-2August Typical Event Day50% Cycling22</v>
      </c>
      <c r="G3802">
        <v>22.675889999999999</v>
      </c>
      <c r="H3802">
        <v>21.794540000000001</v>
      </c>
      <c r="I3802">
        <v>71.476600000000005</v>
      </c>
      <c r="J3802">
        <v>0</v>
      </c>
      <c r="K3802">
        <v>0</v>
      </c>
      <c r="L3802">
        <v>0</v>
      </c>
      <c r="M3802">
        <v>0</v>
      </c>
      <c r="N3802">
        <v>0</v>
      </c>
      <c r="O3802">
        <v>12331</v>
      </c>
      <c r="P3802" t="s">
        <v>59</v>
      </c>
      <c r="Q3802" t="s">
        <v>61</v>
      </c>
    </row>
    <row r="3803" spans="1:17" x14ac:dyDescent="0.25">
      <c r="A3803" t="s">
        <v>30</v>
      </c>
      <c r="B3803" t="s">
        <v>36</v>
      </c>
      <c r="C3803" t="s">
        <v>37</v>
      </c>
      <c r="D3803" t="s">
        <v>26</v>
      </c>
      <c r="E3803" s="2">
        <v>22</v>
      </c>
      <c r="F3803" t="str">
        <f t="shared" si="59"/>
        <v>Average Per Ton1-in-2August Typical Event DayAll22</v>
      </c>
      <c r="G3803">
        <v>0.40195789999999998</v>
      </c>
      <c r="H3803">
        <v>0.37959579999999998</v>
      </c>
      <c r="I3803">
        <v>71.503399999999999</v>
      </c>
      <c r="J3803">
        <v>0</v>
      </c>
      <c r="K3803">
        <v>0</v>
      </c>
      <c r="L3803">
        <v>0</v>
      </c>
      <c r="M3803">
        <v>0</v>
      </c>
      <c r="N3803">
        <v>0</v>
      </c>
      <c r="O3803">
        <v>23026</v>
      </c>
      <c r="P3803" t="s">
        <v>59</v>
      </c>
      <c r="Q3803" t="s">
        <v>61</v>
      </c>
    </row>
    <row r="3804" spans="1:17" x14ac:dyDescent="0.25">
      <c r="A3804" t="s">
        <v>28</v>
      </c>
      <c r="B3804" t="s">
        <v>36</v>
      </c>
      <c r="C3804" t="s">
        <v>37</v>
      </c>
      <c r="D3804" t="s">
        <v>26</v>
      </c>
      <c r="E3804" s="2">
        <v>22</v>
      </c>
      <c r="F3804" t="str">
        <f t="shared" si="59"/>
        <v>Average Per Premise1-in-2August Typical Event DayAll22</v>
      </c>
      <c r="G3804">
        <v>1.7203139999999999</v>
      </c>
      <c r="H3804">
        <v>1.6246080000000001</v>
      </c>
      <c r="I3804">
        <v>71.503399999999999</v>
      </c>
      <c r="J3804">
        <v>0</v>
      </c>
      <c r="K3804">
        <v>0</v>
      </c>
      <c r="L3804">
        <v>0</v>
      </c>
      <c r="M3804">
        <v>0</v>
      </c>
      <c r="N3804">
        <v>0</v>
      </c>
      <c r="O3804">
        <v>23026</v>
      </c>
      <c r="P3804" t="s">
        <v>59</v>
      </c>
      <c r="Q3804" t="s">
        <v>61</v>
      </c>
    </row>
    <row r="3805" spans="1:17" x14ac:dyDescent="0.25">
      <c r="A3805" t="s">
        <v>29</v>
      </c>
      <c r="B3805" t="s">
        <v>36</v>
      </c>
      <c r="C3805" t="s">
        <v>37</v>
      </c>
      <c r="D3805" t="s">
        <v>26</v>
      </c>
      <c r="E3805" s="2">
        <v>22</v>
      </c>
      <c r="F3805" t="str">
        <f t="shared" si="59"/>
        <v>Average Per Device1-in-2August Typical Event DayAll22</v>
      </c>
      <c r="G3805">
        <v>1.4337610000000001</v>
      </c>
      <c r="H3805">
        <v>1.3539969999999999</v>
      </c>
      <c r="I3805">
        <v>71.503399999999999</v>
      </c>
      <c r="J3805">
        <v>0</v>
      </c>
      <c r="K3805">
        <v>0</v>
      </c>
      <c r="L3805">
        <v>0</v>
      </c>
      <c r="M3805">
        <v>0</v>
      </c>
      <c r="N3805">
        <v>0</v>
      </c>
      <c r="O3805">
        <v>23026</v>
      </c>
      <c r="P3805" t="s">
        <v>59</v>
      </c>
      <c r="Q3805" t="s">
        <v>61</v>
      </c>
    </row>
    <row r="3806" spans="1:17" x14ac:dyDescent="0.25">
      <c r="A3806" t="s">
        <v>43</v>
      </c>
      <c r="B3806" t="s">
        <v>36</v>
      </c>
      <c r="C3806" t="s">
        <v>37</v>
      </c>
      <c r="D3806" t="s">
        <v>26</v>
      </c>
      <c r="E3806" s="2">
        <v>22</v>
      </c>
      <c r="F3806" t="str">
        <f t="shared" si="59"/>
        <v>Aggregate1-in-2August Typical Event DayAll22</v>
      </c>
      <c r="G3806">
        <v>39.61195</v>
      </c>
      <c r="H3806">
        <v>37.40822</v>
      </c>
      <c r="I3806">
        <v>71.503399999999999</v>
      </c>
      <c r="J3806">
        <v>0</v>
      </c>
      <c r="K3806">
        <v>0</v>
      </c>
      <c r="L3806">
        <v>0</v>
      </c>
      <c r="M3806">
        <v>0</v>
      </c>
      <c r="N3806">
        <v>0</v>
      </c>
      <c r="O3806">
        <v>23026</v>
      </c>
      <c r="P3806" t="s">
        <v>59</v>
      </c>
      <c r="Q3806" t="s">
        <v>61</v>
      </c>
    </row>
    <row r="3807" spans="1:17" x14ac:dyDescent="0.25">
      <c r="A3807" t="s">
        <v>30</v>
      </c>
      <c r="B3807" t="s">
        <v>36</v>
      </c>
      <c r="C3807" t="s">
        <v>49</v>
      </c>
      <c r="D3807" t="s">
        <v>58</v>
      </c>
      <c r="E3807" s="2">
        <v>22</v>
      </c>
      <c r="F3807" t="str">
        <f t="shared" si="59"/>
        <v>Average Per Ton1-in-2July Monthly System Peak Day100% Cycling22</v>
      </c>
      <c r="G3807">
        <v>0.3445356</v>
      </c>
      <c r="H3807">
        <v>0.31681700000000002</v>
      </c>
      <c r="I3807">
        <v>71.635800000000003</v>
      </c>
      <c r="J3807">
        <v>0</v>
      </c>
      <c r="K3807">
        <v>0</v>
      </c>
      <c r="L3807">
        <v>0</v>
      </c>
      <c r="M3807">
        <v>0</v>
      </c>
      <c r="N3807">
        <v>0</v>
      </c>
      <c r="O3807">
        <v>10695</v>
      </c>
      <c r="P3807" t="s">
        <v>59</v>
      </c>
      <c r="Q3807" t="s">
        <v>61</v>
      </c>
    </row>
    <row r="3808" spans="1:17" x14ac:dyDescent="0.25">
      <c r="A3808" t="s">
        <v>28</v>
      </c>
      <c r="B3808" t="s">
        <v>36</v>
      </c>
      <c r="C3808" t="s">
        <v>49</v>
      </c>
      <c r="D3808" t="s">
        <v>58</v>
      </c>
      <c r="E3808" s="2">
        <v>22</v>
      </c>
      <c r="F3808" t="str">
        <f t="shared" si="59"/>
        <v>Average Per Premise1-in-2July Monthly System Peak Day100% Cycling22</v>
      </c>
      <c r="G3808">
        <v>1.5440830000000001</v>
      </c>
      <c r="H3808">
        <v>1.4198580000000001</v>
      </c>
      <c r="I3808">
        <v>71.635800000000003</v>
      </c>
      <c r="J3808">
        <v>0</v>
      </c>
      <c r="K3808">
        <v>0</v>
      </c>
      <c r="L3808">
        <v>0</v>
      </c>
      <c r="M3808">
        <v>0</v>
      </c>
      <c r="N3808">
        <v>0</v>
      </c>
      <c r="O3808">
        <v>10695</v>
      </c>
      <c r="P3808" t="s">
        <v>59</v>
      </c>
      <c r="Q3808" t="s">
        <v>61</v>
      </c>
    </row>
    <row r="3809" spans="1:17" x14ac:dyDescent="0.25">
      <c r="A3809" t="s">
        <v>29</v>
      </c>
      <c r="B3809" t="s">
        <v>36</v>
      </c>
      <c r="C3809" t="s">
        <v>49</v>
      </c>
      <c r="D3809" t="s">
        <v>58</v>
      </c>
      <c r="E3809" s="2">
        <v>22</v>
      </c>
      <c r="F3809" t="str">
        <f t="shared" si="59"/>
        <v>Average Per Device1-in-2July Monthly System Peak Day100% Cycling22</v>
      </c>
      <c r="G3809">
        <v>1.2505850000000001</v>
      </c>
      <c r="H3809">
        <v>1.149972</v>
      </c>
      <c r="I3809">
        <v>71.635800000000003</v>
      </c>
      <c r="J3809">
        <v>0</v>
      </c>
      <c r="K3809">
        <v>0</v>
      </c>
      <c r="L3809">
        <v>0</v>
      </c>
      <c r="M3809">
        <v>0</v>
      </c>
      <c r="N3809">
        <v>0</v>
      </c>
      <c r="O3809">
        <v>10695</v>
      </c>
      <c r="P3809" t="s">
        <v>59</v>
      </c>
      <c r="Q3809" t="s">
        <v>61</v>
      </c>
    </row>
    <row r="3810" spans="1:17" x14ac:dyDescent="0.25">
      <c r="A3810" t="s">
        <v>43</v>
      </c>
      <c r="B3810" t="s">
        <v>36</v>
      </c>
      <c r="C3810" t="s">
        <v>49</v>
      </c>
      <c r="D3810" t="s">
        <v>58</v>
      </c>
      <c r="E3810" s="2">
        <v>22</v>
      </c>
      <c r="F3810" t="str">
        <f t="shared" si="59"/>
        <v>Aggregate1-in-2July Monthly System Peak Day100% Cycling22</v>
      </c>
      <c r="G3810">
        <v>16.51397</v>
      </c>
      <c r="H3810">
        <v>15.18539</v>
      </c>
      <c r="I3810">
        <v>71.635800000000003</v>
      </c>
      <c r="J3810">
        <v>0</v>
      </c>
      <c r="K3810">
        <v>0</v>
      </c>
      <c r="L3810">
        <v>0</v>
      </c>
      <c r="M3810">
        <v>0</v>
      </c>
      <c r="N3810">
        <v>0</v>
      </c>
      <c r="O3810">
        <v>10695</v>
      </c>
      <c r="P3810" t="s">
        <v>59</v>
      </c>
      <c r="Q3810" t="s">
        <v>61</v>
      </c>
    </row>
    <row r="3811" spans="1:17" x14ac:dyDescent="0.25">
      <c r="A3811" t="s">
        <v>30</v>
      </c>
      <c r="B3811" t="s">
        <v>36</v>
      </c>
      <c r="C3811" t="s">
        <v>49</v>
      </c>
      <c r="D3811" t="s">
        <v>31</v>
      </c>
      <c r="E3811" s="2">
        <v>22</v>
      </c>
      <c r="F3811" t="str">
        <f t="shared" si="59"/>
        <v>Average Per Ton1-in-2July Monthly System Peak Day50% Cycling22</v>
      </c>
      <c r="G3811">
        <v>0.4451195</v>
      </c>
      <c r="H3811">
        <v>0.427819</v>
      </c>
      <c r="I3811">
        <v>71.696100000000001</v>
      </c>
      <c r="J3811">
        <v>0</v>
      </c>
      <c r="K3811">
        <v>0</v>
      </c>
      <c r="L3811">
        <v>0</v>
      </c>
      <c r="M3811">
        <v>0</v>
      </c>
      <c r="N3811">
        <v>0</v>
      </c>
      <c r="O3811">
        <v>12331</v>
      </c>
      <c r="P3811" t="s">
        <v>59</v>
      </c>
      <c r="Q3811" t="s">
        <v>61</v>
      </c>
    </row>
    <row r="3812" spans="1:17" x14ac:dyDescent="0.25">
      <c r="A3812" t="s">
        <v>28</v>
      </c>
      <c r="B3812" t="s">
        <v>36</v>
      </c>
      <c r="C3812" t="s">
        <v>49</v>
      </c>
      <c r="D3812" t="s">
        <v>31</v>
      </c>
      <c r="E3812" s="2">
        <v>22</v>
      </c>
      <c r="F3812" t="str">
        <f t="shared" si="59"/>
        <v>Average Per Premise1-in-2July Monthly System Peak Day50% Cycling22</v>
      </c>
      <c r="G3812">
        <v>1.8271310000000001</v>
      </c>
      <c r="H3812">
        <v>1.7561150000000001</v>
      </c>
      <c r="I3812">
        <v>71.696100000000001</v>
      </c>
      <c r="J3812">
        <v>0</v>
      </c>
      <c r="K3812">
        <v>0</v>
      </c>
      <c r="L3812">
        <v>0</v>
      </c>
      <c r="M3812">
        <v>0</v>
      </c>
      <c r="N3812">
        <v>0</v>
      </c>
      <c r="O3812">
        <v>12331</v>
      </c>
      <c r="P3812" t="s">
        <v>59</v>
      </c>
      <c r="Q3812" t="s">
        <v>61</v>
      </c>
    </row>
    <row r="3813" spans="1:17" x14ac:dyDescent="0.25">
      <c r="A3813" t="s">
        <v>29</v>
      </c>
      <c r="B3813" t="s">
        <v>36</v>
      </c>
      <c r="C3813" t="s">
        <v>49</v>
      </c>
      <c r="D3813" t="s">
        <v>31</v>
      </c>
      <c r="E3813" s="2">
        <v>22</v>
      </c>
      <c r="F3813" t="str">
        <f t="shared" si="59"/>
        <v>Average Per Device1-in-2July Monthly System Peak Day50% Cycling22</v>
      </c>
      <c r="G3813">
        <v>1.5621119999999999</v>
      </c>
      <c r="H3813">
        <v>1.501398</v>
      </c>
      <c r="I3813">
        <v>71.696100000000001</v>
      </c>
      <c r="J3813">
        <v>0</v>
      </c>
      <c r="K3813">
        <v>0</v>
      </c>
      <c r="L3813">
        <v>0</v>
      </c>
      <c r="M3813">
        <v>0</v>
      </c>
      <c r="N3813">
        <v>0</v>
      </c>
      <c r="O3813">
        <v>12331</v>
      </c>
      <c r="P3813" t="s">
        <v>59</v>
      </c>
      <c r="Q3813" t="s">
        <v>61</v>
      </c>
    </row>
    <row r="3814" spans="1:17" x14ac:dyDescent="0.25">
      <c r="A3814" t="s">
        <v>43</v>
      </c>
      <c r="B3814" t="s">
        <v>36</v>
      </c>
      <c r="C3814" t="s">
        <v>49</v>
      </c>
      <c r="D3814" t="s">
        <v>31</v>
      </c>
      <c r="E3814" s="2">
        <v>22</v>
      </c>
      <c r="F3814" t="str">
        <f t="shared" si="59"/>
        <v>Aggregate1-in-2July Monthly System Peak Day50% Cycling22</v>
      </c>
      <c r="G3814">
        <v>22.530349999999999</v>
      </c>
      <c r="H3814">
        <v>21.65466</v>
      </c>
      <c r="I3814">
        <v>71.696100000000001</v>
      </c>
      <c r="J3814">
        <v>0</v>
      </c>
      <c r="K3814">
        <v>0</v>
      </c>
      <c r="L3814">
        <v>0</v>
      </c>
      <c r="M3814">
        <v>0</v>
      </c>
      <c r="N3814">
        <v>0</v>
      </c>
      <c r="O3814">
        <v>12331</v>
      </c>
      <c r="P3814" t="s">
        <v>59</v>
      </c>
      <c r="Q3814" t="s">
        <v>61</v>
      </c>
    </row>
    <row r="3815" spans="1:17" x14ac:dyDescent="0.25">
      <c r="A3815" t="s">
        <v>30</v>
      </c>
      <c r="B3815" t="s">
        <v>36</v>
      </c>
      <c r="C3815" t="s">
        <v>49</v>
      </c>
      <c r="D3815" t="s">
        <v>26</v>
      </c>
      <c r="E3815" s="2">
        <v>22</v>
      </c>
      <c r="F3815" t="str">
        <f t="shared" si="59"/>
        <v>Average Per Ton1-in-2July Monthly System Peak DayAll22</v>
      </c>
      <c r="G3815">
        <v>0.39839829999999998</v>
      </c>
      <c r="H3815">
        <v>0.3762585</v>
      </c>
      <c r="I3815">
        <v>71.668099999999995</v>
      </c>
      <c r="J3815">
        <v>0</v>
      </c>
      <c r="K3815">
        <v>0</v>
      </c>
      <c r="L3815">
        <v>0</v>
      </c>
      <c r="M3815">
        <v>0</v>
      </c>
      <c r="N3815">
        <v>0</v>
      </c>
      <c r="O3815">
        <v>23026</v>
      </c>
      <c r="P3815" t="s">
        <v>59</v>
      </c>
      <c r="Q3815" t="s">
        <v>61</v>
      </c>
    </row>
    <row r="3816" spans="1:17" x14ac:dyDescent="0.25">
      <c r="A3816" t="s">
        <v>28</v>
      </c>
      <c r="B3816" t="s">
        <v>36</v>
      </c>
      <c r="C3816" t="s">
        <v>49</v>
      </c>
      <c r="D3816" t="s">
        <v>26</v>
      </c>
      <c r="E3816" s="2">
        <v>22</v>
      </c>
      <c r="F3816" t="str">
        <f t="shared" si="59"/>
        <v>Average Per Premise1-in-2July Monthly System Peak DayAll22</v>
      </c>
      <c r="G3816">
        <v>1.705079</v>
      </c>
      <c r="H3816">
        <v>1.610325</v>
      </c>
      <c r="I3816">
        <v>71.668099999999995</v>
      </c>
      <c r="J3816">
        <v>0</v>
      </c>
      <c r="K3816">
        <v>0</v>
      </c>
      <c r="L3816">
        <v>0</v>
      </c>
      <c r="M3816">
        <v>0</v>
      </c>
      <c r="N3816">
        <v>0</v>
      </c>
      <c r="O3816">
        <v>23026</v>
      </c>
      <c r="P3816" t="s">
        <v>59</v>
      </c>
      <c r="Q3816" t="s">
        <v>61</v>
      </c>
    </row>
    <row r="3817" spans="1:17" x14ac:dyDescent="0.25">
      <c r="A3817" t="s">
        <v>29</v>
      </c>
      <c r="B3817" t="s">
        <v>36</v>
      </c>
      <c r="C3817" t="s">
        <v>49</v>
      </c>
      <c r="D3817" t="s">
        <v>26</v>
      </c>
      <c r="E3817" s="2">
        <v>22</v>
      </c>
      <c r="F3817" t="str">
        <f t="shared" si="59"/>
        <v>Average Per Device1-in-2July Monthly System Peak DayAll22</v>
      </c>
      <c r="G3817">
        <v>1.4210640000000001</v>
      </c>
      <c r="H3817">
        <v>1.342093</v>
      </c>
      <c r="I3817">
        <v>71.668099999999995</v>
      </c>
      <c r="J3817">
        <v>0</v>
      </c>
      <c r="K3817">
        <v>0</v>
      </c>
      <c r="L3817">
        <v>0</v>
      </c>
      <c r="M3817">
        <v>0</v>
      </c>
      <c r="N3817">
        <v>0</v>
      </c>
      <c r="O3817">
        <v>23026</v>
      </c>
      <c r="P3817" t="s">
        <v>59</v>
      </c>
      <c r="Q3817" t="s">
        <v>61</v>
      </c>
    </row>
    <row r="3818" spans="1:17" x14ac:dyDescent="0.25">
      <c r="A3818" t="s">
        <v>43</v>
      </c>
      <c r="B3818" t="s">
        <v>36</v>
      </c>
      <c r="C3818" t="s">
        <v>49</v>
      </c>
      <c r="D3818" t="s">
        <v>26</v>
      </c>
      <c r="E3818" s="2">
        <v>22</v>
      </c>
      <c r="F3818" t="str">
        <f t="shared" si="59"/>
        <v>Aggregate1-in-2July Monthly System Peak DayAll22</v>
      </c>
      <c r="G3818">
        <v>39.261150000000001</v>
      </c>
      <c r="H3818">
        <v>37.079340000000002</v>
      </c>
      <c r="I3818">
        <v>71.668099999999995</v>
      </c>
      <c r="J3818">
        <v>0</v>
      </c>
      <c r="K3818">
        <v>0</v>
      </c>
      <c r="L3818">
        <v>0</v>
      </c>
      <c r="M3818">
        <v>0</v>
      </c>
      <c r="N3818">
        <v>0</v>
      </c>
      <c r="O3818">
        <v>23026</v>
      </c>
      <c r="P3818" t="s">
        <v>59</v>
      </c>
      <c r="Q3818" t="s">
        <v>61</v>
      </c>
    </row>
    <row r="3819" spans="1:17" x14ac:dyDescent="0.25">
      <c r="A3819" t="s">
        <v>30</v>
      </c>
      <c r="B3819" t="s">
        <v>36</v>
      </c>
      <c r="C3819" t="s">
        <v>50</v>
      </c>
      <c r="D3819" t="s">
        <v>58</v>
      </c>
      <c r="E3819" s="2">
        <v>22</v>
      </c>
      <c r="F3819" t="str">
        <f t="shared" si="59"/>
        <v>Average Per Ton1-in-2June Monthly System Peak Day100% Cycling22</v>
      </c>
      <c r="G3819">
        <v>0.2685072</v>
      </c>
      <c r="H3819">
        <v>0.24690519999999999</v>
      </c>
      <c r="I3819">
        <v>65.178299999999993</v>
      </c>
      <c r="J3819">
        <v>0</v>
      </c>
      <c r="K3819">
        <v>0</v>
      </c>
      <c r="L3819">
        <v>0</v>
      </c>
      <c r="M3819">
        <v>0</v>
      </c>
      <c r="N3819">
        <v>0</v>
      </c>
      <c r="O3819">
        <v>10695</v>
      </c>
      <c r="P3819" t="s">
        <v>59</v>
      </c>
      <c r="Q3819" t="s">
        <v>61</v>
      </c>
    </row>
    <row r="3820" spans="1:17" x14ac:dyDescent="0.25">
      <c r="A3820" t="s">
        <v>28</v>
      </c>
      <c r="B3820" t="s">
        <v>36</v>
      </c>
      <c r="C3820" t="s">
        <v>50</v>
      </c>
      <c r="D3820" t="s">
        <v>58</v>
      </c>
      <c r="E3820" s="2">
        <v>22</v>
      </c>
      <c r="F3820" t="str">
        <f t="shared" si="59"/>
        <v>Average Per Premise1-in-2June Monthly System Peak Day100% Cycling22</v>
      </c>
      <c r="G3820">
        <v>1.2033510000000001</v>
      </c>
      <c r="H3820">
        <v>1.1065389999999999</v>
      </c>
      <c r="I3820">
        <v>65.178299999999993</v>
      </c>
      <c r="J3820">
        <v>0</v>
      </c>
      <c r="K3820">
        <v>0</v>
      </c>
      <c r="L3820">
        <v>0</v>
      </c>
      <c r="M3820">
        <v>0</v>
      </c>
      <c r="N3820">
        <v>0</v>
      </c>
      <c r="O3820">
        <v>10695</v>
      </c>
      <c r="P3820" t="s">
        <v>59</v>
      </c>
      <c r="Q3820" t="s">
        <v>61</v>
      </c>
    </row>
    <row r="3821" spans="1:17" x14ac:dyDescent="0.25">
      <c r="A3821" t="s">
        <v>29</v>
      </c>
      <c r="B3821" t="s">
        <v>36</v>
      </c>
      <c r="C3821" t="s">
        <v>50</v>
      </c>
      <c r="D3821" t="s">
        <v>58</v>
      </c>
      <c r="E3821" s="2">
        <v>22</v>
      </c>
      <c r="F3821" t="str">
        <f t="shared" si="59"/>
        <v>Average Per Device1-in-2June Monthly System Peak Day100% Cycling22</v>
      </c>
      <c r="G3821">
        <v>0.97461900000000001</v>
      </c>
      <c r="H3821">
        <v>0.89620869999999997</v>
      </c>
      <c r="I3821">
        <v>65.178299999999993</v>
      </c>
      <c r="J3821">
        <v>0</v>
      </c>
      <c r="K3821">
        <v>0</v>
      </c>
      <c r="L3821">
        <v>0</v>
      </c>
      <c r="M3821">
        <v>0</v>
      </c>
      <c r="N3821">
        <v>0</v>
      </c>
      <c r="O3821">
        <v>10695</v>
      </c>
      <c r="P3821" t="s">
        <v>59</v>
      </c>
      <c r="Q3821" t="s">
        <v>61</v>
      </c>
    </row>
    <row r="3822" spans="1:17" x14ac:dyDescent="0.25">
      <c r="A3822" t="s">
        <v>43</v>
      </c>
      <c r="B3822" t="s">
        <v>36</v>
      </c>
      <c r="C3822" t="s">
        <v>50</v>
      </c>
      <c r="D3822" t="s">
        <v>58</v>
      </c>
      <c r="E3822" s="2">
        <v>22</v>
      </c>
      <c r="F3822" t="str">
        <f t="shared" si="59"/>
        <v>Aggregate1-in-2June Monthly System Peak Day100% Cycling22</v>
      </c>
      <c r="G3822">
        <v>12.86984</v>
      </c>
      <c r="H3822">
        <v>11.834440000000001</v>
      </c>
      <c r="I3822">
        <v>65.178299999999993</v>
      </c>
      <c r="J3822">
        <v>0</v>
      </c>
      <c r="K3822">
        <v>0</v>
      </c>
      <c r="L3822">
        <v>0</v>
      </c>
      <c r="M3822">
        <v>0</v>
      </c>
      <c r="N3822">
        <v>0</v>
      </c>
      <c r="O3822">
        <v>10695</v>
      </c>
      <c r="P3822" t="s">
        <v>59</v>
      </c>
      <c r="Q3822" t="s">
        <v>61</v>
      </c>
    </row>
    <row r="3823" spans="1:17" x14ac:dyDescent="0.25">
      <c r="A3823" t="s">
        <v>30</v>
      </c>
      <c r="B3823" t="s">
        <v>36</v>
      </c>
      <c r="C3823" t="s">
        <v>50</v>
      </c>
      <c r="D3823" t="s">
        <v>31</v>
      </c>
      <c r="E3823" s="2">
        <v>22</v>
      </c>
      <c r="F3823" t="str">
        <f t="shared" si="59"/>
        <v>Average Per Ton1-in-2June Monthly System Peak Day50% Cycling22</v>
      </c>
      <c r="G3823">
        <v>0.35328029999999999</v>
      </c>
      <c r="H3823">
        <v>0.3395493</v>
      </c>
      <c r="I3823">
        <v>64.8202</v>
      </c>
      <c r="J3823">
        <v>0</v>
      </c>
      <c r="K3823">
        <v>0</v>
      </c>
      <c r="L3823">
        <v>0</v>
      </c>
      <c r="M3823">
        <v>0</v>
      </c>
      <c r="N3823">
        <v>0</v>
      </c>
      <c r="O3823">
        <v>12331</v>
      </c>
      <c r="P3823" t="s">
        <v>59</v>
      </c>
      <c r="Q3823" t="s">
        <v>61</v>
      </c>
    </row>
    <row r="3824" spans="1:17" x14ac:dyDescent="0.25">
      <c r="A3824" t="s">
        <v>28</v>
      </c>
      <c r="B3824" t="s">
        <v>36</v>
      </c>
      <c r="C3824" t="s">
        <v>50</v>
      </c>
      <c r="D3824" t="s">
        <v>31</v>
      </c>
      <c r="E3824" s="2">
        <v>22</v>
      </c>
      <c r="F3824" t="str">
        <f t="shared" si="59"/>
        <v>Average Per Premise1-in-2June Monthly System Peak Day50% Cycling22</v>
      </c>
      <c r="G3824">
        <v>1.450148</v>
      </c>
      <c r="H3824">
        <v>1.3937850000000001</v>
      </c>
      <c r="I3824">
        <v>64.8202</v>
      </c>
      <c r="J3824">
        <v>0</v>
      </c>
      <c r="K3824">
        <v>0</v>
      </c>
      <c r="L3824">
        <v>0</v>
      </c>
      <c r="M3824">
        <v>0</v>
      </c>
      <c r="N3824">
        <v>0</v>
      </c>
      <c r="O3824">
        <v>12331</v>
      </c>
      <c r="P3824" t="s">
        <v>59</v>
      </c>
      <c r="Q3824" t="s">
        <v>61</v>
      </c>
    </row>
    <row r="3825" spans="1:17" x14ac:dyDescent="0.25">
      <c r="A3825" t="s">
        <v>29</v>
      </c>
      <c r="B3825" t="s">
        <v>36</v>
      </c>
      <c r="C3825" t="s">
        <v>50</v>
      </c>
      <c r="D3825" t="s">
        <v>31</v>
      </c>
      <c r="E3825" s="2">
        <v>22</v>
      </c>
      <c r="F3825" t="str">
        <f t="shared" si="59"/>
        <v>Average Per Device1-in-2June Monthly System Peak Day50% Cycling22</v>
      </c>
      <c r="G3825">
        <v>1.2398100000000001</v>
      </c>
      <c r="H3825">
        <v>1.191622</v>
      </c>
      <c r="I3825">
        <v>64.8202</v>
      </c>
      <c r="J3825">
        <v>0</v>
      </c>
      <c r="K3825">
        <v>0</v>
      </c>
      <c r="L3825">
        <v>0</v>
      </c>
      <c r="M3825">
        <v>0</v>
      </c>
      <c r="N3825">
        <v>0</v>
      </c>
      <c r="O3825">
        <v>12331</v>
      </c>
      <c r="P3825" t="s">
        <v>59</v>
      </c>
      <c r="Q3825" t="s">
        <v>61</v>
      </c>
    </row>
    <row r="3826" spans="1:17" x14ac:dyDescent="0.25">
      <c r="A3826" t="s">
        <v>43</v>
      </c>
      <c r="B3826" t="s">
        <v>36</v>
      </c>
      <c r="C3826" t="s">
        <v>50</v>
      </c>
      <c r="D3826" t="s">
        <v>31</v>
      </c>
      <c r="E3826" s="2">
        <v>22</v>
      </c>
      <c r="F3826" t="str">
        <f t="shared" si="59"/>
        <v>Aggregate1-in-2June Monthly System Peak Day50% Cycling22</v>
      </c>
      <c r="G3826">
        <v>17.881779999999999</v>
      </c>
      <c r="H3826">
        <v>17.186769999999999</v>
      </c>
      <c r="I3826">
        <v>64.8202</v>
      </c>
      <c r="J3826">
        <v>0</v>
      </c>
      <c r="K3826">
        <v>0</v>
      </c>
      <c r="L3826">
        <v>0</v>
      </c>
      <c r="M3826">
        <v>0</v>
      </c>
      <c r="N3826">
        <v>0</v>
      </c>
      <c r="O3826">
        <v>12331</v>
      </c>
      <c r="P3826" t="s">
        <v>59</v>
      </c>
      <c r="Q3826" t="s">
        <v>61</v>
      </c>
    </row>
    <row r="3827" spans="1:17" x14ac:dyDescent="0.25">
      <c r="A3827" t="s">
        <v>30</v>
      </c>
      <c r="B3827" t="s">
        <v>36</v>
      </c>
      <c r="C3827" t="s">
        <v>50</v>
      </c>
      <c r="D3827" t="s">
        <v>26</v>
      </c>
      <c r="E3827" s="2">
        <v>22</v>
      </c>
      <c r="F3827" t="str">
        <f t="shared" si="59"/>
        <v>Average Per Ton1-in-2June Monthly System Peak DayAll22</v>
      </c>
      <c r="G3827">
        <v>0.31390319999999999</v>
      </c>
      <c r="H3827">
        <v>0.2965161</v>
      </c>
      <c r="I3827">
        <v>64.986500000000007</v>
      </c>
      <c r="J3827">
        <v>0</v>
      </c>
      <c r="K3827">
        <v>0</v>
      </c>
      <c r="L3827">
        <v>0</v>
      </c>
      <c r="M3827">
        <v>0</v>
      </c>
      <c r="N3827">
        <v>0</v>
      </c>
      <c r="O3827">
        <v>23026</v>
      </c>
      <c r="P3827" t="s">
        <v>59</v>
      </c>
      <c r="Q3827" t="s">
        <v>61</v>
      </c>
    </row>
    <row r="3828" spans="1:17" x14ac:dyDescent="0.25">
      <c r="A3828" t="s">
        <v>28</v>
      </c>
      <c r="B3828" t="s">
        <v>36</v>
      </c>
      <c r="C3828" t="s">
        <v>50</v>
      </c>
      <c r="D3828" t="s">
        <v>26</v>
      </c>
      <c r="E3828" s="2">
        <v>22</v>
      </c>
      <c r="F3828" t="str">
        <f t="shared" si="59"/>
        <v>Average Per Premise1-in-2June Monthly System Peak DayAll22</v>
      </c>
      <c r="G3828">
        <v>1.3434539999999999</v>
      </c>
      <c r="H3828">
        <v>1.2690399999999999</v>
      </c>
      <c r="I3828">
        <v>64.986500000000007</v>
      </c>
      <c r="J3828">
        <v>0</v>
      </c>
      <c r="K3828">
        <v>0</v>
      </c>
      <c r="L3828">
        <v>0</v>
      </c>
      <c r="M3828">
        <v>0</v>
      </c>
      <c r="N3828">
        <v>0</v>
      </c>
      <c r="O3828">
        <v>23026</v>
      </c>
      <c r="P3828" t="s">
        <v>59</v>
      </c>
      <c r="Q3828" t="s">
        <v>61</v>
      </c>
    </row>
    <row r="3829" spans="1:17" x14ac:dyDescent="0.25">
      <c r="A3829" t="s">
        <v>29</v>
      </c>
      <c r="B3829" t="s">
        <v>36</v>
      </c>
      <c r="C3829" t="s">
        <v>50</v>
      </c>
      <c r="D3829" t="s">
        <v>26</v>
      </c>
      <c r="E3829" s="2">
        <v>22</v>
      </c>
      <c r="F3829" t="str">
        <f t="shared" si="59"/>
        <v>Average Per Device1-in-2June Monthly System Peak DayAll22</v>
      </c>
      <c r="G3829">
        <v>1.119675</v>
      </c>
      <c r="H3829">
        <v>1.0576559999999999</v>
      </c>
      <c r="I3829">
        <v>64.986500000000007</v>
      </c>
      <c r="J3829">
        <v>0</v>
      </c>
      <c r="K3829">
        <v>0</v>
      </c>
      <c r="L3829">
        <v>0</v>
      </c>
      <c r="M3829">
        <v>0</v>
      </c>
      <c r="N3829">
        <v>0</v>
      </c>
      <c r="O3829">
        <v>23026</v>
      </c>
      <c r="P3829" t="s">
        <v>59</v>
      </c>
      <c r="Q3829" t="s">
        <v>61</v>
      </c>
    </row>
    <row r="3830" spans="1:17" x14ac:dyDescent="0.25">
      <c r="A3830" t="s">
        <v>43</v>
      </c>
      <c r="B3830" t="s">
        <v>36</v>
      </c>
      <c r="C3830" t="s">
        <v>50</v>
      </c>
      <c r="D3830" t="s">
        <v>26</v>
      </c>
      <c r="E3830" s="2">
        <v>22</v>
      </c>
      <c r="F3830" t="str">
        <f t="shared" si="59"/>
        <v>Aggregate1-in-2June Monthly System Peak DayAll22</v>
      </c>
      <c r="G3830">
        <v>30.934380000000001</v>
      </c>
      <c r="H3830">
        <v>29.22092</v>
      </c>
      <c r="I3830">
        <v>64.986500000000007</v>
      </c>
      <c r="J3830">
        <v>0</v>
      </c>
      <c r="K3830">
        <v>0</v>
      </c>
      <c r="L3830">
        <v>0</v>
      </c>
      <c r="M3830">
        <v>0</v>
      </c>
      <c r="N3830">
        <v>0</v>
      </c>
      <c r="O3830">
        <v>23026</v>
      </c>
      <c r="P3830" t="s">
        <v>59</v>
      </c>
      <c r="Q3830" t="s">
        <v>61</v>
      </c>
    </row>
    <row r="3831" spans="1:17" x14ac:dyDescent="0.25">
      <c r="A3831" t="s">
        <v>30</v>
      </c>
      <c r="B3831" t="s">
        <v>36</v>
      </c>
      <c r="C3831" t="s">
        <v>51</v>
      </c>
      <c r="D3831" t="s">
        <v>58</v>
      </c>
      <c r="E3831" s="2">
        <v>22</v>
      </c>
      <c r="F3831" t="str">
        <f t="shared" si="59"/>
        <v>Average Per Ton1-in-2May Monthly System Peak Day100% Cycling22</v>
      </c>
      <c r="G3831">
        <v>0.26960529999999999</v>
      </c>
      <c r="H3831">
        <v>0.24791489999999999</v>
      </c>
      <c r="I3831">
        <v>65.144499999999994</v>
      </c>
      <c r="J3831">
        <v>0</v>
      </c>
      <c r="K3831">
        <v>0</v>
      </c>
      <c r="L3831">
        <v>0</v>
      </c>
      <c r="M3831">
        <v>0</v>
      </c>
      <c r="N3831">
        <v>0</v>
      </c>
      <c r="O3831">
        <v>10695</v>
      </c>
      <c r="P3831" t="s">
        <v>59</v>
      </c>
      <c r="Q3831" t="s">
        <v>61</v>
      </c>
    </row>
    <row r="3832" spans="1:17" x14ac:dyDescent="0.25">
      <c r="A3832" t="s">
        <v>28</v>
      </c>
      <c r="B3832" t="s">
        <v>36</v>
      </c>
      <c r="C3832" t="s">
        <v>51</v>
      </c>
      <c r="D3832" t="s">
        <v>58</v>
      </c>
      <c r="E3832" s="2">
        <v>22</v>
      </c>
      <c r="F3832" t="str">
        <f t="shared" si="59"/>
        <v>Average Per Premise1-in-2May Monthly System Peak Day100% Cycling22</v>
      </c>
      <c r="G3832">
        <v>1.2082729999999999</v>
      </c>
      <c r="H3832">
        <v>1.111065</v>
      </c>
      <c r="I3832">
        <v>65.144499999999994</v>
      </c>
      <c r="J3832">
        <v>0</v>
      </c>
      <c r="K3832">
        <v>0</v>
      </c>
      <c r="L3832">
        <v>0</v>
      </c>
      <c r="M3832">
        <v>0</v>
      </c>
      <c r="N3832">
        <v>0</v>
      </c>
      <c r="O3832">
        <v>10695</v>
      </c>
      <c r="P3832" t="s">
        <v>59</v>
      </c>
      <c r="Q3832" t="s">
        <v>61</v>
      </c>
    </row>
    <row r="3833" spans="1:17" x14ac:dyDescent="0.25">
      <c r="A3833" t="s">
        <v>29</v>
      </c>
      <c r="B3833" t="s">
        <v>36</v>
      </c>
      <c r="C3833" t="s">
        <v>51</v>
      </c>
      <c r="D3833" t="s">
        <v>58</v>
      </c>
      <c r="E3833" s="2">
        <v>22</v>
      </c>
      <c r="F3833" t="str">
        <f t="shared" si="59"/>
        <v>Average Per Device1-in-2May Monthly System Peak Day100% Cycling22</v>
      </c>
      <c r="G3833">
        <v>0.9786049</v>
      </c>
      <c r="H3833">
        <v>0.8998739</v>
      </c>
      <c r="I3833">
        <v>65.144499999999994</v>
      </c>
      <c r="J3833">
        <v>0</v>
      </c>
      <c r="K3833">
        <v>0</v>
      </c>
      <c r="L3833">
        <v>0</v>
      </c>
      <c r="M3833">
        <v>0</v>
      </c>
      <c r="N3833">
        <v>0</v>
      </c>
      <c r="O3833">
        <v>10695</v>
      </c>
      <c r="P3833" t="s">
        <v>59</v>
      </c>
      <c r="Q3833" t="s">
        <v>61</v>
      </c>
    </row>
    <row r="3834" spans="1:17" x14ac:dyDescent="0.25">
      <c r="A3834" t="s">
        <v>43</v>
      </c>
      <c r="B3834" t="s">
        <v>36</v>
      </c>
      <c r="C3834" t="s">
        <v>51</v>
      </c>
      <c r="D3834" t="s">
        <v>58</v>
      </c>
      <c r="E3834" s="2">
        <v>22</v>
      </c>
      <c r="F3834" t="str">
        <f t="shared" si="59"/>
        <v>Aggregate1-in-2May Monthly System Peak Day100% Cycling22</v>
      </c>
      <c r="G3834">
        <v>12.92248</v>
      </c>
      <c r="H3834">
        <v>11.88284</v>
      </c>
      <c r="I3834">
        <v>65.144499999999994</v>
      </c>
      <c r="J3834">
        <v>0</v>
      </c>
      <c r="K3834">
        <v>0</v>
      </c>
      <c r="L3834">
        <v>0</v>
      </c>
      <c r="M3834">
        <v>0</v>
      </c>
      <c r="N3834">
        <v>0</v>
      </c>
      <c r="O3834">
        <v>10695</v>
      </c>
      <c r="P3834" t="s">
        <v>59</v>
      </c>
      <c r="Q3834" t="s">
        <v>61</v>
      </c>
    </row>
    <row r="3835" spans="1:17" x14ac:dyDescent="0.25">
      <c r="A3835" t="s">
        <v>30</v>
      </c>
      <c r="B3835" t="s">
        <v>36</v>
      </c>
      <c r="C3835" t="s">
        <v>51</v>
      </c>
      <c r="D3835" t="s">
        <v>31</v>
      </c>
      <c r="E3835" s="2">
        <v>22</v>
      </c>
      <c r="F3835" t="str">
        <f t="shared" si="59"/>
        <v>Average Per Ton1-in-2May Monthly System Peak Day50% Cycling22</v>
      </c>
      <c r="G3835">
        <v>0.35760189999999997</v>
      </c>
      <c r="H3835">
        <v>0.34370289999999998</v>
      </c>
      <c r="I3835">
        <v>64.936199999999999</v>
      </c>
      <c r="J3835">
        <v>0</v>
      </c>
      <c r="K3835">
        <v>0</v>
      </c>
      <c r="L3835">
        <v>0</v>
      </c>
      <c r="M3835">
        <v>0</v>
      </c>
      <c r="N3835">
        <v>0</v>
      </c>
      <c r="O3835">
        <v>12331</v>
      </c>
      <c r="P3835" t="s">
        <v>59</v>
      </c>
      <c r="Q3835" t="s">
        <v>61</v>
      </c>
    </row>
    <row r="3836" spans="1:17" x14ac:dyDescent="0.25">
      <c r="A3836" t="s">
        <v>28</v>
      </c>
      <c r="B3836" t="s">
        <v>36</v>
      </c>
      <c r="C3836" t="s">
        <v>51</v>
      </c>
      <c r="D3836" t="s">
        <v>31</v>
      </c>
      <c r="E3836" s="2">
        <v>22</v>
      </c>
      <c r="F3836" t="str">
        <f t="shared" si="59"/>
        <v>Average Per Premise1-in-2May Monthly System Peak Day50% Cycling22</v>
      </c>
      <c r="G3836">
        <v>1.4678869999999999</v>
      </c>
      <c r="H3836">
        <v>1.4108350000000001</v>
      </c>
      <c r="I3836">
        <v>64.936199999999999</v>
      </c>
      <c r="J3836">
        <v>0</v>
      </c>
      <c r="K3836">
        <v>0</v>
      </c>
      <c r="L3836">
        <v>0</v>
      </c>
      <c r="M3836">
        <v>0</v>
      </c>
      <c r="N3836">
        <v>0</v>
      </c>
      <c r="O3836">
        <v>12331</v>
      </c>
      <c r="P3836" t="s">
        <v>59</v>
      </c>
      <c r="Q3836" t="s">
        <v>61</v>
      </c>
    </row>
    <row r="3837" spans="1:17" x14ac:dyDescent="0.25">
      <c r="A3837" t="s">
        <v>29</v>
      </c>
      <c r="B3837" t="s">
        <v>36</v>
      </c>
      <c r="C3837" t="s">
        <v>51</v>
      </c>
      <c r="D3837" t="s">
        <v>31</v>
      </c>
      <c r="E3837" s="2">
        <v>22</v>
      </c>
      <c r="F3837" t="str">
        <f t="shared" si="59"/>
        <v>Average Per Device1-in-2May Monthly System Peak Day50% Cycling22</v>
      </c>
      <c r="G3837">
        <v>1.2549760000000001</v>
      </c>
      <c r="H3837">
        <v>1.206199</v>
      </c>
      <c r="I3837">
        <v>64.936199999999999</v>
      </c>
      <c r="J3837">
        <v>0</v>
      </c>
      <c r="K3837">
        <v>0</v>
      </c>
      <c r="L3837">
        <v>0</v>
      </c>
      <c r="M3837">
        <v>0</v>
      </c>
      <c r="N3837">
        <v>0</v>
      </c>
      <c r="O3837">
        <v>12331</v>
      </c>
      <c r="P3837" t="s">
        <v>59</v>
      </c>
      <c r="Q3837" t="s">
        <v>61</v>
      </c>
    </row>
    <row r="3838" spans="1:17" x14ac:dyDescent="0.25">
      <c r="A3838" t="s">
        <v>43</v>
      </c>
      <c r="B3838" t="s">
        <v>36</v>
      </c>
      <c r="C3838" t="s">
        <v>51</v>
      </c>
      <c r="D3838" t="s">
        <v>31</v>
      </c>
      <c r="E3838" s="2">
        <v>22</v>
      </c>
      <c r="F3838" t="str">
        <f t="shared" si="59"/>
        <v>Aggregate1-in-2May Monthly System Peak Day50% Cycling22</v>
      </c>
      <c r="G3838">
        <v>18.100519999999999</v>
      </c>
      <c r="H3838">
        <v>17.396999999999998</v>
      </c>
      <c r="I3838">
        <v>64.936199999999999</v>
      </c>
      <c r="J3838">
        <v>0</v>
      </c>
      <c r="K3838">
        <v>0</v>
      </c>
      <c r="L3838">
        <v>0</v>
      </c>
      <c r="M3838">
        <v>0</v>
      </c>
      <c r="N3838">
        <v>0</v>
      </c>
      <c r="O3838">
        <v>12331</v>
      </c>
      <c r="P3838" t="s">
        <v>59</v>
      </c>
      <c r="Q3838" t="s">
        <v>61</v>
      </c>
    </row>
    <row r="3839" spans="1:17" x14ac:dyDescent="0.25">
      <c r="A3839" t="s">
        <v>30</v>
      </c>
      <c r="B3839" t="s">
        <v>36</v>
      </c>
      <c r="C3839" t="s">
        <v>51</v>
      </c>
      <c r="D3839" t="s">
        <v>26</v>
      </c>
      <c r="E3839" s="2">
        <v>22</v>
      </c>
      <c r="F3839" t="str">
        <f t="shared" si="59"/>
        <v>Average Per Ton1-in-2May Monthly System Peak DayAll22</v>
      </c>
      <c r="G3839">
        <v>0.31672739999999999</v>
      </c>
      <c r="H3839">
        <v>0.29920940000000001</v>
      </c>
      <c r="I3839">
        <v>65.033000000000001</v>
      </c>
      <c r="J3839">
        <v>0</v>
      </c>
      <c r="K3839">
        <v>0</v>
      </c>
      <c r="L3839">
        <v>0</v>
      </c>
      <c r="M3839">
        <v>0</v>
      </c>
      <c r="N3839">
        <v>0</v>
      </c>
      <c r="O3839">
        <v>23026</v>
      </c>
      <c r="P3839" t="s">
        <v>59</v>
      </c>
      <c r="Q3839" t="s">
        <v>61</v>
      </c>
    </row>
    <row r="3840" spans="1:17" x14ac:dyDescent="0.25">
      <c r="A3840" t="s">
        <v>28</v>
      </c>
      <c r="B3840" t="s">
        <v>36</v>
      </c>
      <c r="C3840" t="s">
        <v>51</v>
      </c>
      <c r="D3840" t="s">
        <v>26</v>
      </c>
      <c r="E3840" s="2">
        <v>22</v>
      </c>
      <c r="F3840" t="str">
        <f t="shared" si="59"/>
        <v>Average Per Premise1-in-2May Monthly System Peak DayAll22</v>
      </c>
      <c r="G3840">
        <v>1.3555410000000001</v>
      </c>
      <c r="H3840">
        <v>1.280567</v>
      </c>
      <c r="I3840">
        <v>65.033000000000001</v>
      </c>
      <c r="J3840">
        <v>0</v>
      </c>
      <c r="K3840">
        <v>0</v>
      </c>
      <c r="L3840">
        <v>0</v>
      </c>
      <c r="M3840">
        <v>0</v>
      </c>
      <c r="N3840">
        <v>0</v>
      </c>
      <c r="O3840">
        <v>23026</v>
      </c>
      <c r="P3840" t="s">
        <v>59</v>
      </c>
      <c r="Q3840" t="s">
        <v>61</v>
      </c>
    </row>
    <row r="3841" spans="1:17" x14ac:dyDescent="0.25">
      <c r="A3841" t="s">
        <v>29</v>
      </c>
      <c r="B3841" t="s">
        <v>36</v>
      </c>
      <c r="C3841" t="s">
        <v>51</v>
      </c>
      <c r="D3841" t="s">
        <v>26</v>
      </c>
      <c r="E3841" s="2">
        <v>22</v>
      </c>
      <c r="F3841" t="str">
        <f t="shared" si="59"/>
        <v>Average Per Device1-in-2May Monthly System Peak DayAll22</v>
      </c>
      <c r="G3841">
        <v>1.1297489999999999</v>
      </c>
      <c r="H3841">
        <v>1.0672630000000001</v>
      </c>
      <c r="I3841">
        <v>65.033000000000001</v>
      </c>
      <c r="J3841">
        <v>0</v>
      </c>
      <c r="K3841">
        <v>0</v>
      </c>
      <c r="L3841">
        <v>0</v>
      </c>
      <c r="M3841">
        <v>0</v>
      </c>
      <c r="N3841">
        <v>0</v>
      </c>
      <c r="O3841">
        <v>23026</v>
      </c>
      <c r="P3841" t="s">
        <v>59</v>
      </c>
      <c r="Q3841" t="s">
        <v>61</v>
      </c>
    </row>
    <row r="3842" spans="1:17" x14ac:dyDescent="0.25">
      <c r="A3842" t="s">
        <v>43</v>
      </c>
      <c r="B3842" t="s">
        <v>36</v>
      </c>
      <c r="C3842" t="s">
        <v>51</v>
      </c>
      <c r="D3842" t="s">
        <v>26</v>
      </c>
      <c r="E3842" s="2">
        <v>22</v>
      </c>
      <c r="F3842" t="str">
        <f t="shared" si="59"/>
        <v>Aggregate1-in-2May Monthly System Peak DayAll22</v>
      </c>
      <c r="G3842">
        <v>31.212700000000002</v>
      </c>
      <c r="H3842">
        <v>29.486339999999998</v>
      </c>
      <c r="I3842">
        <v>65.033000000000001</v>
      </c>
      <c r="J3842">
        <v>0</v>
      </c>
      <c r="K3842">
        <v>0</v>
      </c>
      <c r="L3842">
        <v>0</v>
      </c>
      <c r="M3842">
        <v>0</v>
      </c>
      <c r="N3842">
        <v>0</v>
      </c>
      <c r="O3842">
        <v>23026</v>
      </c>
      <c r="P3842" t="s">
        <v>59</v>
      </c>
      <c r="Q3842" t="s">
        <v>61</v>
      </c>
    </row>
    <row r="3843" spans="1:17" x14ac:dyDescent="0.25">
      <c r="A3843" t="s">
        <v>30</v>
      </c>
      <c r="B3843" t="s">
        <v>36</v>
      </c>
      <c r="C3843" t="s">
        <v>52</v>
      </c>
      <c r="D3843" t="s">
        <v>58</v>
      </c>
      <c r="E3843" s="2">
        <v>22</v>
      </c>
      <c r="F3843" t="str">
        <f t="shared" ref="F3843:F3906" si="60">CONCATENATE(A3843,B3843,C3843,D3843,E3843)</f>
        <v>Average Per Ton1-in-2October Monthly System Peak Day100% Cycling22</v>
      </c>
      <c r="G3843">
        <v>0.32153969999999998</v>
      </c>
      <c r="H3843">
        <v>0.29567110000000002</v>
      </c>
      <c r="I3843">
        <v>66.658900000000003</v>
      </c>
      <c r="J3843">
        <v>0</v>
      </c>
      <c r="K3843">
        <v>0</v>
      </c>
      <c r="L3843">
        <v>0</v>
      </c>
      <c r="M3843">
        <v>0</v>
      </c>
      <c r="N3843">
        <v>0</v>
      </c>
      <c r="O3843">
        <v>10695</v>
      </c>
      <c r="P3843" t="s">
        <v>59</v>
      </c>
      <c r="Q3843" t="s">
        <v>61</v>
      </c>
    </row>
    <row r="3844" spans="1:17" x14ac:dyDescent="0.25">
      <c r="A3844" t="s">
        <v>28</v>
      </c>
      <c r="B3844" t="s">
        <v>36</v>
      </c>
      <c r="C3844" t="s">
        <v>52</v>
      </c>
      <c r="D3844" t="s">
        <v>58</v>
      </c>
      <c r="E3844" s="2">
        <v>22</v>
      </c>
      <c r="F3844" t="str">
        <f t="shared" si="60"/>
        <v>Average Per Premise1-in-2October Monthly System Peak Day100% Cycling22</v>
      </c>
      <c r="G3844">
        <v>1.4410240000000001</v>
      </c>
      <c r="H3844">
        <v>1.3250900000000001</v>
      </c>
      <c r="I3844">
        <v>66.658900000000003</v>
      </c>
      <c r="J3844">
        <v>0</v>
      </c>
      <c r="K3844">
        <v>0</v>
      </c>
      <c r="L3844">
        <v>0</v>
      </c>
      <c r="M3844">
        <v>0</v>
      </c>
      <c r="N3844">
        <v>0</v>
      </c>
      <c r="O3844">
        <v>10695</v>
      </c>
      <c r="P3844" t="s">
        <v>59</v>
      </c>
      <c r="Q3844" t="s">
        <v>61</v>
      </c>
    </row>
    <row r="3845" spans="1:17" x14ac:dyDescent="0.25">
      <c r="A3845" t="s">
        <v>29</v>
      </c>
      <c r="B3845" t="s">
        <v>36</v>
      </c>
      <c r="C3845" t="s">
        <v>52</v>
      </c>
      <c r="D3845" t="s">
        <v>58</v>
      </c>
      <c r="E3845" s="2">
        <v>22</v>
      </c>
      <c r="F3845" t="str">
        <f t="shared" si="60"/>
        <v>Average Per Device1-in-2October Monthly System Peak Day100% Cycling22</v>
      </c>
      <c r="G3845">
        <v>1.1671149999999999</v>
      </c>
      <c r="H3845">
        <v>1.073218</v>
      </c>
      <c r="I3845">
        <v>66.658900000000003</v>
      </c>
      <c r="J3845">
        <v>0</v>
      </c>
      <c r="K3845">
        <v>0</v>
      </c>
      <c r="L3845">
        <v>0</v>
      </c>
      <c r="M3845">
        <v>0</v>
      </c>
      <c r="N3845">
        <v>0</v>
      </c>
      <c r="O3845">
        <v>10695</v>
      </c>
      <c r="P3845" t="s">
        <v>59</v>
      </c>
      <c r="Q3845" t="s">
        <v>61</v>
      </c>
    </row>
    <row r="3846" spans="1:17" x14ac:dyDescent="0.25">
      <c r="A3846" t="s">
        <v>43</v>
      </c>
      <c r="B3846" t="s">
        <v>36</v>
      </c>
      <c r="C3846" t="s">
        <v>52</v>
      </c>
      <c r="D3846" t="s">
        <v>58</v>
      </c>
      <c r="E3846" s="2">
        <v>22</v>
      </c>
      <c r="F3846" t="str">
        <f t="shared" si="60"/>
        <v>Aggregate1-in-2October Monthly System Peak Day100% Cycling22</v>
      </c>
      <c r="G3846">
        <v>15.41175</v>
      </c>
      <c r="H3846">
        <v>14.17184</v>
      </c>
      <c r="I3846">
        <v>66.658900000000003</v>
      </c>
      <c r="J3846">
        <v>0</v>
      </c>
      <c r="K3846">
        <v>0</v>
      </c>
      <c r="L3846">
        <v>0</v>
      </c>
      <c r="M3846">
        <v>0</v>
      </c>
      <c r="N3846">
        <v>0</v>
      </c>
      <c r="O3846">
        <v>10695</v>
      </c>
      <c r="P3846" t="s">
        <v>59</v>
      </c>
      <c r="Q3846" t="s">
        <v>61</v>
      </c>
    </row>
    <row r="3847" spans="1:17" x14ac:dyDescent="0.25">
      <c r="A3847" t="s">
        <v>30</v>
      </c>
      <c r="B3847" t="s">
        <v>36</v>
      </c>
      <c r="C3847" t="s">
        <v>52</v>
      </c>
      <c r="D3847" t="s">
        <v>31</v>
      </c>
      <c r="E3847" s="2">
        <v>22</v>
      </c>
      <c r="F3847" t="str">
        <f t="shared" si="60"/>
        <v>Average Per Ton1-in-2October Monthly System Peak Day50% Cycling22</v>
      </c>
      <c r="G3847">
        <v>0.41687010000000002</v>
      </c>
      <c r="H3847">
        <v>0.40066760000000001</v>
      </c>
      <c r="I3847">
        <v>66.179100000000005</v>
      </c>
      <c r="J3847">
        <v>0</v>
      </c>
      <c r="K3847">
        <v>0</v>
      </c>
      <c r="L3847">
        <v>0</v>
      </c>
      <c r="M3847">
        <v>0</v>
      </c>
      <c r="N3847">
        <v>0</v>
      </c>
      <c r="O3847">
        <v>12331</v>
      </c>
      <c r="P3847" t="s">
        <v>59</v>
      </c>
      <c r="Q3847" t="s">
        <v>61</v>
      </c>
    </row>
    <row r="3848" spans="1:17" x14ac:dyDescent="0.25">
      <c r="A3848" t="s">
        <v>28</v>
      </c>
      <c r="B3848" t="s">
        <v>36</v>
      </c>
      <c r="C3848" t="s">
        <v>52</v>
      </c>
      <c r="D3848" t="s">
        <v>31</v>
      </c>
      <c r="E3848" s="2">
        <v>22</v>
      </c>
      <c r="F3848" t="str">
        <f t="shared" si="60"/>
        <v>Average Per Premise1-in-2October Monthly System Peak Day50% Cycling22</v>
      </c>
      <c r="G3848">
        <v>1.7111719999999999</v>
      </c>
      <c r="H3848">
        <v>1.6446639999999999</v>
      </c>
      <c r="I3848">
        <v>66.179100000000005</v>
      </c>
      <c r="J3848">
        <v>0</v>
      </c>
      <c r="K3848">
        <v>0</v>
      </c>
      <c r="L3848">
        <v>0</v>
      </c>
      <c r="M3848">
        <v>0</v>
      </c>
      <c r="N3848">
        <v>0</v>
      </c>
      <c r="O3848">
        <v>12331</v>
      </c>
      <c r="P3848" t="s">
        <v>59</v>
      </c>
      <c r="Q3848" t="s">
        <v>61</v>
      </c>
    </row>
    <row r="3849" spans="1:17" x14ac:dyDescent="0.25">
      <c r="A3849" t="s">
        <v>29</v>
      </c>
      <c r="B3849" t="s">
        <v>36</v>
      </c>
      <c r="C3849" t="s">
        <v>52</v>
      </c>
      <c r="D3849" t="s">
        <v>31</v>
      </c>
      <c r="E3849" s="2">
        <v>22</v>
      </c>
      <c r="F3849" t="str">
        <f t="shared" si="60"/>
        <v>Average Per Device1-in-2October Monthly System Peak Day50% Cycling22</v>
      </c>
      <c r="G3849">
        <v>1.4629730000000001</v>
      </c>
      <c r="H3849">
        <v>1.406112</v>
      </c>
      <c r="I3849">
        <v>66.179100000000005</v>
      </c>
      <c r="J3849">
        <v>0</v>
      </c>
      <c r="K3849">
        <v>0</v>
      </c>
      <c r="L3849">
        <v>0</v>
      </c>
      <c r="M3849">
        <v>0</v>
      </c>
      <c r="N3849">
        <v>0</v>
      </c>
      <c r="O3849">
        <v>12331</v>
      </c>
      <c r="P3849" t="s">
        <v>59</v>
      </c>
      <c r="Q3849" t="s">
        <v>61</v>
      </c>
    </row>
    <row r="3850" spans="1:17" x14ac:dyDescent="0.25">
      <c r="A3850" t="s">
        <v>43</v>
      </c>
      <c r="B3850" t="s">
        <v>36</v>
      </c>
      <c r="C3850" t="s">
        <v>52</v>
      </c>
      <c r="D3850" t="s">
        <v>31</v>
      </c>
      <c r="E3850" s="2">
        <v>22</v>
      </c>
      <c r="F3850" t="str">
        <f t="shared" si="60"/>
        <v>Aggregate1-in-2October Monthly System Peak Day50% Cycling22</v>
      </c>
      <c r="G3850">
        <v>21.100470000000001</v>
      </c>
      <c r="H3850">
        <v>20.280349999999999</v>
      </c>
      <c r="I3850">
        <v>66.179100000000005</v>
      </c>
      <c r="J3850">
        <v>0</v>
      </c>
      <c r="K3850">
        <v>0</v>
      </c>
      <c r="L3850">
        <v>0</v>
      </c>
      <c r="M3850">
        <v>0</v>
      </c>
      <c r="N3850">
        <v>0</v>
      </c>
      <c r="O3850">
        <v>12331</v>
      </c>
      <c r="P3850" t="s">
        <v>59</v>
      </c>
      <c r="Q3850" t="s">
        <v>61</v>
      </c>
    </row>
    <row r="3851" spans="1:17" x14ac:dyDescent="0.25">
      <c r="A3851" t="s">
        <v>30</v>
      </c>
      <c r="B3851" t="s">
        <v>36</v>
      </c>
      <c r="C3851" t="s">
        <v>52</v>
      </c>
      <c r="D3851" t="s">
        <v>26</v>
      </c>
      <c r="E3851" s="2">
        <v>22</v>
      </c>
      <c r="F3851" t="str">
        <f t="shared" si="60"/>
        <v>Average Per Ton1-in-2October Monthly System Peak DayAll22</v>
      </c>
      <c r="G3851">
        <v>0.37258920000000001</v>
      </c>
      <c r="H3851">
        <v>0.35189670000000001</v>
      </c>
      <c r="I3851">
        <v>66.401899999999998</v>
      </c>
      <c r="J3851">
        <v>0</v>
      </c>
      <c r="K3851">
        <v>0</v>
      </c>
      <c r="L3851">
        <v>0</v>
      </c>
      <c r="M3851">
        <v>0</v>
      </c>
      <c r="N3851">
        <v>0</v>
      </c>
      <c r="O3851">
        <v>23026</v>
      </c>
      <c r="P3851" t="s">
        <v>59</v>
      </c>
      <c r="Q3851" t="s">
        <v>61</v>
      </c>
    </row>
    <row r="3852" spans="1:17" x14ac:dyDescent="0.25">
      <c r="A3852" t="s">
        <v>28</v>
      </c>
      <c r="B3852" t="s">
        <v>36</v>
      </c>
      <c r="C3852" t="s">
        <v>52</v>
      </c>
      <c r="D3852" t="s">
        <v>26</v>
      </c>
      <c r="E3852" s="2">
        <v>22</v>
      </c>
      <c r="F3852" t="str">
        <f t="shared" si="60"/>
        <v>Average Per Premise1-in-2October Monthly System Peak DayAll22</v>
      </c>
      <c r="G3852">
        <v>1.5946199999999999</v>
      </c>
      <c r="H3852">
        <v>1.50606</v>
      </c>
      <c r="I3852">
        <v>66.401899999999998</v>
      </c>
      <c r="J3852">
        <v>0</v>
      </c>
      <c r="K3852">
        <v>0</v>
      </c>
      <c r="L3852">
        <v>0</v>
      </c>
      <c r="M3852">
        <v>0</v>
      </c>
      <c r="N3852">
        <v>0</v>
      </c>
      <c r="O3852">
        <v>23026</v>
      </c>
      <c r="P3852" t="s">
        <v>59</v>
      </c>
      <c r="Q3852" t="s">
        <v>61</v>
      </c>
    </row>
    <row r="3853" spans="1:17" x14ac:dyDescent="0.25">
      <c r="A3853" t="s">
        <v>29</v>
      </c>
      <c r="B3853" t="s">
        <v>36</v>
      </c>
      <c r="C3853" t="s">
        <v>52</v>
      </c>
      <c r="D3853" t="s">
        <v>26</v>
      </c>
      <c r="E3853" s="2">
        <v>22</v>
      </c>
      <c r="F3853" t="str">
        <f t="shared" si="60"/>
        <v>Average Per Device1-in-2October Monthly System Peak DayAll22</v>
      </c>
      <c r="G3853">
        <v>1.3290040000000001</v>
      </c>
      <c r="H3853">
        <v>1.255196</v>
      </c>
      <c r="I3853">
        <v>66.401899999999998</v>
      </c>
      <c r="J3853">
        <v>0</v>
      </c>
      <c r="K3853">
        <v>0</v>
      </c>
      <c r="L3853">
        <v>0</v>
      </c>
      <c r="M3853">
        <v>0</v>
      </c>
      <c r="N3853">
        <v>0</v>
      </c>
      <c r="O3853">
        <v>23026</v>
      </c>
      <c r="P3853" t="s">
        <v>59</v>
      </c>
      <c r="Q3853" t="s">
        <v>61</v>
      </c>
    </row>
    <row r="3854" spans="1:17" x14ac:dyDescent="0.25">
      <c r="A3854" t="s">
        <v>43</v>
      </c>
      <c r="B3854" t="s">
        <v>36</v>
      </c>
      <c r="C3854" t="s">
        <v>52</v>
      </c>
      <c r="D3854" t="s">
        <v>26</v>
      </c>
      <c r="E3854" s="2">
        <v>22</v>
      </c>
      <c r="F3854" t="str">
        <f t="shared" si="60"/>
        <v>Aggregate1-in-2October Monthly System Peak DayAll22</v>
      </c>
      <c r="G3854">
        <v>36.717730000000003</v>
      </c>
      <c r="H3854">
        <v>34.678539999999998</v>
      </c>
      <c r="I3854">
        <v>66.401899999999998</v>
      </c>
      <c r="J3854">
        <v>0</v>
      </c>
      <c r="K3854">
        <v>0</v>
      </c>
      <c r="L3854">
        <v>0</v>
      </c>
      <c r="M3854">
        <v>0</v>
      </c>
      <c r="N3854">
        <v>0</v>
      </c>
      <c r="O3854">
        <v>23026</v>
      </c>
      <c r="P3854" t="s">
        <v>59</v>
      </c>
      <c r="Q3854" t="s">
        <v>61</v>
      </c>
    </row>
    <row r="3855" spans="1:17" x14ac:dyDescent="0.25">
      <c r="A3855" t="s">
        <v>30</v>
      </c>
      <c r="B3855" t="s">
        <v>36</v>
      </c>
      <c r="C3855" t="s">
        <v>53</v>
      </c>
      <c r="D3855" t="s">
        <v>58</v>
      </c>
      <c r="E3855" s="2">
        <v>22</v>
      </c>
      <c r="F3855" t="str">
        <f t="shared" si="60"/>
        <v>Average Per Ton1-in-2September Monthly System Peak Day100% Cycling22</v>
      </c>
      <c r="G3855">
        <v>0.39925080000000002</v>
      </c>
      <c r="H3855">
        <v>0.36713020000000002</v>
      </c>
      <c r="I3855">
        <v>76.084999999999994</v>
      </c>
      <c r="J3855">
        <v>0</v>
      </c>
      <c r="K3855">
        <v>0</v>
      </c>
      <c r="L3855">
        <v>0</v>
      </c>
      <c r="M3855">
        <v>0</v>
      </c>
      <c r="N3855">
        <v>0</v>
      </c>
      <c r="O3855">
        <v>10695</v>
      </c>
      <c r="P3855" t="s">
        <v>59</v>
      </c>
      <c r="Q3855" t="s">
        <v>61</v>
      </c>
    </row>
    <row r="3856" spans="1:17" x14ac:dyDescent="0.25">
      <c r="A3856" t="s">
        <v>28</v>
      </c>
      <c r="B3856" t="s">
        <v>36</v>
      </c>
      <c r="C3856" t="s">
        <v>53</v>
      </c>
      <c r="D3856" t="s">
        <v>58</v>
      </c>
      <c r="E3856" s="2">
        <v>22</v>
      </c>
      <c r="F3856" t="str">
        <f t="shared" si="60"/>
        <v>Average Per Premise1-in-2September Monthly System Peak Day100% Cycling22</v>
      </c>
      <c r="G3856">
        <v>1.7892969999999999</v>
      </c>
      <c r="H3856">
        <v>1.6453439999999999</v>
      </c>
      <c r="I3856">
        <v>76.084999999999994</v>
      </c>
      <c r="J3856">
        <v>0</v>
      </c>
      <c r="K3856">
        <v>0</v>
      </c>
      <c r="L3856">
        <v>0</v>
      </c>
      <c r="M3856">
        <v>0</v>
      </c>
      <c r="N3856">
        <v>0</v>
      </c>
      <c r="O3856">
        <v>10695</v>
      </c>
      <c r="P3856" t="s">
        <v>59</v>
      </c>
      <c r="Q3856" t="s">
        <v>61</v>
      </c>
    </row>
    <row r="3857" spans="1:17" x14ac:dyDescent="0.25">
      <c r="A3857" t="s">
        <v>29</v>
      </c>
      <c r="B3857" t="s">
        <v>36</v>
      </c>
      <c r="C3857" t="s">
        <v>53</v>
      </c>
      <c r="D3857" t="s">
        <v>58</v>
      </c>
      <c r="E3857" s="2">
        <v>22</v>
      </c>
      <c r="F3857" t="str">
        <f t="shared" si="60"/>
        <v>Average Per Device1-in-2September Monthly System Peak Day100% Cycling22</v>
      </c>
      <c r="G3857">
        <v>1.4491879999999999</v>
      </c>
      <c r="H3857">
        <v>1.3325979999999999</v>
      </c>
      <c r="I3857">
        <v>76.084999999999994</v>
      </c>
      <c r="J3857">
        <v>0</v>
      </c>
      <c r="K3857">
        <v>0</v>
      </c>
      <c r="L3857">
        <v>0</v>
      </c>
      <c r="M3857">
        <v>0</v>
      </c>
      <c r="N3857">
        <v>0</v>
      </c>
      <c r="O3857">
        <v>10695</v>
      </c>
      <c r="P3857" t="s">
        <v>59</v>
      </c>
      <c r="Q3857" t="s">
        <v>61</v>
      </c>
    </row>
    <row r="3858" spans="1:17" x14ac:dyDescent="0.25">
      <c r="A3858" t="s">
        <v>43</v>
      </c>
      <c r="B3858" t="s">
        <v>36</v>
      </c>
      <c r="C3858" t="s">
        <v>53</v>
      </c>
      <c r="D3858" t="s">
        <v>58</v>
      </c>
      <c r="E3858" s="2">
        <v>22</v>
      </c>
      <c r="F3858" t="str">
        <f t="shared" si="60"/>
        <v>Aggregate1-in-2September Monthly System Peak Day100% Cycling22</v>
      </c>
      <c r="G3858">
        <v>19.13653</v>
      </c>
      <c r="H3858">
        <v>17.59695</v>
      </c>
      <c r="I3858">
        <v>76.084999999999994</v>
      </c>
      <c r="J3858">
        <v>0</v>
      </c>
      <c r="K3858">
        <v>0</v>
      </c>
      <c r="L3858">
        <v>0</v>
      </c>
      <c r="M3858">
        <v>0</v>
      </c>
      <c r="N3858">
        <v>0</v>
      </c>
      <c r="O3858">
        <v>10695</v>
      </c>
      <c r="P3858" t="s">
        <v>59</v>
      </c>
      <c r="Q3858" t="s">
        <v>61</v>
      </c>
    </row>
    <row r="3859" spans="1:17" x14ac:dyDescent="0.25">
      <c r="A3859" t="s">
        <v>30</v>
      </c>
      <c r="B3859" t="s">
        <v>36</v>
      </c>
      <c r="C3859" t="s">
        <v>53</v>
      </c>
      <c r="D3859" t="s">
        <v>31</v>
      </c>
      <c r="E3859" s="2">
        <v>22</v>
      </c>
      <c r="F3859" t="str">
        <f t="shared" si="60"/>
        <v>Average Per Ton1-in-2September Monthly System Peak Day50% Cycling22</v>
      </c>
      <c r="G3859">
        <v>0.50842730000000003</v>
      </c>
      <c r="H3859">
        <v>0.48866609999999999</v>
      </c>
      <c r="I3859">
        <v>76.1721</v>
      </c>
      <c r="J3859">
        <v>0</v>
      </c>
      <c r="K3859">
        <v>0</v>
      </c>
      <c r="L3859">
        <v>0</v>
      </c>
      <c r="M3859">
        <v>0</v>
      </c>
      <c r="N3859">
        <v>0</v>
      </c>
      <c r="O3859">
        <v>12331</v>
      </c>
      <c r="P3859" t="s">
        <v>59</v>
      </c>
      <c r="Q3859" t="s">
        <v>61</v>
      </c>
    </row>
    <row r="3860" spans="1:17" x14ac:dyDescent="0.25">
      <c r="A3860" t="s">
        <v>28</v>
      </c>
      <c r="B3860" t="s">
        <v>36</v>
      </c>
      <c r="C3860" t="s">
        <v>53</v>
      </c>
      <c r="D3860" t="s">
        <v>31</v>
      </c>
      <c r="E3860" s="2">
        <v>22</v>
      </c>
      <c r="F3860" t="str">
        <f t="shared" si="60"/>
        <v>Average Per Premise1-in-2September Monthly System Peak Day50% Cycling22</v>
      </c>
      <c r="G3860">
        <v>2.0869970000000002</v>
      </c>
      <c r="H3860">
        <v>2.005881</v>
      </c>
      <c r="I3860">
        <v>76.1721</v>
      </c>
      <c r="J3860">
        <v>0</v>
      </c>
      <c r="K3860">
        <v>0</v>
      </c>
      <c r="L3860">
        <v>0</v>
      </c>
      <c r="M3860">
        <v>0</v>
      </c>
      <c r="N3860">
        <v>0</v>
      </c>
      <c r="O3860">
        <v>12331</v>
      </c>
      <c r="P3860" t="s">
        <v>59</v>
      </c>
      <c r="Q3860" t="s">
        <v>61</v>
      </c>
    </row>
    <row r="3861" spans="1:17" x14ac:dyDescent="0.25">
      <c r="A3861" t="s">
        <v>29</v>
      </c>
      <c r="B3861" t="s">
        <v>36</v>
      </c>
      <c r="C3861" t="s">
        <v>53</v>
      </c>
      <c r="D3861" t="s">
        <v>31</v>
      </c>
      <c r="E3861" s="2">
        <v>22</v>
      </c>
      <c r="F3861" t="str">
        <f t="shared" si="60"/>
        <v>Average Per Device1-in-2September Monthly System Peak Day50% Cycling22</v>
      </c>
      <c r="G3861">
        <v>1.784286</v>
      </c>
      <c r="H3861">
        <v>1.714936</v>
      </c>
      <c r="I3861">
        <v>76.1721</v>
      </c>
      <c r="J3861">
        <v>0</v>
      </c>
      <c r="K3861">
        <v>0</v>
      </c>
      <c r="L3861">
        <v>0</v>
      </c>
      <c r="M3861">
        <v>0</v>
      </c>
      <c r="N3861">
        <v>0</v>
      </c>
      <c r="O3861">
        <v>12331</v>
      </c>
      <c r="P3861" t="s">
        <v>59</v>
      </c>
      <c r="Q3861" t="s">
        <v>61</v>
      </c>
    </row>
    <row r="3862" spans="1:17" x14ac:dyDescent="0.25">
      <c r="A3862" t="s">
        <v>43</v>
      </c>
      <c r="B3862" t="s">
        <v>36</v>
      </c>
      <c r="C3862" t="s">
        <v>53</v>
      </c>
      <c r="D3862" t="s">
        <v>31</v>
      </c>
      <c r="E3862" s="2">
        <v>22</v>
      </c>
      <c r="F3862" t="str">
        <f t="shared" si="60"/>
        <v>Aggregate1-in-2September Monthly System Peak Day50% Cycling22</v>
      </c>
      <c r="G3862">
        <v>25.734760000000001</v>
      </c>
      <c r="H3862">
        <v>24.73452</v>
      </c>
      <c r="I3862">
        <v>76.1721</v>
      </c>
      <c r="J3862">
        <v>0</v>
      </c>
      <c r="K3862">
        <v>0</v>
      </c>
      <c r="L3862">
        <v>0</v>
      </c>
      <c r="M3862">
        <v>0</v>
      </c>
      <c r="N3862">
        <v>0</v>
      </c>
      <c r="O3862">
        <v>12331</v>
      </c>
      <c r="P3862" t="s">
        <v>59</v>
      </c>
      <c r="Q3862" t="s">
        <v>61</v>
      </c>
    </row>
    <row r="3863" spans="1:17" x14ac:dyDescent="0.25">
      <c r="A3863" t="s">
        <v>30</v>
      </c>
      <c r="B3863" t="s">
        <v>36</v>
      </c>
      <c r="C3863" t="s">
        <v>53</v>
      </c>
      <c r="D3863" t="s">
        <v>26</v>
      </c>
      <c r="E3863" s="2">
        <v>22</v>
      </c>
      <c r="F3863" t="str">
        <f t="shared" si="60"/>
        <v>Average Per Ton1-in-2September Monthly System Peak DayAll22</v>
      </c>
      <c r="G3863">
        <v>0.45771479999999998</v>
      </c>
      <c r="H3863">
        <v>0.43221270000000001</v>
      </c>
      <c r="I3863">
        <v>76.131600000000006</v>
      </c>
      <c r="J3863">
        <v>0</v>
      </c>
      <c r="K3863">
        <v>0</v>
      </c>
      <c r="L3863">
        <v>0</v>
      </c>
      <c r="M3863">
        <v>0</v>
      </c>
      <c r="N3863">
        <v>0</v>
      </c>
      <c r="O3863">
        <v>23026</v>
      </c>
      <c r="P3863" t="s">
        <v>59</v>
      </c>
      <c r="Q3863" t="s">
        <v>61</v>
      </c>
    </row>
    <row r="3864" spans="1:17" x14ac:dyDescent="0.25">
      <c r="A3864" t="s">
        <v>28</v>
      </c>
      <c r="B3864" t="s">
        <v>36</v>
      </c>
      <c r="C3864" t="s">
        <v>53</v>
      </c>
      <c r="D3864" t="s">
        <v>26</v>
      </c>
      <c r="E3864" s="2">
        <v>22</v>
      </c>
      <c r="F3864" t="str">
        <f t="shared" si="60"/>
        <v>Average Per Premise1-in-2September Monthly System Peak DayAll22</v>
      </c>
      <c r="G3864">
        <v>1.958944</v>
      </c>
      <c r="H3864">
        <v>1.849799</v>
      </c>
      <c r="I3864">
        <v>76.131600000000006</v>
      </c>
      <c r="J3864">
        <v>0</v>
      </c>
      <c r="K3864">
        <v>0</v>
      </c>
      <c r="L3864">
        <v>0</v>
      </c>
      <c r="M3864">
        <v>0</v>
      </c>
      <c r="N3864">
        <v>0</v>
      </c>
      <c r="O3864">
        <v>23026</v>
      </c>
      <c r="P3864" t="s">
        <v>59</v>
      </c>
      <c r="Q3864" t="s">
        <v>61</v>
      </c>
    </row>
    <row r="3865" spans="1:17" x14ac:dyDescent="0.25">
      <c r="A3865" t="s">
        <v>29</v>
      </c>
      <c r="B3865" t="s">
        <v>36</v>
      </c>
      <c r="C3865" t="s">
        <v>53</v>
      </c>
      <c r="D3865" t="s">
        <v>26</v>
      </c>
      <c r="E3865" s="2">
        <v>22</v>
      </c>
      <c r="F3865" t="str">
        <f t="shared" si="60"/>
        <v>Average Per Device1-in-2September Monthly System Peak DayAll22</v>
      </c>
      <c r="G3865">
        <v>1.6326430000000001</v>
      </c>
      <c r="H3865">
        <v>1.5416780000000001</v>
      </c>
      <c r="I3865">
        <v>76.131600000000006</v>
      </c>
      <c r="J3865">
        <v>0</v>
      </c>
      <c r="K3865">
        <v>0</v>
      </c>
      <c r="L3865">
        <v>0</v>
      </c>
      <c r="M3865">
        <v>0</v>
      </c>
      <c r="N3865">
        <v>0</v>
      </c>
      <c r="O3865">
        <v>23026</v>
      </c>
      <c r="P3865" t="s">
        <v>59</v>
      </c>
      <c r="Q3865" t="s">
        <v>61</v>
      </c>
    </row>
    <row r="3866" spans="1:17" x14ac:dyDescent="0.25">
      <c r="A3866" t="s">
        <v>43</v>
      </c>
      <c r="B3866" t="s">
        <v>36</v>
      </c>
      <c r="C3866" t="s">
        <v>53</v>
      </c>
      <c r="D3866" t="s">
        <v>26</v>
      </c>
      <c r="E3866" s="2">
        <v>22</v>
      </c>
      <c r="F3866" t="str">
        <f t="shared" si="60"/>
        <v>Aggregate1-in-2September Monthly System Peak DayAll22</v>
      </c>
      <c r="G3866">
        <v>45.106650000000002</v>
      </c>
      <c r="H3866">
        <v>42.59348</v>
      </c>
      <c r="I3866">
        <v>76.131600000000006</v>
      </c>
      <c r="J3866">
        <v>0</v>
      </c>
      <c r="K3866">
        <v>0</v>
      </c>
      <c r="L3866">
        <v>0</v>
      </c>
      <c r="M3866">
        <v>0</v>
      </c>
      <c r="N3866">
        <v>0</v>
      </c>
      <c r="O3866">
        <v>23026</v>
      </c>
      <c r="P3866" t="s">
        <v>59</v>
      </c>
      <c r="Q3866" t="s">
        <v>61</v>
      </c>
    </row>
    <row r="3867" spans="1:17" x14ac:dyDescent="0.25">
      <c r="A3867" t="s">
        <v>30</v>
      </c>
      <c r="B3867" t="s">
        <v>36</v>
      </c>
      <c r="C3867" t="s">
        <v>48</v>
      </c>
      <c r="D3867" t="s">
        <v>58</v>
      </c>
      <c r="E3867" s="2">
        <v>23</v>
      </c>
      <c r="F3867" t="str">
        <f t="shared" si="60"/>
        <v>Average Per Ton1-in-2August Monthly System Peak Day100% Cycling23</v>
      </c>
      <c r="G3867">
        <v>0.31389289999999997</v>
      </c>
      <c r="H3867">
        <v>0.29344680000000001</v>
      </c>
      <c r="I3867">
        <v>71.852199999999996</v>
      </c>
      <c r="J3867">
        <v>0</v>
      </c>
      <c r="K3867">
        <v>0</v>
      </c>
      <c r="L3867">
        <v>0</v>
      </c>
      <c r="M3867">
        <v>0</v>
      </c>
      <c r="N3867">
        <v>0</v>
      </c>
      <c r="O3867">
        <v>10695</v>
      </c>
      <c r="P3867" t="s">
        <v>59</v>
      </c>
      <c r="Q3867" t="s">
        <v>61</v>
      </c>
    </row>
    <row r="3868" spans="1:17" x14ac:dyDescent="0.25">
      <c r="A3868" t="s">
        <v>28</v>
      </c>
      <c r="B3868" t="s">
        <v>36</v>
      </c>
      <c r="C3868" t="s">
        <v>48</v>
      </c>
      <c r="D3868" t="s">
        <v>58</v>
      </c>
      <c r="E3868" s="2">
        <v>23</v>
      </c>
      <c r="F3868" t="str">
        <f t="shared" si="60"/>
        <v>Average Per Premise1-in-2August Monthly System Peak Day100% Cycling23</v>
      </c>
      <c r="G3868">
        <v>1.4067540000000001</v>
      </c>
      <c r="H3868">
        <v>1.3151219999999999</v>
      </c>
      <c r="I3868">
        <v>71.852199999999996</v>
      </c>
      <c r="J3868">
        <v>0</v>
      </c>
      <c r="K3868">
        <v>0</v>
      </c>
      <c r="L3868">
        <v>0</v>
      </c>
      <c r="M3868">
        <v>0</v>
      </c>
      <c r="N3868">
        <v>0</v>
      </c>
      <c r="O3868">
        <v>10695</v>
      </c>
      <c r="P3868" t="s">
        <v>59</v>
      </c>
      <c r="Q3868" t="s">
        <v>61</v>
      </c>
    </row>
    <row r="3869" spans="1:17" x14ac:dyDescent="0.25">
      <c r="A3869" t="s">
        <v>29</v>
      </c>
      <c r="B3869" t="s">
        <v>36</v>
      </c>
      <c r="C3869" t="s">
        <v>48</v>
      </c>
      <c r="D3869" t="s">
        <v>58</v>
      </c>
      <c r="E3869" s="2">
        <v>23</v>
      </c>
      <c r="F3869" t="str">
        <f t="shared" si="60"/>
        <v>Average Per Device1-in-2August Monthly System Peak Day100% Cycling23</v>
      </c>
      <c r="G3869">
        <v>1.139359</v>
      </c>
      <c r="H3869">
        <v>1.0651440000000001</v>
      </c>
      <c r="I3869">
        <v>71.852199999999996</v>
      </c>
      <c r="J3869">
        <v>0</v>
      </c>
      <c r="K3869">
        <v>0</v>
      </c>
      <c r="L3869">
        <v>0</v>
      </c>
      <c r="M3869">
        <v>0</v>
      </c>
      <c r="N3869">
        <v>0</v>
      </c>
      <c r="O3869">
        <v>10695</v>
      </c>
      <c r="P3869" t="s">
        <v>59</v>
      </c>
      <c r="Q3869" t="s">
        <v>61</v>
      </c>
    </row>
    <row r="3870" spans="1:17" x14ac:dyDescent="0.25">
      <c r="A3870" t="s">
        <v>43</v>
      </c>
      <c r="B3870" t="s">
        <v>36</v>
      </c>
      <c r="C3870" t="s">
        <v>48</v>
      </c>
      <c r="D3870" t="s">
        <v>58</v>
      </c>
      <c r="E3870" s="2">
        <v>23</v>
      </c>
      <c r="F3870" t="str">
        <f t="shared" si="60"/>
        <v>Aggregate1-in-2August Monthly System Peak Day100% Cycling23</v>
      </c>
      <c r="G3870">
        <v>15.04523</v>
      </c>
      <c r="H3870">
        <v>14.06523</v>
      </c>
      <c r="I3870">
        <v>71.852199999999996</v>
      </c>
      <c r="J3870">
        <v>0</v>
      </c>
      <c r="K3870">
        <v>0</v>
      </c>
      <c r="L3870">
        <v>0</v>
      </c>
      <c r="M3870">
        <v>0</v>
      </c>
      <c r="N3870">
        <v>0</v>
      </c>
      <c r="O3870">
        <v>10695</v>
      </c>
      <c r="P3870" t="s">
        <v>59</v>
      </c>
      <c r="Q3870" t="s">
        <v>61</v>
      </c>
    </row>
    <row r="3871" spans="1:17" x14ac:dyDescent="0.25">
      <c r="A3871" t="s">
        <v>30</v>
      </c>
      <c r="B3871" t="s">
        <v>36</v>
      </c>
      <c r="C3871" t="s">
        <v>48</v>
      </c>
      <c r="D3871" t="s">
        <v>31</v>
      </c>
      <c r="E3871" s="2">
        <v>23</v>
      </c>
      <c r="F3871" t="str">
        <f t="shared" si="60"/>
        <v>Average Per Ton1-in-2August Monthly System Peak Day50% Cycling23</v>
      </c>
      <c r="G3871">
        <v>0.397424</v>
      </c>
      <c r="H3871">
        <v>0.38560840000000002</v>
      </c>
      <c r="I3871">
        <v>71.613500000000002</v>
      </c>
      <c r="J3871">
        <v>0</v>
      </c>
      <c r="K3871">
        <v>0</v>
      </c>
      <c r="L3871">
        <v>0</v>
      </c>
      <c r="M3871">
        <v>0</v>
      </c>
      <c r="N3871">
        <v>0</v>
      </c>
      <c r="O3871">
        <v>12331</v>
      </c>
      <c r="P3871" t="s">
        <v>59</v>
      </c>
      <c r="Q3871" t="s">
        <v>61</v>
      </c>
    </row>
    <row r="3872" spans="1:17" x14ac:dyDescent="0.25">
      <c r="A3872" t="s">
        <v>28</v>
      </c>
      <c r="B3872" t="s">
        <v>36</v>
      </c>
      <c r="C3872" t="s">
        <v>48</v>
      </c>
      <c r="D3872" t="s">
        <v>31</v>
      </c>
      <c r="E3872" s="2">
        <v>23</v>
      </c>
      <c r="F3872" t="str">
        <f t="shared" si="60"/>
        <v>Average Per Premise1-in-2August Monthly System Peak Day50% Cycling23</v>
      </c>
      <c r="G3872">
        <v>1.6313500000000001</v>
      </c>
      <c r="H3872">
        <v>1.582849</v>
      </c>
      <c r="I3872">
        <v>71.613500000000002</v>
      </c>
      <c r="J3872">
        <v>0</v>
      </c>
      <c r="K3872">
        <v>0</v>
      </c>
      <c r="L3872">
        <v>0</v>
      </c>
      <c r="M3872">
        <v>0</v>
      </c>
      <c r="N3872">
        <v>0</v>
      </c>
      <c r="O3872">
        <v>12331</v>
      </c>
      <c r="P3872" t="s">
        <v>59</v>
      </c>
      <c r="Q3872" t="s">
        <v>61</v>
      </c>
    </row>
    <row r="3873" spans="1:17" x14ac:dyDescent="0.25">
      <c r="A3873" t="s">
        <v>29</v>
      </c>
      <c r="B3873" t="s">
        <v>36</v>
      </c>
      <c r="C3873" t="s">
        <v>48</v>
      </c>
      <c r="D3873" t="s">
        <v>31</v>
      </c>
      <c r="E3873" s="2">
        <v>23</v>
      </c>
      <c r="F3873" t="str">
        <f t="shared" si="60"/>
        <v>Average Per Device1-in-2August Monthly System Peak Day50% Cycling23</v>
      </c>
      <c r="G3873">
        <v>1.3947290000000001</v>
      </c>
      <c r="H3873">
        <v>1.3532630000000001</v>
      </c>
      <c r="I3873">
        <v>71.613500000000002</v>
      </c>
      <c r="J3873">
        <v>0</v>
      </c>
      <c r="K3873">
        <v>0</v>
      </c>
      <c r="L3873">
        <v>0</v>
      </c>
      <c r="M3873">
        <v>0</v>
      </c>
      <c r="N3873">
        <v>0</v>
      </c>
      <c r="O3873">
        <v>12331</v>
      </c>
      <c r="P3873" t="s">
        <v>59</v>
      </c>
      <c r="Q3873" t="s">
        <v>61</v>
      </c>
    </row>
    <row r="3874" spans="1:17" x14ac:dyDescent="0.25">
      <c r="A3874" t="s">
        <v>43</v>
      </c>
      <c r="B3874" t="s">
        <v>36</v>
      </c>
      <c r="C3874" t="s">
        <v>48</v>
      </c>
      <c r="D3874" t="s">
        <v>31</v>
      </c>
      <c r="E3874" s="2">
        <v>23</v>
      </c>
      <c r="F3874" t="str">
        <f t="shared" si="60"/>
        <v>Aggregate1-in-2August Monthly System Peak Day50% Cycling23</v>
      </c>
      <c r="G3874">
        <v>20.11617</v>
      </c>
      <c r="H3874">
        <v>19.51811</v>
      </c>
      <c r="I3874">
        <v>71.613500000000002</v>
      </c>
      <c r="J3874">
        <v>0</v>
      </c>
      <c r="K3874">
        <v>0</v>
      </c>
      <c r="L3874">
        <v>0</v>
      </c>
      <c r="M3874">
        <v>0</v>
      </c>
      <c r="N3874">
        <v>0</v>
      </c>
      <c r="O3874">
        <v>12331</v>
      </c>
      <c r="P3874" t="s">
        <v>59</v>
      </c>
      <c r="Q3874" t="s">
        <v>61</v>
      </c>
    </row>
    <row r="3875" spans="1:17" x14ac:dyDescent="0.25">
      <c r="A3875" t="s">
        <v>30</v>
      </c>
      <c r="B3875" t="s">
        <v>36</v>
      </c>
      <c r="C3875" t="s">
        <v>48</v>
      </c>
      <c r="D3875" t="s">
        <v>26</v>
      </c>
      <c r="E3875" s="2">
        <v>23</v>
      </c>
      <c r="F3875" t="str">
        <f t="shared" si="60"/>
        <v>Average Per Ton1-in-2August Monthly System Peak DayAll23</v>
      </c>
      <c r="G3875">
        <v>0.35862379999999999</v>
      </c>
      <c r="H3875">
        <v>0.34279929999999997</v>
      </c>
      <c r="I3875">
        <v>71.724299999999999</v>
      </c>
      <c r="J3875">
        <v>0</v>
      </c>
      <c r="K3875">
        <v>0</v>
      </c>
      <c r="L3875">
        <v>0</v>
      </c>
      <c r="M3875">
        <v>0</v>
      </c>
      <c r="N3875">
        <v>0</v>
      </c>
      <c r="O3875">
        <v>23026</v>
      </c>
      <c r="P3875" t="s">
        <v>59</v>
      </c>
      <c r="Q3875" t="s">
        <v>61</v>
      </c>
    </row>
    <row r="3876" spans="1:17" x14ac:dyDescent="0.25">
      <c r="A3876" t="s">
        <v>28</v>
      </c>
      <c r="B3876" t="s">
        <v>36</v>
      </c>
      <c r="C3876" t="s">
        <v>48</v>
      </c>
      <c r="D3876" t="s">
        <v>26</v>
      </c>
      <c r="E3876" s="2">
        <v>23</v>
      </c>
      <c r="F3876" t="str">
        <f t="shared" si="60"/>
        <v>Average Per Premise1-in-2August Monthly System Peak DayAll23</v>
      </c>
      <c r="G3876">
        <v>1.534851</v>
      </c>
      <c r="H3876">
        <v>1.467125</v>
      </c>
      <c r="I3876">
        <v>71.724299999999999</v>
      </c>
      <c r="J3876">
        <v>0</v>
      </c>
      <c r="K3876">
        <v>0</v>
      </c>
      <c r="L3876">
        <v>0</v>
      </c>
      <c r="M3876">
        <v>0</v>
      </c>
      <c r="N3876">
        <v>0</v>
      </c>
      <c r="O3876">
        <v>23026</v>
      </c>
      <c r="P3876" t="s">
        <v>59</v>
      </c>
      <c r="Q3876" t="s">
        <v>61</v>
      </c>
    </row>
    <row r="3877" spans="1:17" x14ac:dyDescent="0.25">
      <c r="A3877" t="s">
        <v>29</v>
      </c>
      <c r="B3877" t="s">
        <v>36</v>
      </c>
      <c r="C3877" t="s">
        <v>48</v>
      </c>
      <c r="D3877" t="s">
        <v>26</v>
      </c>
      <c r="E3877" s="2">
        <v>23</v>
      </c>
      <c r="F3877" t="str">
        <f t="shared" si="60"/>
        <v>Average Per Device1-in-2August Monthly System Peak DayAll23</v>
      </c>
      <c r="G3877">
        <v>1.279191</v>
      </c>
      <c r="H3877">
        <v>1.2227460000000001</v>
      </c>
      <c r="I3877">
        <v>71.724299999999999</v>
      </c>
      <c r="J3877">
        <v>0</v>
      </c>
      <c r="K3877">
        <v>0</v>
      </c>
      <c r="L3877">
        <v>0</v>
      </c>
      <c r="M3877">
        <v>0</v>
      </c>
      <c r="N3877">
        <v>0</v>
      </c>
      <c r="O3877">
        <v>23026</v>
      </c>
      <c r="P3877" t="s">
        <v>59</v>
      </c>
      <c r="Q3877" t="s">
        <v>61</v>
      </c>
    </row>
    <row r="3878" spans="1:17" x14ac:dyDescent="0.25">
      <c r="A3878" t="s">
        <v>43</v>
      </c>
      <c r="B3878" t="s">
        <v>36</v>
      </c>
      <c r="C3878" t="s">
        <v>48</v>
      </c>
      <c r="D3878" t="s">
        <v>26</v>
      </c>
      <c r="E3878" s="2">
        <v>23</v>
      </c>
      <c r="F3878" t="str">
        <f t="shared" si="60"/>
        <v>Aggregate1-in-2August Monthly System Peak DayAll23</v>
      </c>
      <c r="G3878">
        <v>35.341479999999997</v>
      </c>
      <c r="H3878">
        <v>33.782020000000003</v>
      </c>
      <c r="I3878">
        <v>71.724299999999999</v>
      </c>
      <c r="J3878">
        <v>0</v>
      </c>
      <c r="K3878">
        <v>0</v>
      </c>
      <c r="L3878">
        <v>0</v>
      </c>
      <c r="M3878">
        <v>0</v>
      </c>
      <c r="N3878">
        <v>0</v>
      </c>
      <c r="O3878">
        <v>23026</v>
      </c>
      <c r="P3878" t="s">
        <v>59</v>
      </c>
      <c r="Q3878" t="s">
        <v>61</v>
      </c>
    </row>
    <row r="3879" spans="1:17" x14ac:dyDescent="0.25">
      <c r="A3879" t="s">
        <v>30</v>
      </c>
      <c r="B3879" t="s">
        <v>36</v>
      </c>
      <c r="C3879" t="s">
        <v>37</v>
      </c>
      <c r="D3879" t="s">
        <v>58</v>
      </c>
      <c r="E3879" s="2">
        <v>23</v>
      </c>
      <c r="F3879" t="str">
        <f t="shared" si="60"/>
        <v>Average Per Ton1-in-2August Typical Event Day100% Cycling23</v>
      </c>
      <c r="G3879">
        <v>0.2857518</v>
      </c>
      <c r="H3879">
        <v>0.2671386</v>
      </c>
      <c r="I3879">
        <v>70.0839</v>
      </c>
      <c r="J3879">
        <v>0</v>
      </c>
      <c r="K3879">
        <v>0</v>
      </c>
      <c r="L3879">
        <v>0</v>
      </c>
      <c r="M3879">
        <v>0</v>
      </c>
      <c r="N3879">
        <v>0</v>
      </c>
      <c r="O3879">
        <v>10695</v>
      </c>
      <c r="P3879" t="s">
        <v>59</v>
      </c>
      <c r="Q3879" t="s">
        <v>61</v>
      </c>
    </row>
    <row r="3880" spans="1:17" x14ac:dyDescent="0.25">
      <c r="A3880" t="s">
        <v>28</v>
      </c>
      <c r="B3880" t="s">
        <v>36</v>
      </c>
      <c r="C3880" t="s">
        <v>37</v>
      </c>
      <c r="D3880" t="s">
        <v>58</v>
      </c>
      <c r="E3880" s="2">
        <v>23</v>
      </c>
      <c r="F3880" t="str">
        <f t="shared" si="60"/>
        <v>Average Per Premise1-in-2August Typical Event Day100% Cycling23</v>
      </c>
      <c r="G3880">
        <v>1.280635</v>
      </c>
      <c r="H3880">
        <v>1.1972179999999999</v>
      </c>
      <c r="I3880">
        <v>70.0839</v>
      </c>
      <c r="J3880">
        <v>0</v>
      </c>
      <c r="K3880">
        <v>0</v>
      </c>
      <c r="L3880">
        <v>0</v>
      </c>
      <c r="M3880">
        <v>0</v>
      </c>
      <c r="N3880">
        <v>0</v>
      </c>
      <c r="O3880">
        <v>10695</v>
      </c>
      <c r="P3880" t="s">
        <v>59</v>
      </c>
      <c r="Q3880" t="s">
        <v>61</v>
      </c>
    </row>
    <row r="3881" spans="1:17" x14ac:dyDescent="0.25">
      <c r="A3881" t="s">
        <v>29</v>
      </c>
      <c r="B3881" t="s">
        <v>36</v>
      </c>
      <c r="C3881" t="s">
        <v>37</v>
      </c>
      <c r="D3881" t="s">
        <v>58</v>
      </c>
      <c r="E3881" s="2">
        <v>23</v>
      </c>
      <c r="F3881" t="str">
        <f t="shared" si="60"/>
        <v>Average Per Device1-in-2August Typical Event Day100% Cycling23</v>
      </c>
      <c r="G3881">
        <v>1.0372129999999999</v>
      </c>
      <c r="H3881">
        <v>0.9696515</v>
      </c>
      <c r="I3881">
        <v>70.0839</v>
      </c>
      <c r="J3881">
        <v>0</v>
      </c>
      <c r="K3881">
        <v>0</v>
      </c>
      <c r="L3881">
        <v>0</v>
      </c>
      <c r="M3881">
        <v>0</v>
      </c>
      <c r="N3881">
        <v>0</v>
      </c>
      <c r="O3881">
        <v>10695</v>
      </c>
      <c r="P3881" t="s">
        <v>59</v>
      </c>
      <c r="Q3881" t="s">
        <v>61</v>
      </c>
    </row>
    <row r="3882" spans="1:17" x14ac:dyDescent="0.25">
      <c r="A3882" t="s">
        <v>43</v>
      </c>
      <c r="B3882" t="s">
        <v>36</v>
      </c>
      <c r="C3882" t="s">
        <v>37</v>
      </c>
      <c r="D3882" t="s">
        <v>58</v>
      </c>
      <c r="E3882" s="2">
        <v>23</v>
      </c>
      <c r="F3882" t="str">
        <f t="shared" si="60"/>
        <v>Aggregate1-in-2August Typical Event Day100% Cycling23</v>
      </c>
      <c r="G3882">
        <v>13.696400000000001</v>
      </c>
      <c r="H3882">
        <v>12.80425</v>
      </c>
      <c r="I3882">
        <v>70.0839</v>
      </c>
      <c r="J3882">
        <v>0</v>
      </c>
      <c r="K3882">
        <v>0</v>
      </c>
      <c r="L3882">
        <v>0</v>
      </c>
      <c r="M3882">
        <v>0</v>
      </c>
      <c r="N3882">
        <v>0</v>
      </c>
      <c r="O3882">
        <v>10695</v>
      </c>
      <c r="P3882" t="s">
        <v>59</v>
      </c>
      <c r="Q3882" t="s">
        <v>61</v>
      </c>
    </row>
    <row r="3883" spans="1:17" x14ac:dyDescent="0.25">
      <c r="A3883" t="s">
        <v>30</v>
      </c>
      <c r="B3883" t="s">
        <v>36</v>
      </c>
      <c r="C3883" t="s">
        <v>37</v>
      </c>
      <c r="D3883" t="s">
        <v>31</v>
      </c>
      <c r="E3883" s="2">
        <v>23</v>
      </c>
      <c r="F3883" t="str">
        <f t="shared" si="60"/>
        <v>Average Per Ton1-in-2August Typical Event Day50% Cycling23</v>
      </c>
      <c r="G3883">
        <v>0.36698540000000002</v>
      </c>
      <c r="H3883">
        <v>0.35607480000000002</v>
      </c>
      <c r="I3883">
        <v>69.861400000000003</v>
      </c>
      <c r="J3883">
        <v>0</v>
      </c>
      <c r="K3883">
        <v>0</v>
      </c>
      <c r="L3883">
        <v>0</v>
      </c>
      <c r="M3883">
        <v>0</v>
      </c>
      <c r="N3883">
        <v>0</v>
      </c>
      <c r="O3883">
        <v>12331</v>
      </c>
      <c r="P3883" t="s">
        <v>59</v>
      </c>
      <c r="Q3883" t="s">
        <v>61</v>
      </c>
    </row>
    <row r="3884" spans="1:17" x14ac:dyDescent="0.25">
      <c r="A3884" t="s">
        <v>28</v>
      </c>
      <c r="B3884" t="s">
        <v>36</v>
      </c>
      <c r="C3884" t="s">
        <v>37</v>
      </c>
      <c r="D3884" t="s">
        <v>31</v>
      </c>
      <c r="E3884" s="2">
        <v>23</v>
      </c>
      <c r="F3884" t="str">
        <f t="shared" si="60"/>
        <v>Average Per Premise1-in-2August Typical Event Day50% Cycling23</v>
      </c>
      <c r="G3884">
        <v>1.506405</v>
      </c>
      <c r="H3884">
        <v>1.461619</v>
      </c>
      <c r="I3884">
        <v>69.861400000000003</v>
      </c>
      <c r="J3884">
        <v>0</v>
      </c>
      <c r="K3884">
        <v>0</v>
      </c>
      <c r="L3884">
        <v>0</v>
      </c>
      <c r="M3884">
        <v>0</v>
      </c>
      <c r="N3884">
        <v>0</v>
      </c>
      <c r="O3884">
        <v>12331</v>
      </c>
      <c r="P3884" t="s">
        <v>59</v>
      </c>
      <c r="Q3884" t="s">
        <v>61</v>
      </c>
    </row>
    <row r="3885" spans="1:17" x14ac:dyDescent="0.25">
      <c r="A3885" t="s">
        <v>29</v>
      </c>
      <c r="B3885" t="s">
        <v>36</v>
      </c>
      <c r="C3885" t="s">
        <v>37</v>
      </c>
      <c r="D3885" t="s">
        <v>31</v>
      </c>
      <c r="E3885" s="2">
        <v>23</v>
      </c>
      <c r="F3885" t="str">
        <f t="shared" si="60"/>
        <v>Average Per Device1-in-2August Typical Event Day50% Cycling23</v>
      </c>
      <c r="G3885">
        <v>1.2879069999999999</v>
      </c>
      <c r="H3885">
        <v>1.249617</v>
      </c>
      <c r="I3885">
        <v>69.861400000000003</v>
      </c>
      <c r="J3885">
        <v>0</v>
      </c>
      <c r="K3885">
        <v>0</v>
      </c>
      <c r="L3885">
        <v>0</v>
      </c>
      <c r="M3885">
        <v>0</v>
      </c>
      <c r="N3885">
        <v>0</v>
      </c>
      <c r="O3885">
        <v>12331</v>
      </c>
      <c r="P3885" t="s">
        <v>59</v>
      </c>
      <c r="Q3885" t="s">
        <v>61</v>
      </c>
    </row>
    <row r="3886" spans="1:17" x14ac:dyDescent="0.25">
      <c r="A3886" t="s">
        <v>43</v>
      </c>
      <c r="B3886" t="s">
        <v>36</v>
      </c>
      <c r="C3886" t="s">
        <v>37</v>
      </c>
      <c r="D3886" t="s">
        <v>31</v>
      </c>
      <c r="E3886" s="2">
        <v>23</v>
      </c>
      <c r="F3886" t="str">
        <f t="shared" si="60"/>
        <v>Aggregate1-in-2August Typical Event Day50% Cycling23</v>
      </c>
      <c r="G3886">
        <v>18.575479999999999</v>
      </c>
      <c r="H3886">
        <v>18.023230000000002</v>
      </c>
      <c r="I3886">
        <v>69.861400000000003</v>
      </c>
      <c r="J3886">
        <v>0</v>
      </c>
      <c r="K3886">
        <v>0</v>
      </c>
      <c r="L3886">
        <v>0</v>
      </c>
      <c r="M3886">
        <v>0</v>
      </c>
      <c r="N3886">
        <v>0</v>
      </c>
      <c r="O3886">
        <v>12331</v>
      </c>
      <c r="P3886" t="s">
        <v>59</v>
      </c>
      <c r="Q3886" t="s">
        <v>61</v>
      </c>
    </row>
    <row r="3887" spans="1:17" x14ac:dyDescent="0.25">
      <c r="A3887" t="s">
        <v>30</v>
      </c>
      <c r="B3887" t="s">
        <v>36</v>
      </c>
      <c r="C3887" t="s">
        <v>37</v>
      </c>
      <c r="D3887" t="s">
        <v>26</v>
      </c>
      <c r="E3887" s="2">
        <v>23</v>
      </c>
      <c r="F3887" t="str">
        <f t="shared" si="60"/>
        <v>Average Per Ton1-in-2August Typical Event DayAll23</v>
      </c>
      <c r="G3887">
        <v>0.3292524</v>
      </c>
      <c r="H3887">
        <v>0.31476399999999999</v>
      </c>
      <c r="I3887">
        <v>69.964699999999993</v>
      </c>
      <c r="J3887">
        <v>0</v>
      </c>
      <c r="K3887">
        <v>0</v>
      </c>
      <c r="L3887">
        <v>0</v>
      </c>
      <c r="M3887">
        <v>0</v>
      </c>
      <c r="N3887">
        <v>0</v>
      </c>
      <c r="O3887">
        <v>23026</v>
      </c>
      <c r="P3887" t="s">
        <v>59</v>
      </c>
      <c r="Q3887" t="s">
        <v>61</v>
      </c>
    </row>
    <row r="3888" spans="1:17" x14ac:dyDescent="0.25">
      <c r="A3888" t="s">
        <v>28</v>
      </c>
      <c r="B3888" t="s">
        <v>36</v>
      </c>
      <c r="C3888" t="s">
        <v>37</v>
      </c>
      <c r="D3888" t="s">
        <v>26</v>
      </c>
      <c r="E3888" s="2">
        <v>23</v>
      </c>
      <c r="F3888" t="str">
        <f t="shared" si="60"/>
        <v>Average Per Premise1-in-2August Typical Event DayAll23</v>
      </c>
      <c r="G3888">
        <v>1.409146</v>
      </c>
      <c r="H3888">
        <v>1.3471379999999999</v>
      </c>
      <c r="I3888">
        <v>69.964699999999993</v>
      </c>
      <c r="J3888">
        <v>0</v>
      </c>
      <c r="K3888">
        <v>0</v>
      </c>
      <c r="L3888">
        <v>0</v>
      </c>
      <c r="M3888">
        <v>0</v>
      </c>
      <c r="N3888">
        <v>0</v>
      </c>
      <c r="O3888">
        <v>23026</v>
      </c>
      <c r="P3888" t="s">
        <v>59</v>
      </c>
      <c r="Q3888" t="s">
        <v>61</v>
      </c>
    </row>
    <row r="3889" spans="1:17" x14ac:dyDescent="0.25">
      <c r="A3889" t="s">
        <v>29</v>
      </c>
      <c r="B3889" t="s">
        <v>36</v>
      </c>
      <c r="C3889" t="s">
        <v>37</v>
      </c>
      <c r="D3889" t="s">
        <v>26</v>
      </c>
      <c r="E3889" s="2">
        <v>23</v>
      </c>
      <c r="F3889" t="str">
        <f t="shared" si="60"/>
        <v>Average Per Device1-in-2August Typical Event DayAll23</v>
      </c>
      <c r="G3889">
        <v>1.1744239999999999</v>
      </c>
      <c r="H3889">
        <v>1.1227450000000001</v>
      </c>
      <c r="I3889">
        <v>69.964699999999993</v>
      </c>
      <c r="J3889">
        <v>0</v>
      </c>
      <c r="K3889">
        <v>0</v>
      </c>
      <c r="L3889">
        <v>0</v>
      </c>
      <c r="M3889">
        <v>0</v>
      </c>
      <c r="N3889">
        <v>0</v>
      </c>
      <c r="O3889">
        <v>23026</v>
      </c>
      <c r="P3889" t="s">
        <v>59</v>
      </c>
      <c r="Q3889" t="s">
        <v>61</v>
      </c>
    </row>
    <row r="3890" spans="1:17" x14ac:dyDescent="0.25">
      <c r="A3890" t="s">
        <v>43</v>
      </c>
      <c r="B3890" t="s">
        <v>36</v>
      </c>
      <c r="C3890" t="s">
        <v>37</v>
      </c>
      <c r="D3890" t="s">
        <v>26</v>
      </c>
      <c r="E3890" s="2">
        <v>23</v>
      </c>
      <c r="F3890" t="str">
        <f t="shared" si="60"/>
        <v>Aggregate1-in-2August Typical Event DayAll23</v>
      </c>
      <c r="G3890">
        <v>32.447000000000003</v>
      </c>
      <c r="H3890">
        <v>31.019200000000001</v>
      </c>
      <c r="I3890">
        <v>69.964699999999993</v>
      </c>
      <c r="J3890">
        <v>0</v>
      </c>
      <c r="K3890">
        <v>0</v>
      </c>
      <c r="L3890">
        <v>0</v>
      </c>
      <c r="M3890">
        <v>0</v>
      </c>
      <c r="N3890">
        <v>0</v>
      </c>
      <c r="O3890">
        <v>23026</v>
      </c>
      <c r="P3890" t="s">
        <v>59</v>
      </c>
      <c r="Q3890" t="s">
        <v>61</v>
      </c>
    </row>
    <row r="3891" spans="1:17" x14ac:dyDescent="0.25">
      <c r="A3891" t="s">
        <v>30</v>
      </c>
      <c r="B3891" t="s">
        <v>36</v>
      </c>
      <c r="C3891" t="s">
        <v>49</v>
      </c>
      <c r="D3891" t="s">
        <v>58</v>
      </c>
      <c r="E3891" s="2">
        <v>23</v>
      </c>
      <c r="F3891" t="str">
        <f t="shared" si="60"/>
        <v>Average Per Ton1-in-2July Monthly System Peak Day100% Cycling23</v>
      </c>
      <c r="G3891">
        <v>0.2821901</v>
      </c>
      <c r="H3891">
        <v>0.26380900000000002</v>
      </c>
      <c r="I3891">
        <v>70.031499999999994</v>
      </c>
      <c r="J3891">
        <v>0</v>
      </c>
      <c r="K3891">
        <v>0</v>
      </c>
      <c r="L3891">
        <v>0</v>
      </c>
      <c r="M3891">
        <v>0</v>
      </c>
      <c r="N3891">
        <v>0</v>
      </c>
      <c r="O3891">
        <v>10695</v>
      </c>
      <c r="P3891" t="s">
        <v>59</v>
      </c>
      <c r="Q3891" t="s">
        <v>61</v>
      </c>
    </row>
    <row r="3892" spans="1:17" x14ac:dyDescent="0.25">
      <c r="A3892" t="s">
        <v>28</v>
      </c>
      <c r="B3892" t="s">
        <v>36</v>
      </c>
      <c r="C3892" t="s">
        <v>49</v>
      </c>
      <c r="D3892" t="s">
        <v>58</v>
      </c>
      <c r="E3892" s="2">
        <v>23</v>
      </c>
      <c r="F3892" t="str">
        <f t="shared" si="60"/>
        <v>Average Per Premise1-in-2July Monthly System Peak Day100% Cycling23</v>
      </c>
      <c r="G3892">
        <v>1.2646740000000001</v>
      </c>
      <c r="H3892">
        <v>1.182296</v>
      </c>
      <c r="I3892">
        <v>70.031499999999994</v>
      </c>
      <c r="J3892">
        <v>0</v>
      </c>
      <c r="K3892">
        <v>0</v>
      </c>
      <c r="L3892">
        <v>0</v>
      </c>
      <c r="M3892">
        <v>0</v>
      </c>
      <c r="N3892">
        <v>0</v>
      </c>
      <c r="O3892">
        <v>10695</v>
      </c>
      <c r="P3892" t="s">
        <v>59</v>
      </c>
      <c r="Q3892" t="s">
        <v>61</v>
      </c>
    </row>
    <row r="3893" spans="1:17" x14ac:dyDescent="0.25">
      <c r="A3893" t="s">
        <v>29</v>
      </c>
      <c r="B3893" t="s">
        <v>36</v>
      </c>
      <c r="C3893" t="s">
        <v>49</v>
      </c>
      <c r="D3893" t="s">
        <v>58</v>
      </c>
      <c r="E3893" s="2">
        <v>23</v>
      </c>
      <c r="F3893" t="str">
        <f t="shared" si="60"/>
        <v>Average Per Device1-in-2July Monthly System Peak Day100% Cycling23</v>
      </c>
      <c r="G3893">
        <v>1.0242849999999999</v>
      </c>
      <c r="H3893">
        <v>0.95756580000000002</v>
      </c>
      <c r="I3893">
        <v>70.031499999999994</v>
      </c>
      <c r="J3893">
        <v>0</v>
      </c>
      <c r="K3893">
        <v>0</v>
      </c>
      <c r="L3893">
        <v>0</v>
      </c>
      <c r="M3893">
        <v>0</v>
      </c>
      <c r="N3893">
        <v>0</v>
      </c>
      <c r="O3893">
        <v>10695</v>
      </c>
      <c r="P3893" t="s">
        <v>59</v>
      </c>
      <c r="Q3893" t="s">
        <v>61</v>
      </c>
    </row>
    <row r="3894" spans="1:17" x14ac:dyDescent="0.25">
      <c r="A3894" t="s">
        <v>43</v>
      </c>
      <c r="B3894" t="s">
        <v>36</v>
      </c>
      <c r="C3894" t="s">
        <v>49</v>
      </c>
      <c r="D3894" t="s">
        <v>58</v>
      </c>
      <c r="E3894" s="2">
        <v>23</v>
      </c>
      <c r="F3894" t="str">
        <f t="shared" si="60"/>
        <v>Aggregate1-in-2July Monthly System Peak Day100% Cycling23</v>
      </c>
      <c r="G3894">
        <v>13.525679999999999</v>
      </c>
      <c r="H3894">
        <v>12.64466</v>
      </c>
      <c r="I3894">
        <v>70.031499999999994</v>
      </c>
      <c r="J3894">
        <v>0</v>
      </c>
      <c r="K3894">
        <v>0</v>
      </c>
      <c r="L3894">
        <v>0</v>
      </c>
      <c r="M3894">
        <v>0</v>
      </c>
      <c r="N3894">
        <v>0</v>
      </c>
      <c r="O3894">
        <v>10695</v>
      </c>
      <c r="P3894" t="s">
        <v>59</v>
      </c>
      <c r="Q3894" t="s">
        <v>61</v>
      </c>
    </row>
    <row r="3895" spans="1:17" x14ac:dyDescent="0.25">
      <c r="A3895" t="s">
        <v>30</v>
      </c>
      <c r="B3895" t="s">
        <v>36</v>
      </c>
      <c r="C3895" t="s">
        <v>49</v>
      </c>
      <c r="D3895" t="s">
        <v>31</v>
      </c>
      <c r="E3895" s="2">
        <v>23</v>
      </c>
      <c r="F3895" t="str">
        <f t="shared" si="60"/>
        <v>Average Per Ton1-in-2July Monthly System Peak Day50% Cycling23</v>
      </c>
      <c r="G3895">
        <v>0.36463000000000001</v>
      </c>
      <c r="H3895">
        <v>0.35378939999999998</v>
      </c>
      <c r="I3895">
        <v>69.882900000000006</v>
      </c>
      <c r="J3895">
        <v>0</v>
      </c>
      <c r="K3895">
        <v>0</v>
      </c>
      <c r="L3895">
        <v>0</v>
      </c>
      <c r="M3895">
        <v>0</v>
      </c>
      <c r="N3895">
        <v>0</v>
      </c>
      <c r="O3895">
        <v>12331</v>
      </c>
      <c r="P3895" t="s">
        <v>59</v>
      </c>
      <c r="Q3895" t="s">
        <v>61</v>
      </c>
    </row>
    <row r="3896" spans="1:17" x14ac:dyDescent="0.25">
      <c r="A3896" t="s">
        <v>28</v>
      </c>
      <c r="B3896" t="s">
        <v>36</v>
      </c>
      <c r="C3896" t="s">
        <v>49</v>
      </c>
      <c r="D3896" t="s">
        <v>31</v>
      </c>
      <c r="E3896" s="2">
        <v>23</v>
      </c>
      <c r="F3896" t="str">
        <f t="shared" si="60"/>
        <v>Average Per Premise1-in-2July Monthly System Peak Day50% Cycling23</v>
      </c>
      <c r="G3896">
        <v>1.4967360000000001</v>
      </c>
      <c r="H3896">
        <v>1.4522379999999999</v>
      </c>
      <c r="I3896">
        <v>69.882900000000006</v>
      </c>
      <c r="J3896">
        <v>0</v>
      </c>
      <c r="K3896">
        <v>0</v>
      </c>
      <c r="L3896">
        <v>0</v>
      </c>
      <c r="M3896">
        <v>0</v>
      </c>
      <c r="N3896">
        <v>0</v>
      </c>
      <c r="O3896">
        <v>12331</v>
      </c>
      <c r="P3896" t="s">
        <v>59</v>
      </c>
      <c r="Q3896" t="s">
        <v>61</v>
      </c>
    </row>
    <row r="3897" spans="1:17" x14ac:dyDescent="0.25">
      <c r="A3897" t="s">
        <v>29</v>
      </c>
      <c r="B3897" t="s">
        <v>36</v>
      </c>
      <c r="C3897" t="s">
        <v>49</v>
      </c>
      <c r="D3897" t="s">
        <v>31</v>
      </c>
      <c r="E3897" s="2">
        <v>23</v>
      </c>
      <c r="F3897" t="str">
        <f t="shared" si="60"/>
        <v>Average Per Device1-in-2July Monthly System Peak Day50% Cycling23</v>
      </c>
      <c r="G3897">
        <v>1.279641</v>
      </c>
      <c r="H3897">
        <v>1.2415959999999999</v>
      </c>
      <c r="I3897">
        <v>69.882900000000006</v>
      </c>
      <c r="J3897">
        <v>0</v>
      </c>
      <c r="K3897">
        <v>0</v>
      </c>
      <c r="L3897">
        <v>0</v>
      </c>
      <c r="M3897">
        <v>0</v>
      </c>
      <c r="N3897">
        <v>0</v>
      </c>
      <c r="O3897">
        <v>12331</v>
      </c>
      <c r="P3897" t="s">
        <v>59</v>
      </c>
      <c r="Q3897" t="s">
        <v>61</v>
      </c>
    </row>
    <row r="3898" spans="1:17" x14ac:dyDescent="0.25">
      <c r="A3898" t="s">
        <v>43</v>
      </c>
      <c r="B3898" t="s">
        <v>36</v>
      </c>
      <c r="C3898" t="s">
        <v>49</v>
      </c>
      <c r="D3898" t="s">
        <v>31</v>
      </c>
      <c r="E3898" s="2">
        <v>23</v>
      </c>
      <c r="F3898" t="str">
        <f t="shared" si="60"/>
        <v>Aggregate1-in-2July Monthly System Peak Day50% Cycling23</v>
      </c>
      <c r="G3898">
        <v>18.45626</v>
      </c>
      <c r="H3898">
        <v>17.907550000000001</v>
      </c>
      <c r="I3898">
        <v>69.882900000000006</v>
      </c>
      <c r="J3898">
        <v>0</v>
      </c>
      <c r="K3898">
        <v>0</v>
      </c>
      <c r="L3898">
        <v>0</v>
      </c>
      <c r="M3898">
        <v>0</v>
      </c>
      <c r="N3898">
        <v>0</v>
      </c>
      <c r="O3898">
        <v>12331</v>
      </c>
      <c r="P3898" t="s">
        <v>59</v>
      </c>
      <c r="Q3898" t="s">
        <v>61</v>
      </c>
    </row>
    <row r="3899" spans="1:17" x14ac:dyDescent="0.25">
      <c r="A3899" t="s">
        <v>30</v>
      </c>
      <c r="B3899" t="s">
        <v>36</v>
      </c>
      <c r="C3899" t="s">
        <v>49</v>
      </c>
      <c r="D3899" t="s">
        <v>26</v>
      </c>
      <c r="E3899" s="2">
        <v>23</v>
      </c>
      <c r="F3899" t="str">
        <f t="shared" si="60"/>
        <v>Average Per Ton1-in-2July Monthly System Peak DayAll23</v>
      </c>
      <c r="G3899">
        <v>0.32633669999999998</v>
      </c>
      <c r="H3899">
        <v>0.31199349999999998</v>
      </c>
      <c r="I3899">
        <v>69.951899999999995</v>
      </c>
      <c r="J3899">
        <v>0</v>
      </c>
      <c r="K3899">
        <v>0</v>
      </c>
      <c r="L3899">
        <v>0</v>
      </c>
      <c r="M3899">
        <v>0</v>
      </c>
      <c r="N3899">
        <v>0</v>
      </c>
      <c r="O3899">
        <v>23026</v>
      </c>
      <c r="P3899" t="s">
        <v>59</v>
      </c>
      <c r="Q3899" t="s">
        <v>61</v>
      </c>
    </row>
    <row r="3900" spans="1:17" x14ac:dyDescent="0.25">
      <c r="A3900" t="s">
        <v>28</v>
      </c>
      <c r="B3900" t="s">
        <v>36</v>
      </c>
      <c r="C3900" t="s">
        <v>49</v>
      </c>
      <c r="D3900" t="s">
        <v>26</v>
      </c>
      <c r="E3900" s="2">
        <v>23</v>
      </c>
      <c r="F3900" t="str">
        <f t="shared" si="60"/>
        <v>Average Per Premise1-in-2July Monthly System Peak DayAll23</v>
      </c>
      <c r="G3900">
        <v>1.3966670000000001</v>
      </c>
      <c r="H3900">
        <v>1.3352809999999999</v>
      </c>
      <c r="I3900">
        <v>69.951899999999995</v>
      </c>
      <c r="J3900">
        <v>0</v>
      </c>
      <c r="K3900">
        <v>0</v>
      </c>
      <c r="L3900">
        <v>0</v>
      </c>
      <c r="M3900">
        <v>0</v>
      </c>
      <c r="N3900">
        <v>0</v>
      </c>
      <c r="O3900">
        <v>23026</v>
      </c>
      <c r="P3900" t="s">
        <v>59</v>
      </c>
      <c r="Q3900" t="s">
        <v>61</v>
      </c>
    </row>
    <row r="3901" spans="1:17" x14ac:dyDescent="0.25">
      <c r="A3901" t="s">
        <v>29</v>
      </c>
      <c r="B3901" t="s">
        <v>36</v>
      </c>
      <c r="C3901" t="s">
        <v>49</v>
      </c>
      <c r="D3901" t="s">
        <v>26</v>
      </c>
      <c r="E3901" s="2">
        <v>23</v>
      </c>
      <c r="F3901" t="str">
        <f t="shared" si="60"/>
        <v>Average Per Device1-in-2July Monthly System Peak DayAll23</v>
      </c>
      <c r="G3901">
        <v>1.1640239999999999</v>
      </c>
      <c r="H3901">
        <v>1.1128629999999999</v>
      </c>
      <c r="I3901">
        <v>69.951899999999995</v>
      </c>
      <c r="J3901">
        <v>0</v>
      </c>
      <c r="K3901">
        <v>0</v>
      </c>
      <c r="L3901">
        <v>0</v>
      </c>
      <c r="M3901">
        <v>0</v>
      </c>
      <c r="N3901">
        <v>0</v>
      </c>
      <c r="O3901">
        <v>23026</v>
      </c>
      <c r="P3901" t="s">
        <v>59</v>
      </c>
      <c r="Q3901" t="s">
        <v>61</v>
      </c>
    </row>
    <row r="3902" spans="1:17" x14ac:dyDescent="0.25">
      <c r="A3902" t="s">
        <v>43</v>
      </c>
      <c r="B3902" t="s">
        <v>36</v>
      </c>
      <c r="C3902" t="s">
        <v>49</v>
      </c>
      <c r="D3902" t="s">
        <v>26</v>
      </c>
      <c r="E3902" s="2">
        <v>23</v>
      </c>
      <c r="F3902" t="str">
        <f t="shared" si="60"/>
        <v>Aggregate1-in-2July Monthly System Peak DayAll23</v>
      </c>
      <c r="G3902">
        <v>32.159660000000002</v>
      </c>
      <c r="H3902">
        <v>30.746179999999999</v>
      </c>
      <c r="I3902">
        <v>69.951899999999995</v>
      </c>
      <c r="J3902">
        <v>0</v>
      </c>
      <c r="K3902">
        <v>0</v>
      </c>
      <c r="L3902">
        <v>0</v>
      </c>
      <c r="M3902">
        <v>0</v>
      </c>
      <c r="N3902">
        <v>0</v>
      </c>
      <c r="O3902">
        <v>23026</v>
      </c>
      <c r="P3902" t="s">
        <v>59</v>
      </c>
      <c r="Q3902" t="s">
        <v>61</v>
      </c>
    </row>
    <row r="3903" spans="1:17" x14ac:dyDescent="0.25">
      <c r="A3903" t="s">
        <v>30</v>
      </c>
      <c r="B3903" t="s">
        <v>36</v>
      </c>
      <c r="C3903" t="s">
        <v>50</v>
      </c>
      <c r="D3903" t="s">
        <v>58</v>
      </c>
      <c r="E3903" s="2">
        <v>23</v>
      </c>
      <c r="F3903" t="str">
        <f t="shared" si="60"/>
        <v>Average Per Ton1-in-2June Monthly System Peak Day100% Cycling23</v>
      </c>
      <c r="G3903">
        <v>0.21991939999999999</v>
      </c>
      <c r="H3903">
        <v>0.20559450000000001</v>
      </c>
      <c r="I3903">
        <v>64.286799999999999</v>
      </c>
      <c r="J3903">
        <v>0</v>
      </c>
      <c r="K3903">
        <v>0</v>
      </c>
      <c r="L3903">
        <v>0</v>
      </c>
      <c r="M3903">
        <v>0</v>
      </c>
      <c r="N3903">
        <v>0</v>
      </c>
      <c r="O3903">
        <v>10695</v>
      </c>
      <c r="P3903" t="s">
        <v>59</v>
      </c>
      <c r="Q3903" t="s">
        <v>61</v>
      </c>
    </row>
    <row r="3904" spans="1:17" x14ac:dyDescent="0.25">
      <c r="A3904" t="s">
        <v>28</v>
      </c>
      <c r="B3904" t="s">
        <v>36</v>
      </c>
      <c r="C3904" t="s">
        <v>50</v>
      </c>
      <c r="D3904" t="s">
        <v>58</v>
      </c>
      <c r="E3904" s="2">
        <v>23</v>
      </c>
      <c r="F3904" t="str">
        <f t="shared" si="60"/>
        <v>Average Per Premise1-in-2June Monthly System Peak Day100% Cycling23</v>
      </c>
      <c r="G3904">
        <v>0.985599</v>
      </c>
      <c r="H3904">
        <v>0.92139959999999999</v>
      </c>
      <c r="I3904">
        <v>64.286799999999999</v>
      </c>
      <c r="J3904">
        <v>0</v>
      </c>
      <c r="K3904">
        <v>0</v>
      </c>
      <c r="L3904">
        <v>0</v>
      </c>
      <c r="M3904">
        <v>0</v>
      </c>
      <c r="N3904">
        <v>0</v>
      </c>
      <c r="O3904">
        <v>10695</v>
      </c>
      <c r="P3904" t="s">
        <v>59</v>
      </c>
      <c r="Q3904" t="s">
        <v>61</v>
      </c>
    </row>
    <row r="3905" spans="1:17" x14ac:dyDescent="0.25">
      <c r="A3905" t="s">
        <v>29</v>
      </c>
      <c r="B3905" t="s">
        <v>36</v>
      </c>
      <c r="C3905" t="s">
        <v>50</v>
      </c>
      <c r="D3905" t="s">
        <v>58</v>
      </c>
      <c r="E3905" s="2">
        <v>23</v>
      </c>
      <c r="F3905" t="str">
        <f t="shared" si="60"/>
        <v>Average Per Device1-in-2June Monthly System Peak Day100% Cycling23</v>
      </c>
      <c r="G3905">
        <v>0.79825679999999999</v>
      </c>
      <c r="H3905">
        <v>0.74626040000000005</v>
      </c>
      <c r="I3905">
        <v>64.286799999999999</v>
      </c>
      <c r="J3905">
        <v>0</v>
      </c>
      <c r="K3905">
        <v>0</v>
      </c>
      <c r="L3905">
        <v>0</v>
      </c>
      <c r="M3905">
        <v>0</v>
      </c>
      <c r="N3905">
        <v>0</v>
      </c>
      <c r="O3905">
        <v>10695</v>
      </c>
      <c r="P3905" t="s">
        <v>59</v>
      </c>
      <c r="Q3905" t="s">
        <v>61</v>
      </c>
    </row>
    <row r="3906" spans="1:17" x14ac:dyDescent="0.25">
      <c r="A3906" t="s">
        <v>43</v>
      </c>
      <c r="B3906" t="s">
        <v>36</v>
      </c>
      <c r="C3906" t="s">
        <v>50</v>
      </c>
      <c r="D3906" t="s">
        <v>58</v>
      </c>
      <c r="E3906" s="2">
        <v>23</v>
      </c>
      <c r="F3906" t="str">
        <f t="shared" si="60"/>
        <v>Aggregate1-in-2June Monthly System Peak Day100% Cycling23</v>
      </c>
      <c r="G3906">
        <v>10.540979999999999</v>
      </c>
      <c r="H3906">
        <v>9.8543690000000002</v>
      </c>
      <c r="I3906">
        <v>64.286799999999999</v>
      </c>
      <c r="J3906">
        <v>0</v>
      </c>
      <c r="K3906">
        <v>0</v>
      </c>
      <c r="L3906">
        <v>0</v>
      </c>
      <c r="M3906">
        <v>0</v>
      </c>
      <c r="N3906">
        <v>0</v>
      </c>
      <c r="O3906">
        <v>10695</v>
      </c>
      <c r="P3906" t="s">
        <v>59</v>
      </c>
      <c r="Q3906" t="s">
        <v>61</v>
      </c>
    </row>
    <row r="3907" spans="1:17" x14ac:dyDescent="0.25">
      <c r="A3907" t="s">
        <v>30</v>
      </c>
      <c r="B3907" t="s">
        <v>36</v>
      </c>
      <c r="C3907" t="s">
        <v>50</v>
      </c>
      <c r="D3907" t="s">
        <v>31</v>
      </c>
      <c r="E3907" s="2">
        <v>23</v>
      </c>
      <c r="F3907" t="str">
        <f t="shared" ref="F3907:F3970" si="61">CONCATENATE(A3907,B3907,C3907,D3907,E3907)</f>
        <v>Average Per Ton1-in-2June Monthly System Peak Day50% Cycling23</v>
      </c>
      <c r="G3907">
        <v>0.28939779999999998</v>
      </c>
      <c r="H3907">
        <v>0.28079389999999999</v>
      </c>
      <c r="I3907">
        <v>63.871400000000001</v>
      </c>
      <c r="J3907">
        <v>0</v>
      </c>
      <c r="K3907">
        <v>0</v>
      </c>
      <c r="L3907">
        <v>0</v>
      </c>
      <c r="M3907">
        <v>0</v>
      </c>
      <c r="N3907">
        <v>0</v>
      </c>
      <c r="O3907">
        <v>12331</v>
      </c>
      <c r="P3907" t="s">
        <v>59</v>
      </c>
      <c r="Q3907" t="s">
        <v>61</v>
      </c>
    </row>
    <row r="3908" spans="1:17" x14ac:dyDescent="0.25">
      <c r="A3908" t="s">
        <v>28</v>
      </c>
      <c r="B3908" t="s">
        <v>36</v>
      </c>
      <c r="C3908" t="s">
        <v>50</v>
      </c>
      <c r="D3908" t="s">
        <v>31</v>
      </c>
      <c r="E3908" s="2">
        <v>23</v>
      </c>
      <c r="F3908" t="str">
        <f t="shared" si="61"/>
        <v>Average Per Premise1-in-2June Monthly System Peak Day50% Cycling23</v>
      </c>
      <c r="G3908">
        <v>1.1879230000000001</v>
      </c>
      <c r="H3908">
        <v>1.1526050000000001</v>
      </c>
      <c r="I3908">
        <v>63.871400000000001</v>
      </c>
      <c r="J3908">
        <v>0</v>
      </c>
      <c r="K3908">
        <v>0</v>
      </c>
      <c r="L3908">
        <v>0</v>
      </c>
      <c r="M3908">
        <v>0</v>
      </c>
      <c r="N3908">
        <v>0</v>
      </c>
      <c r="O3908">
        <v>12331</v>
      </c>
      <c r="P3908" t="s">
        <v>59</v>
      </c>
      <c r="Q3908" t="s">
        <v>61</v>
      </c>
    </row>
    <row r="3909" spans="1:17" x14ac:dyDescent="0.25">
      <c r="A3909" t="s">
        <v>29</v>
      </c>
      <c r="B3909" t="s">
        <v>36</v>
      </c>
      <c r="C3909" t="s">
        <v>50</v>
      </c>
      <c r="D3909" t="s">
        <v>31</v>
      </c>
      <c r="E3909" s="2">
        <v>23</v>
      </c>
      <c r="F3909" t="str">
        <f t="shared" si="61"/>
        <v>Average Per Device1-in-2June Monthly System Peak Day50% Cycling23</v>
      </c>
      <c r="G3909">
        <v>1.015619</v>
      </c>
      <c r="H3909">
        <v>0.98542430000000003</v>
      </c>
      <c r="I3909">
        <v>63.871400000000001</v>
      </c>
      <c r="J3909">
        <v>0</v>
      </c>
      <c r="K3909">
        <v>0</v>
      </c>
      <c r="L3909">
        <v>0</v>
      </c>
      <c r="M3909">
        <v>0</v>
      </c>
      <c r="N3909">
        <v>0</v>
      </c>
      <c r="O3909">
        <v>12331</v>
      </c>
      <c r="P3909" t="s">
        <v>59</v>
      </c>
      <c r="Q3909" t="s">
        <v>61</v>
      </c>
    </row>
    <row r="3910" spans="1:17" x14ac:dyDescent="0.25">
      <c r="A3910" t="s">
        <v>43</v>
      </c>
      <c r="B3910" t="s">
        <v>36</v>
      </c>
      <c r="C3910" t="s">
        <v>50</v>
      </c>
      <c r="D3910" t="s">
        <v>31</v>
      </c>
      <c r="E3910" s="2">
        <v>23</v>
      </c>
      <c r="F3910" t="str">
        <f t="shared" si="61"/>
        <v>Aggregate1-in-2June Monthly System Peak Day50% Cycling23</v>
      </c>
      <c r="G3910">
        <v>14.64828</v>
      </c>
      <c r="H3910">
        <v>14.21278</v>
      </c>
      <c r="I3910">
        <v>63.871400000000001</v>
      </c>
      <c r="J3910">
        <v>0</v>
      </c>
      <c r="K3910">
        <v>0</v>
      </c>
      <c r="L3910">
        <v>0</v>
      </c>
      <c r="M3910">
        <v>0</v>
      </c>
      <c r="N3910">
        <v>0</v>
      </c>
      <c r="O3910">
        <v>12331</v>
      </c>
      <c r="P3910" t="s">
        <v>59</v>
      </c>
      <c r="Q3910" t="s">
        <v>61</v>
      </c>
    </row>
    <row r="3911" spans="1:17" x14ac:dyDescent="0.25">
      <c r="A3911" t="s">
        <v>30</v>
      </c>
      <c r="B3911" t="s">
        <v>36</v>
      </c>
      <c r="C3911" t="s">
        <v>50</v>
      </c>
      <c r="D3911" t="s">
        <v>26</v>
      </c>
      <c r="E3911" s="2">
        <v>23</v>
      </c>
      <c r="F3911" t="str">
        <f t="shared" si="61"/>
        <v>Average Per Ton1-in-2June Monthly System Peak DayAll23</v>
      </c>
      <c r="G3911">
        <v>0.2571251</v>
      </c>
      <c r="H3911">
        <v>0.24586369999999999</v>
      </c>
      <c r="I3911">
        <v>64.064400000000006</v>
      </c>
      <c r="J3911">
        <v>0</v>
      </c>
      <c r="K3911">
        <v>0</v>
      </c>
      <c r="L3911">
        <v>0</v>
      </c>
      <c r="M3911">
        <v>0</v>
      </c>
      <c r="N3911">
        <v>0</v>
      </c>
      <c r="O3911">
        <v>23026</v>
      </c>
      <c r="P3911" t="s">
        <v>59</v>
      </c>
      <c r="Q3911" t="s">
        <v>61</v>
      </c>
    </row>
    <row r="3912" spans="1:17" x14ac:dyDescent="0.25">
      <c r="A3912" t="s">
        <v>28</v>
      </c>
      <c r="B3912" t="s">
        <v>36</v>
      </c>
      <c r="C3912" t="s">
        <v>50</v>
      </c>
      <c r="D3912" t="s">
        <v>26</v>
      </c>
      <c r="E3912" s="2">
        <v>23</v>
      </c>
      <c r="F3912" t="str">
        <f t="shared" si="61"/>
        <v>Average Per Premise1-in-2June Monthly System Peak DayAll23</v>
      </c>
      <c r="G3912">
        <v>1.1004529999999999</v>
      </c>
      <c r="H3912">
        <v>1.0522560000000001</v>
      </c>
      <c r="I3912">
        <v>64.064400000000006</v>
      </c>
      <c r="J3912">
        <v>0</v>
      </c>
      <c r="K3912">
        <v>0</v>
      </c>
      <c r="L3912">
        <v>0</v>
      </c>
      <c r="M3912">
        <v>0</v>
      </c>
      <c r="N3912">
        <v>0</v>
      </c>
      <c r="O3912">
        <v>23026</v>
      </c>
      <c r="P3912" t="s">
        <v>59</v>
      </c>
      <c r="Q3912" t="s">
        <v>61</v>
      </c>
    </row>
    <row r="3913" spans="1:17" x14ac:dyDescent="0.25">
      <c r="A3913" t="s">
        <v>29</v>
      </c>
      <c r="B3913" t="s">
        <v>36</v>
      </c>
      <c r="C3913" t="s">
        <v>50</v>
      </c>
      <c r="D3913" t="s">
        <v>26</v>
      </c>
      <c r="E3913" s="2">
        <v>23</v>
      </c>
      <c r="F3913" t="str">
        <f t="shared" si="61"/>
        <v>Average Per Device1-in-2June Monthly System Peak DayAll23</v>
      </c>
      <c r="G3913">
        <v>0.91715060000000004</v>
      </c>
      <c r="H3913">
        <v>0.87698189999999998</v>
      </c>
      <c r="I3913">
        <v>64.064400000000006</v>
      </c>
      <c r="J3913">
        <v>0</v>
      </c>
      <c r="K3913">
        <v>0</v>
      </c>
      <c r="L3913">
        <v>0</v>
      </c>
      <c r="M3913">
        <v>0</v>
      </c>
      <c r="N3913">
        <v>0</v>
      </c>
      <c r="O3913">
        <v>23026</v>
      </c>
      <c r="P3913" t="s">
        <v>59</v>
      </c>
      <c r="Q3913" t="s">
        <v>61</v>
      </c>
    </row>
    <row r="3914" spans="1:17" x14ac:dyDescent="0.25">
      <c r="A3914" t="s">
        <v>43</v>
      </c>
      <c r="B3914" t="s">
        <v>36</v>
      </c>
      <c r="C3914" t="s">
        <v>50</v>
      </c>
      <c r="D3914" t="s">
        <v>26</v>
      </c>
      <c r="E3914" s="2">
        <v>23</v>
      </c>
      <c r="F3914" t="str">
        <f t="shared" si="61"/>
        <v>Aggregate1-in-2June Monthly System Peak DayAll23</v>
      </c>
      <c r="G3914">
        <v>25.339040000000001</v>
      </c>
      <c r="H3914">
        <v>24.22926</v>
      </c>
      <c r="I3914">
        <v>64.064400000000006</v>
      </c>
      <c r="J3914">
        <v>0</v>
      </c>
      <c r="K3914">
        <v>0</v>
      </c>
      <c r="L3914">
        <v>0</v>
      </c>
      <c r="M3914">
        <v>0</v>
      </c>
      <c r="N3914">
        <v>0</v>
      </c>
      <c r="O3914">
        <v>23026</v>
      </c>
      <c r="P3914" t="s">
        <v>59</v>
      </c>
      <c r="Q3914" t="s">
        <v>61</v>
      </c>
    </row>
    <row r="3915" spans="1:17" x14ac:dyDescent="0.25">
      <c r="A3915" t="s">
        <v>30</v>
      </c>
      <c r="B3915" t="s">
        <v>36</v>
      </c>
      <c r="C3915" t="s">
        <v>51</v>
      </c>
      <c r="D3915" t="s">
        <v>58</v>
      </c>
      <c r="E3915" s="2">
        <v>23</v>
      </c>
      <c r="F3915" t="str">
        <f t="shared" si="61"/>
        <v>Average Per Ton1-in-2May Monthly System Peak Day100% Cycling23</v>
      </c>
      <c r="G3915">
        <v>0.22081880000000001</v>
      </c>
      <c r="H3915">
        <v>0.20643529999999999</v>
      </c>
      <c r="I3915">
        <v>64.894499999999994</v>
      </c>
      <c r="J3915">
        <v>0</v>
      </c>
      <c r="K3915">
        <v>0</v>
      </c>
      <c r="L3915">
        <v>0</v>
      </c>
      <c r="M3915">
        <v>0</v>
      </c>
      <c r="N3915">
        <v>0</v>
      </c>
      <c r="O3915">
        <v>10695</v>
      </c>
      <c r="P3915" t="s">
        <v>59</v>
      </c>
      <c r="Q3915" t="s">
        <v>61</v>
      </c>
    </row>
    <row r="3916" spans="1:17" x14ac:dyDescent="0.25">
      <c r="A3916" t="s">
        <v>28</v>
      </c>
      <c r="B3916" t="s">
        <v>36</v>
      </c>
      <c r="C3916" t="s">
        <v>51</v>
      </c>
      <c r="D3916" t="s">
        <v>58</v>
      </c>
      <c r="E3916" s="2">
        <v>23</v>
      </c>
      <c r="F3916" t="str">
        <f t="shared" si="61"/>
        <v>Average Per Premise1-in-2May Monthly System Peak Day100% Cycling23</v>
      </c>
      <c r="G3916">
        <v>0.9896296</v>
      </c>
      <c r="H3916">
        <v>0.92516779999999998</v>
      </c>
      <c r="I3916">
        <v>64.894499999999994</v>
      </c>
      <c r="J3916">
        <v>0</v>
      </c>
      <c r="K3916">
        <v>0</v>
      </c>
      <c r="L3916">
        <v>0</v>
      </c>
      <c r="M3916">
        <v>0</v>
      </c>
      <c r="N3916">
        <v>0</v>
      </c>
      <c r="O3916">
        <v>10695</v>
      </c>
      <c r="P3916" t="s">
        <v>59</v>
      </c>
      <c r="Q3916" t="s">
        <v>61</v>
      </c>
    </row>
    <row r="3917" spans="1:17" x14ac:dyDescent="0.25">
      <c r="A3917" t="s">
        <v>29</v>
      </c>
      <c r="B3917" t="s">
        <v>36</v>
      </c>
      <c r="C3917" t="s">
        <v>51</v>
      </c>
      <c r="D3917" t="s">
        <v>58</v>
      </c>
      <c r="E3917" s="2">
        <v>23</v>
      </c>
      <c r="F3917" t="str">
        <f t="shared" si="61"/>
        <v>Average Per Device1-in-2May Monthly System Peak Day100% Cycling23</v>
      </c>
      <c r="G3917">
        <v>0.80152129999999999</v>
      </c>
      <c r="H3917">
        <v>0.74931239999999999</v>
      </c>
      <c r="I3917">
        <v>64.894499999999994</v>
      </c>
      <c r="J3917">
        <v>0</v>
      </c>
      <c r="K3917">
        <v>0</v>
      </c>
      <c r="L3917">
        <v>0</v>
      </c>
      <c r="M3917">
        <v>0</v>
      </c>
      <c r="N3917">
        <v>0</v>
      </c>
      <c r="O3917">
        <v>10695</v>
      </c>
      <c r="P3917" t="s">
        <v>59</v>
      </c>
      <c r="Q3917" t="s">
        <v>61</v>
      </c>
    </row>
    <row r="3918" spans="1:17" x14ac:dyDescent="0.25">
      <c r="A3918" t="s">
        <v>43</v>
      </c>
      <c r="B3918" t="s">
        <v>36</v>
      </c>
      <c r="C3918" t="s">
        <v>51</v>
      </c>
      <c r="D3918" t="s">
        <v>58</v>
      </c>
      <c r="E3918" s="2">
        <v>23</v>
      </c>
      <c r="F3918" t="str">
        <f t="shared" si="61"/>
        <v>Aggregate1-in-2May Monthly System Peak Day100% Cycling23</v>
      </c>
      <c r="G3918">
        <v>10.58409</v>
      </c>
      <c r="H3918">
        <v>9.8946699999999996</v>
      </c>
      <c r="I3918">
        <v>64.894499999999994</v>
      </c>
      <c r="J3918">
        <v>0</v>
      </c>
      <c r="K3918">
        <v>0</v>
      </c>
      <c r="L3918">
        <v>0</v>
      </c>
      <c r="M3918">
        <v>0</v>
      </c>
      <c r="N3918">
        <v>0</v>
      </c>
      <c r="O3918">
        <v>10695</v>
      </c>
      <c r="P3918" t="s">
        <v>59</v>
      </c>
      <c r="Q3918" t="s">
        <v>61</v>
      </c>
    </row>
    <row r="3919" spans="1:17" x14ac:dyDescent="0.25">
      <c r="A3919" t="s">
        <v>30</v>
      </c>
      <c r="B3919" t="s">
        <v>36</v>
      </c>
      <c r="C3919" t="s">
        <v>51</v>
      </c>
      <c r="D3919" t="s">
        <v>31</v>
      </c>
      <c r="E3919" s="2">
        <v>23</v>
      </c>
      <c r="F3919" t="str">
        <f t="shared" si="61"/>
        <v>Average Per Ton1-in-2May Monthly System Peak Day50% Cycling23</v>
      </c>
      <c r="G3919">
        <v>0.29293789999999997</v>
      </c>
      <c r="H3919">
        <v>0.2842287</v>
      </c>
      <c r="I3919">
        <v>64.686199999999999</v>
      </c>
      <c r="J3919">
        <v>0</v>
      </c>
      <c r="K3919">
        <v>0</v>
      </c>
      <c r="L3919">
        <v>0</v>
      </c>
      <c r="M3919">
        <v>0</v>
      </c>
      <c r="N3919">
        <v>0</v>
      </c>
      <c r="O3919">
        <v>12331</v>
      </c>
      <c r="P3919" t="s">
        <v>59</v>
      </c>
      <c r="Q3919" t="s">
        <v>61</v>
      </c>
    </row>
    <row r="3920" spans="1:17" x14ac:dyDescent="0.25">
      <c r="A3920" t="s">
        <v>28</v>
      </c>
      <c r="B3920" t="s">
        <v>36</v>
      </c>
      <c r="C3920" t="s">
        <v>51</v>
      </c>
      <c r="D3920" t="s">
        <v>31</v>
      </c>
      <c r="E3920" s="2">
        <v>23</v>
      </c>
      <c r="F3920" t="str">
        <f t="shared" si="61"/>
        <v>Average Per Premise1-in-2May Monthly System Peak Day50% Cycling23</v>
      </c>
      <c r="G3920">
        <v>1.2024539999999999</v>
      </c>
      <c r="H3920">
        <v>1.1667050000000001</v>
      </c>
      <c r="I3920">
        <v>64.686199999999999</v>
      </c>
      <c r="J3920">
        <v>0</v>
      </c>
      <c r="K3920">
        <v>0</v>
      </c>
      <c r="L3920">
        <v>0</v>
      </c>
      <c r="M3920">
        <v>0</v>
      </c>
      <c r="N3920">
        <v>0</v>
      </c>
      <c r="O3920">
        <v>12331</v>
      </c>
      <c r="P3920" t="s">
        <v>59</v>
      </c>
      <c r="Q3920" t="s">
        <v>61</v>
      </c>
    </row>
    <row r="3921" spans="1:17" x14ac:dyDescent="0.25">
      <c r="A3921" t="s">
        <v>29</v>
      </c>
      <c r="B3921" t="s">
        <v>36</v>
      </c>
      <c r="C3921" t="s">
        <v>51</v>
      </c>
      <c r="D3921" t="s">
        <v>31</v>
      </c>
      <c r="E3921" s="2">
        <v>23</v>
      </c>
      <c r="F3921" t="str">
        <f t="shared" si="61"/>
        <v>Average Per Device1-in-2May Monthly System Peak Day50% Cycling23</v>
      </c>
      <c r="G3921">
        <v>1.028043</v>
      </c>
      <c r="H3921">
        <v>0.99747859999999999</v>
      </c>
      <c r="I3921">
        <v>64.686199999999999</v>
      </c>
      <c r="J3921">
        <v>0</v>
      </c>
      <c r="K3921">
        <v>0</v>
      </c>
      <c r="L3921">
        <v>0</v>
      </c>
      <c r="M3921">
        <v>0</v>
      </c>
      <c r="N3921">
        <v>0</v>
      </c>
      <c r="O3921">
        <v>12331</v>
      </c>
      <c r="P3921" t="s">
        <v>59</v>
      </c>
      <c r="Q3921" t="s">
        <v>61</v>
      </c>
    </row>
    <row r="3922" spans="1:17" x14ac:dyDescent="0.25">
      <c r="A3922" t="s">
        <v>43</v>
      </c>
      <c r="B3922" t="s">
        <v>36</v>
      </c>
      <c r="C3922" t="s">
        <v>51</v>
      </c>
      <c r="D3922" t="s">
        <v>31</v>
      </c>
      <c r="E3922" s="2">
        <v>23</v>
      </c>
      <c r="F3922" t="str">
        <f t="shared" si="61"/>
        <v>Aggregate1-in-2May Monthly System Peak Day50% Cycling23</v>
      </c>
      <c r="G3922">
        <v>14.82746</v>
      </c>
      <c r="H3922">
        <v>14.38663</v>
      </c>
      <c r="I3922">
        <v>64.686199999999999</v>
      </c>
      <c r="J3922">
        <v>0</v>
      </c>
      <c r="K3922">
        <v>0</v>
      </c>
      <c r="L3922">
        <v>0</v>
      </c>
      <c r="M3922">
        <v>0</v>
      </c>
      <c r="N3922">
        <v>0</v>
      </c>
      <c r="O3922">
        <v>12331</v>
      </c>
      <c r="P3922" t="s">
        <v>59</v>
      </c>
      <c r="Q3922" t="s">
        <v>61</v>
      </c>
    </row>
    <row r="3923" spans="1:17" x14ac:dyDescent="0.25">
      <c r="A3923" t="s">
        <v>30</v>
      </c>
      <c r="B3923" t="s">
        <v>36</v>
      </c>
      <c r="C3923" t="s">
        <v>51</v>
      </c>
      <c r="D3923" t="s">
        <v>26</v>
      </c>
      <c r="E3923" s="2">
        <v>23</v>
      </c>
      <c r="F3923" t="str">
        <f t="shared" si="61"/>
        <v>Average Per Ton1-in-2May Monthly System Peak DayAll23</v>
      </c>
      <c r="G3923">
        <v>0.25943860000000002</v>
      </c>
      <c r="H3923">
        <v>0.2480937</v>
      </c>
      <c r="I3923">
        <v>64.783000000000001</v>
      </c>
      <c r="J3923">
        <v>0</v>
      </c>
      <c r="K3923">
        <v>0</v>
      </c>
      <c r="L3923">
        <v>0</v>
      </c>
      <c r="M3923">
        <v>0</v>
      </c>
      <c r="N3923">
        <v>0</v>
      </c>
      <c r="O3923">
        <v>23026</v>
      </c>
      <c r="P3923" t="s">
        <v>59</v>
      </c>
      <c r="Q3923" t="s">
        <v>61</v>
      </c>
    </row>
    <row r="3924" spans="1:17" x14ac:dyDescent="0.25">
      <c r="A3924" t="s">
        <v>28</v>
      </c>
      <c r="B3924" t="s">
        <v>36</v>
      </c>
      <c r="C3924" t="s">
        <v>51</v>
      </c>
      <c r="D3924" t="s">
        <v>26</v>
      </c>
      <c r="E3924" s="2">
        <v>23</v>
      </c>
      <c r="F3924" t="str">
        <f t="shared" si="61"/>
        <v>Average Per Premise1-in-2May Monthly System Peak DayAll23</v>
      </c>
      <c r="G3924">
        <v>1.110355</v>
      </c>
      <c r="H3924">
        <v>1.0618000000000001</v>
      </c>
      <c r="I3924">
        <v>64.783000000000001</v>
      </c>
      <c r="J3924">
        <v>0</v>
      </c>
      <c r="K3924">
        <v>0</v>
      </c>
      <c r="L3924">
        <v>0</v>
      </c>
      <c r="M3924">
        <v>0</v>
      </c>
      <c r="N3924">
        <v>0</v>
      </c>
      <c r="O3924">
        <v>23026</v>
      </c>
      <c r="P3924" t="s">
        <v>59</v>
      </c>
      <c r="Q3924" t="s">
        <v>61</v>
      </c>
    </row>
    <row r="3925" spans="1:17" x14ac:dyDescent="0.25">
      <c r="A3925" t="s">
        <v>29</v>
      </c>
      <c r="B3925" t="s">
        <v>36</v>
      </c>
      <c r="C3925" t="s">
        <v>51</v>
      </c>
      <c r="D3925" t="s">
        <v>26</v>
      </c>
      <c r="E3925" s="2">
        <v>23</v>
      </c>
      <c r="F3925" t="str">
        <f t="shared" si="61"/>
        <v>Average Per Device1-in-2May Monthly System Peak DayAll23</v>
      </c>
      <c r="G3925">
        <v>0.92540259999999996</v>
      </c>
      <c r="H3925">
        <v>0.8849359</v>
      </c>
      <c r="I3925">
        <v>64.783000000000001</v>
      </c>
      <c r="J3925">
        <v>0</v>
      </c>
      <c r="K3925">
        <v>0</v>
      </c>
      <c r="L3925">
        <v>0</v>
      </c>
      <c r="M3925">
        <v>0</v>
      </c>
      <c r="N3925">
        <v>0</v>
      </c>
      <c r="O3925">
        <v>23026</v>
      </c>
      <c r="P3925" t="s">
        <v>59</v>
      </c>
      <c r="Q3925" t="s">
        <v>61</v>
      </c>
    </row>
    <row r="3926" spans="1:17" x14ac:dyDescent="0.25">
      <c r="A3926" t="s">
        <v>43</v>
      </c>
      <c r="B3926" t="s">
        <v>36</v>
      </c>
      <c r="C3926" t="s">
        <v>51</v>
      </c>
      <c r="D3926" t="s">
        <v>26</v>
      </c>
      <c r="E3926" s="2">
        <v>23</v>
      </c>
      <c r="F3926" t="str">
        <f t="shared" si="61"/>
        <v>Aggregate1-in-2May Monthly System Peak DayAll23</v>
      </c>
      <c r="G3926">
        <v>25.567019999999999</v>
      </c>
      <c r="H3926">
        <v>24.449010000000001</v>
      </c>
      <c r="I3926">
        <v>64.783000000000001</v>
      </c>
      <c r="J3926">
        <v>0</v>
      </c>
      <c r="K3926">
        <v>0</v>
      </c>
      <c r="L3926">
        <v>0</v>
      </c>
      <c r="M3926">
        <v>0</v>
      </c>
      <c r="N3926">
        <v>0</v>
      </c>
      <c r="O3926">
        <v>23026</v>
      </c>
      <c r="P3926" t="s">
        <v>59</v>
      </c>
      <c r="Q3926" t="s">
        <v>61</v>
      </c>
    </row>
    <row r="3927" spans="1:17" x14ac:dyDescent="0.25">
      <c r="A3927" t="s">
        <v>30</v>
      </c>
      <c r="B3927" t="s">
        <v>36</v>
      </c>
      <c r="C3927" t="s">
        <v>52</v>
      </c>
      <c r="D3927" t="s">
        <v>58</v>
      </c>
      <c r="E3927" s="2">
        <v>23</v>
      </c>
      <c r="F3927" t="str">
        <f t="shared" si="61"/>
        <v>Average Per Ton1-in-2October Monthly System Peak Day100% Cycling23</v>
      </c>
      <c r="G3927">
        <v>0.26335550000000002</v>
      </c>
      <c r="H3927">
        <v>0.24620120000000001</v>
      </c>
      <c r="I3927">
        <v>65.597800000000007</v>
      </c>
      <c r="J3927">
        <v>0</v>
      </c>
      <c r="K3927">
        <v>0</v>
      </c>
      <c r="L3927">
        <v>0</v>
      </c>
      <c r="M3927">
        <v>0</v>
      </c>
      <c r="N3927">
        <v>0</v>
      </c>
      <c r="O3927">
        <v>10695</v>
      </c>
      <c r="P3927" t="s">
        <v>59</v>
      </c>
      <c r="Q3927" t="s">
        <v>61</v>
      </c>
    </row>
    <row r="3928" spans="1:17" x14ac:dyDescent="0.25">
      <c r="A3928" t="s">
        <v>28</v>
      </c>
      <c r="B3928" t="s">
        <v>36</v>
      </c>
      <c r="C3928" t="s">
        <v>52</v>
      </c>
      <c r="D3928" t="s">
        <v>58</v>
      </c>
      <c r="E3928" s="2">
        <v>23</v>
      </c>
      <c r="F3928" t="str">
        <f t="shared" si="61"/>
        <v>Average Per Premise1-in-2October Monthly System Peak Day100% Cycling23</v>
      </c>
      <c r="G3928">
        <v>1.1802630000000001</v>
      </c>
      <c r="H3928">
        <v>1.1033839999999999</v>
      </c>
      <c r="I3928">
        <v>65.597800000000007</v>
      </c>
      <c r="J3928">
        <v>0</v>
      </c>
      <c r="K3928">
        <v>0</v>
      </c>
      <c r="L3928">
        <v>0</v>
      </c>
      <c r="M3928">
        <v>0</v>
      </c>
      <c r="N3928">
        <v>0</v>
      </c>
      <c r="O3928">
        <v>10695</v>
      </c>
      <c r="P3928" t="s">
        <v>59</v>
      </c>
      <c r="Q3928" t="s">
        <v>61</v>
      </c>
    </row>
    <row r="3929" spans="1:17" x14ac:dyDescent="0.25">
      <c r="A3929" t="s">
        <v>29</v>
      </c>
      <c r="B3929" t="s">
        <v>36</v>
      </c>
      <c r="C3929" t="s">
        <v>52</v>
      </c>
      <c r="D3929" t="s">
        <v>58</v>
      </c>
      <c r="E3929" s="2">
        <v>23</v>
      </c>
      <c r="F3929" t="str">
        <f t="shared" si="61"/>
        <v>Average Per Device1-in-2October Monthly System Peak Day100% Cycling23</v>
      </c>
      <c r="G3929">
        <v>0.95591950000000003</v>
      </c>
      <c r="H3929">
        <v>0.89365349999999999</v>
      </c>
      <c r="I3929">
        <v>65.597800000000007</v>
      </c>
      <c r="J3929">
        <v>0</v>
      </c>
      <c r="K3929">
        <v>0</v>
      </c>
      <c r="L3929">
        <v>0</v>
      </c>
      <c r="M3929">
        <v>0</v>
      </c>
      <c r="N3929">
        <v>0</v>
      </c>
      <c r="O3929">
        <v>10695</v>
      </c>
      <c r="P3929" t="s">
        <v>59</v>
      </c>
      <c r="Q3929" t="s">
        <v>61</v>
      </c>
    </row>
    <row r="3930" spans="1:17" x14ac:dyDescent="0.25">
      <c r="A3930" t="s">
        <v>43</v>
      </c>
      <c r="B3930" t="s">
        <v>36</v>
      </c>
      <c r="C3930" t="s">
        <v>52</v>
      </c>
      <c r="D3930" t="s">
        <v>58</v>
      </c>
      <c r="E3930" s="2">
        <v>23</v>
      </c>
      <c r="F3930" t="str">
        <f t="shared" si="61"/>
        <v>Aggregate1-in-2October Monthly System Peak Day100% Cycling23</v>
      </c>
      <c r="G3930">
        <v>12.622920000000001</v>
      </c>
      <c r="H3930">
        <v>11.800689999999999</v>
      </c>
      <c r="I3930">
        <v>65.597800000000007</v>
      </c>
      <c r="J3930">
        <v>0</v>
      </c>
      <c r="K3930">
        <v>0</v>
      </c>
      <c r="L3930">
        <v>0</v>
      </c>
      <c r="M3930">
        <v>0</v>
      </c>
      <c r="N3930">
        <v>0</v>
      </c>
      <c r="O3930">
        <v>10695</v>
      </c>
      <c r="P3930" t="s">
        <v>59</v>
      </c>
      <c r="Q3930" t="s">
        <v>61</v>
      </c>
    </row>
    <row r="3931" spans="1:17" x14ac:dyDescent="0.25">
      <c r="A3931" t="s">
        <v>30</v>
      </c>
      <c r="B3931" t="s">
        <v>36</v>
      </c>
      <c r="C3931" t="s">
        <v>52</v>
      </c>
      <c r="D3931" t="s">
        <v>31</v>
      </c>
      <c r="E3931" s="2">
        <v>23</v>
      </c>
      <c r="F3931" t="str">
        <f t="shared" si="61"/>
        <v>Average Per Ton1-in-2October Monthly System Peak Day50% Cycling23</v>
      </c>
      <c r="G3931">
        <v>0.34148879999999998</v>
      </c>
      <c r="H3931">
        <v>0.33133620000000003</v>
      </c>
      <c r="I3931">
        <v>65.150199999999998</v>
      </c>
      <c r="J3931">
        <v>0</v>
      </c>
      <c r="K3931">
        <v>0</v>
      </c>
      <c r="L3931">
        <v>0</v>
      </c>
      <c r="M3931">
        <v>0</v>
      </c>
      <c r="N3931">
        <v>0</v>
      </c>
      <c r="O3931">
        <v>12331</v>
      </c>
      <c r="P3931" t="s">
        <v>59</v>
      </c>
      <c r="Q3931" t="s">
        <v>61</v>
      </c>
    </row>
    <row r="3932" spans="1:17" x14ac:dyDescent="0.25">
      <c r="A3932" t="s">
        <v>28</v>
      </c>
      <c r="B3932" t="s">
        <v>36</v>
      </c>
      <c r="C3932" t="s">
        <v>52</v>
      </c>
      <c r="D3932" t="s">
        <v>31</v>
      </c>
      <c r="E3932" s="2">
        <v>23</v>
      </c>
      <c r="F3932" t="str">
        <f t="shared" si="61"/>
        <v>Average Per Premise1-in-2October Monthly System Peak Day50% Cycling23</v>
      </c>
      <c r="G3932">
        <v>1.4017470000000001</v>
      </c>
      <c r="H3932">
        <v>1.3600719999999999</v>
      </c>
      <c r="I3932">
        <v>65.150199999999998</v>
      </c>
      <c r="J3932">
        <v>0</v>
      </c>
      <c r="K3932">
        <v>0</v>
      </c>
      <c r="L3932">
        <v>0</v>
      </c>
      <c r="M3932">
        <v>0</v>
      </c>
      <c r="N3932">
        <v>0</v>
      </c>
      <c r="O3932">
        <v>12331</v>
      </c>
      <c r="P3932" t="s">
        <v>59</v>
      </c>
      <c r="Q3932" t="s">
        <v>61</v>
      </c>
    </row>
    <row r="3933" spans="1:17" x14ac:dyDescent="0.25">
      <c r="A3933" t="s">
        <v>29</v>
      </c>
      <c r="B3933" t="s">
        <v>36</v>
      </c>
      <c r="C3933" t="s">
        <v>52</v>
      </c>
      <c r="D3933" t="s">
        <v>31</v>
      </c>
      <c r="E3933" s="2">
        <v>23</v>
      </c>
      <c r="F3933" t="str">
        <f t="shared" si="61"/>
        <v>Average Per Device1-in-2October Monthly System Peak Day50% Cycling23</v>
      </c>
      <c r="G3933">
        <v>1.198429</v>
      </c>
      <c r="H3933">
        <v>1.1627989999999999</v>
      </c>
      <c r="I3933">
        <v>65.150199999999998</v>
      </c>
      <c r="J3933">
        <v>0</v>
      </c>
      <c r="K3933">
        <v>0</v>
      </c>
      <c r="L3933">
        <v>0</v>
      </c>
      <c r="M3933">
        <v>0</v>
      </c>
      <c r="N3933">
        <v>0</v>
      </c>
      <c r="O3933">
        <v>12331</v>
      </c>
      <c r="P3933" t="s">
        <v>59</v>
      </c>
      <c r="Q3933" t="s">
        <v>61</v>
      </c>
    </row>
    <row r="3934" spans="1:17" x14ac:dyDescent="0.25">
      <c r="A3934" t="s">
        <v>43</v>
      </c>
      <c r="B3934" t="s">
        <v>36</v>
      </c>
      <c r="C3934" t="s">
        <v>52</v>
      </c>
      <c r="D3934" t="s">
        <v>31</v>
      </c>
      <c r="E3934" s="2">
        <v>23</v>
      </c>
      <c r="F3934" t="str">
        <f t="shared" si="61"/>
        <v>Aggregate1-in-2October Monthly System Peak Day50% Cycling23</v>
      </c>
      <c r="G3934">
        <v>17.284939999999999</v>
      </c>
      <c r="H3934">
        <v>16.771049999999999</v>
      </c>
      <c r="I3934">
        <v>65.150199999999998</v>
      </c>
      <c r="J3934">
        <v>0</v>
      </c>
      <c r="K3934">
        <v>0</v>
      </c>
      <c r="L3934">
        <v>0</v>
      </c>
      <c r="M3934">
        <v>0</v>
      </c>
      <c r="N3934">
        <v>0</v>
      </c>
      <c r="O3934">
        <v>12331</v>
      </c>
      <c r="P3934" t="s">
        <v>59</v>
      </c>
      <c r="Q3934" t="s">
        <v>61</v>
      </c>
    </row>
    <row r="3935" spans="1:17" x14ac:dyDescent="0.25">
      <c r="A3935" t="s">
        <v>30</v>
      </c>
      <c r="B3935" t="s">
        <v>36</v>
      </c>
      <c r="C3935" t="s">
        <v>52</v>
      </c>
      <c r="D3935" t="s">
        <v>26</v>
      </c>
      <c r="E3935" s="2">
        <v>23</v>
      </c>
      <c r="F3935" t="str">
        <f t="shared" si="61"/>
        <v>Average Per Ton1-in-2October Monthly System Peak DayAll23</v>
      </c>
      <c r="G3935">
        <v>0.30519590000000002</v>
      </c>
      <c r="H3935">
        <v>0.29179100000000002</v>
      </c>
      <c r="I3935">
        <v>65.358099999999993</v>
      </c>
      <c r="J3935">
        <v>0</v>
      </c>
      <c r="K3935">
        <v>0</v>
      </c>
      <c r="L3935">
        <v>0</v>
      </c>
      <c r="M3935">
        <v>0</v>
      </c>
      <c r="N3935">
        <v>0</v>
      </c>
      <c r="O3935">
        <v>23026</v>
      </c>
      <c r="P3935" t="s">
        <v>59</v>
      </c>
      <c r="Q3935" t="s">
        <v>61</v>
      </c>
    </row>
    <row r="3936" spans="1:17" x14ac:dyDescent="0.25">
      <c r="A3936" t="s">
        <v>28</v>
      </c>
      <c r="B3936" t="s">
        <v>36</v>
      </c>
      <c r="C3936" t="s">
        <v>52</v>
      </c>
      <c r="D3936" t="s">
        <v>26</v>
      </c>
      <c r="E3936" s="2">
        <v>23</v>
      </c>
      <c r="F3936" t="str">
        <f t="shared" si="61"/>
        <v>Average Per Premise1-in-2October Monthly System Peak DayAll23</v>
      </c>
      <c r="G3936">
        <v>1.3061879999999999</v>
      </c>
      <c r="H3936">
        <v>1.248818</v>
      </c>
      <c r="I3936">
        <v>65.358099999999993</v>
      </c>
      <c r="J3936">
        <v>0</v>
      </c>
      <c r="K3936">
        <v>0</v>
      </c>
      <c r="L3936">
        <v>0</v>
      </c>
      <c r="M3936">
        <v>0</v>
      </c>
      <c r="N3936">
        <v>0</v>
      </c>
      <c r="O3936">
        <v>23026</v>
      </c>
      <c r="P3936" t="s">
        <v>59</v>
      </c>
      <c r="Q3936" t="s">
        <v>61</v>
      </c>
    </row>
    <row r="3937" spans="1:17" x14ac:dyDescent="0.25">
      <c r="A3937" t="s">
        <v>29</v>
      </c>
      <c r="B3937" t="s">
        <v>36</v>
      </c>
      <c r="C3937" t="s">
        <v>52</v>
      </c>
      <c r="D3937" t="s">
        <v>26</v>
      </c>
      <c r="E3937" s="2">
        <v>23</v>
      </c>
      <c r="F3937" t="str">
        <f t="shared" si="61"/>
        <v>Average Per Device1-in-2October Monthly System Peak DayAll23</v>
      </c>
      <c r="G3937">
        <v>1.088616</v>
      </c>
      <c r="H3937">
        <v>1.040802</v>
      </c>
      <c r="I3937">
        <v>65.358099999999993</v>
      </c>
      <c r="J3937">
        <v>0</v>
      </c>
      <c r="K3937">
        <v>0</v>
      </c>
      <c r="L3937">
        <v>0</v>
      </c>
      <c r="M3937">
        <v>0</v>
      </c>
      <c r="N3937">
        <v>0</v>
      </c>
      <c r="O3937">
        <v>23026</v>
      </c>
      <c r="P3937" t="s">
        <v>59</v>
      </c>
      <c r="Q3937" t="s">
        <v>61</v>
      </c>
    </row>
    <row r="3938" spans="1:17" x14ac:dyDescent="0.25">
      <c r="A3938" t="s">
        <v>43</v>
      </c>
      <c r="B3938" t="s">
        <v>36</v>
      </c>
      <c r="C3938" t="s">
        <v>52</v>
      </c>
      <c r="D3938" t="s">
        <v>26</v>
      </c>
      <c r="E3938" s="2">
        <v>23</v>
      </c>
      <c r="F3938" t="str">
        <f t="shared" si="61"/>
        <v>Aggregate1-in-2October Monthly System Peak DayAll23</v>
      </c>
      <c r="G3938">
        <v>30.07629</v>
      </c>
      <c r="H3938">
        <v>28.755269999999999</v>
      </c>
      <c r="I3938">
        <v>65.358099999999993</v>
      </c>
      <c r="J3938">
        <v>0</v>
      </c>
      <c r="K3938">
        <v>0</v>
      </c>
      <c r="L3938">
        <v>0</v>
      </c>
      <c r="M3938">
        <v>0</v>
      </c>
      <c r="N3938">
        <v>0</v>
      </c>
      <c r="O3938">
        <v>23026</v>
      </c>
      <c r="P3938" t="s">
        <v>59</v>
      </c>
      <c r="Q3938" t="s">
        <v>61</v>
      </c>
    </row>
    <row r="3939" spans="1:17" x14ac:dyDescent="0.25">
      <c r="A3939" t="s">
        <v>30</v>
      </c>
      <c r="B3939" t="s">
        <v>36</v>
      </c>
      <c r="C3939" t="s">
        <v>53</v>
      </c>
      <c r="D3939" t="s">
        <v>58</v>
      </c>
      <c r="E3939" s="2">
        <v>23</v>
      </c>
      <c r="F3939" t="str">
        <f t="shared" si="61"/>
        <v>Average Per Ton1-in-2September Monthly System Peak Day100% Cycling23</v>
      </c>
      <c r="G3939">
        <v>0.32700430000000003</v>
      </c>
      <c r="H3939">
        <v>0.30570409999999998</v>
      </c>
      <c r="I3939">
        <v>74.165000000000006</v>
      </c>
      <c r="J3939">
        <v>0</v>
      </c>
      <c r="K3939">
        <v>0</v>
      </c>
      <c r="L3939">
        <v>0</v>
      </c>
      <c r="M3939">
        <v>0</v>
      </c>
      <c r="N3939">
        <v>0</v>
      </c>
      <c r="O3939">
        <v>10695</v>
      </c>
      <c r="P3939" t="s">
        <v>59</v>
      </c>
      <c r="Q3939" t="s">
        <v>61</v>
      </c>
    </row>
    <row r="3940" spans="1:17" x14ac:dyDescent="0.25">
      <c r="A3940" t="s">
        <v>28</v>
      </c>
      <c r="B3940" t="s">
        <v>36</v>
      </c>
      <c r="C3940" t="s">
        <v>53</v>
      </c>
      <c r="D3940" t="s">
        <v>58</v>
      </c>
      <c r="E3940" s="2">
        <v>23</v>
      </c>
      <c r="F3940" t="str">
        <f t="shared" si="61"/>
        <v>Average Per Premise1-in-2September Monthly System Peak Day100% Cycling23</v>
      </c>
      <c r="G3940">
        <v>1.465514</v>
      </c>
      <c r="H3940">
        <v>1.370055</v>
      </c>
      <c r="I3940">
        <v>74.165000000000006</v>
      </c>
      <c r="J3940">
        <v>0</v>
      </c>
      <c r="K3940">
        <v>0</v>
      </c>
      <c r="L3940">
        <v>0</v>
      </c>
      <c r="M3940">
        <v>0</v>
      </c>
      <c r="N3940">
        <v>0</v>
      </c>
      <c r="O3940">
        <v>10695</v>
      </c>
      <c r="P3940" t="s">
        <v>59</v>
      </c>
      <c r="Q3940" t="s">
        <v>61</v>
      </c>
    </row>
    <row r="3941" spans="1:17" x14ac:dyDescent="0.25">
      <c r="A3941" t="s">
        <v>29</v>
      </c>
      <c r="B3941" t="s">
        <v>36</v>
      </c>
      <c r="C3941" t="s">
        <v>53</v>
      </c>
      <c r="D3941" t="s">
        <v>58</v>
      </c>
      <c r="E3941" s="2">
        <v>23</v>
      </c>
      <c r="F3941" t="str">
        <f t="shared" si="61"/>
        <v>Average Per Device1-in-2September Monthly System Peak Day100% Cycling23</v>
      </c>
      <c r="G3941">
        <v>1.1869499999999999</v>
      </c>
      <c r="H3941">
        <v>1.1096349999999999</v>
      </c>
      <c r="I3941">
        <v>74.165000000000006</v>
      </c>
      <c r="J3941">
        <v>0</v>
      </c>
      <c r="K3941">
        <v>0</v>
      </c>
      <c r="L3941">
        <v>0</v>
      </c>
      <c r="M3941">
        <v>0</v>
      </c>
      <c r="N3941">
        <v>0</v>
      </c>
      <c r="O3941">
        <v>10695</v>
      </c>
      <c r="P3941" t="s">
        <v>59</v>
      </c>
      <c r="Q3941" t="s">
        <v>61</v>
      </c>
    </row>
    <row r="3942" spans="1:17" x14ac:dyDescent="0.25">
      <c r="A3942" t="s">
        <v>43</v>
      </c>
      <c r="B3942" t="s">
        <v>36</v>
      </c>
      <c r="C3942" t="s">
        <v>53</v>
      </c>
      <c r="D3942" t="s">
        <v>58</v>
      </c>
      <c r="E3942" s="2">
        <v>23</v>
      </c>
      <c r="F3942" t="str">
        <f t="shared" si="61"/>
        <v>Aggregate1-in-2September Monthly System Peak Day100% Cycling23</v>
      </c>
      <c r="G3942">
        <v>15.673679999999999</v>
      </c>
      <c r="H3942">
        <v>14.65274</v>
      </c>
      <c r="I3942">
        <v>74.165000000000006</v>
      </c>
      <c r="J3942">
        <v>0</v>
      </c>
      <c r="K3942">
        <v>0</v>
      </c>
      <c r="L3942">
        <v>0</v>
      </c>
      <c r="M3942">
        <v>0</v>
      </c>
      <c r="N3942">
        <v>0</v>
      </c>
      <c r="O3942">
        <v>10695</v>
      </c>
      <c r="P3942" t="s">
        <v>59</v>
      </c>
      <c r="Q3942" t="s">
        <v>61</v>
      </c>
    </row>
    <row r="3943" spans="1:17" x14ac:dyDescent="0.25">
      <c r="A3943" t="s">
        <v>30</v>
      </c>
      <c r="B3943" t="s">
        <v>36</v>
      </c>
      <c r="C3943" t="s">
        <v>53</v>
      </c>
      <c r="D3943" t="s">
        <v>31</v>
      </c>
      <c r="E3943" s="2">
        <v>23</v>
      </c>
      <c r="F3943" t="str">
        <f t="shared" si="61"/>
        <v>Average Per Ton1-in-2September Monthly System Peak Day50% Cycling23</v>
      </c>
      <c r="G3943">
        <v>0.41649000000000003</v>
      </c>
      <c r="H3943">
        <v>0.40410760000000001</v>
      </c>
      <c r="I3943">
        <v>74.0779</v>
      </c>
      <c r="J3943">
        <v>0</v>
      </c>
      <c r="K3943">
        <v>0</v>
      </c>
      <c r="L3943">
        <v>0</v>
      </c>
      <c r="M3943">
        <v>0</v>
      </c>
      <c r="N3943">
        <v>0</v>
      </c>
      <c r="O3943">
        <v>12331</v>
      </c>
      <c r="P3943" t="s">
        <v>59</v>
      </c>
      <c r="Q3943" t="s">
        <v>61</v>
      </c>
    </row>
    <row r="3944" spans="1:17" x14ac:dyDescent="0.25">
      <c r="A3944" t="s">
        <v>28</v>
      </c>
      <c r="B3944" t="s">
        <v>36</v>
      </c>
      <c r="C3944" t="s">
        <v>53</v>
      </c>
      <c r="D3944" t="s">
        <v>31</v>
      </c>
      <c r="E3944" s="2">
        <v>23</v>
      </c>
      <c r="F3944" t="str">
        <f t="shared" si="61"/>
        <v>Average Per Premise1-in-2September Monthly System Peak Day50% Cycling23</v>
      </c>
      <c r="G3944">
        <v>1.7096119999999999</v>
      </c>
      <c r="H3944">
        <v>1.658784</v>
      </c>
      <c r="I3944">
        <v>74.0779</v>
      </c>
      <c r="J3944">
        <v>0</v>
      </c>
      <c r="K3944">
        <v>0</v>
      </c>
      <c r="L3944">
        <v>0</v>
      </c>
      <c r="M3944">
        <v>0</v>
      </c>
      <c r="N3944">
        <v>0</v>
      </c>
      <c r="O3944">
        <v>12331</v>
      </c>
      <c r="P3944" t="s">
        <v>59</v>
      </c>
      <c r="Q3944" t="s">
        <v>61</v>
      </c>
    </row>
    <row r="3945" spans="1:17" x14ac:dyDescent="0.25">
      <c r="A3945" t="s">
        <v>29</v>
      </c>
      <c r="B3945" t="s">
        <v>36</v>
      </c>
      <c r="C3945" t="s">
        <v>53</v>
      </c>
      <c r="D3945" t="s">
        <v>31</v>
      </c>
      <c r="E3945" s="2">
        <v>23</v>
      </c>
      <c r="F3945" t="str">
        <f t="shared" si="61"/>
        <v>Average Per Device1-in-2September Monthly System Peak Day50% Cycling23</v>
      </c>
      <c r="G3945">
        <v>1.4616389999999999</v>
      </c>
      <c r="H3945">
        <v>1.4181839999999999</v>
      </c>
      <c r="I3945">
        <v>74.0779</v>
      </c>
      <c r="J3945">
        <v>0</v>
      </c>
      <c r="K3945">
        <v>0</v>
      </c>
      <c r="L3945">
        <v>0</v>
      </c>
      <c r="M3945">
        <v>0</v>
      </c>
      <c r="N3945">
        <v>0</v>
      </c>
      <c r="O3945">
        <v>12331</v>
      </c>
      <c r="P3945" t="s">
        <v>59</v>
      </c>
      <c r="Q3945" t="s">
        <v>61</v>
      </c>
    </row>
    <row r="3946" spans="1:17" x14ac:dyDescent="0.25">
      <c r="A3946" t="s">
        <v>43</v>
      </c>
      <c r="B3946" t="s">
        <v>36</v>
      </c>
      <c r="C3946" t="s">
        <v>53</v>
      </c>
      <c r="D3946" t="s">
        <v>31</v>
      </c>
      <c r="E3946" s="2">
        <v>23</v>
      </c>
      <c r="F3946" t="str">
        <f t="shared" si="61"/>
        <v>Aggregate1-in-2September Monthly System Peak Day50% Cycling23</v>
      </c>
      <c r="G3946">
        <v>21.081219999999998</v>
      </c>
      <c r="H3946">
        <v>20.454470000000001</v>
      </c>
      <c r="I3946">
        <v>74.0779</v>
      </c>
      <c r="J3946">
        <v>0</v>
      </c>
      <c r="K3946">
        <v>0</v>
      </c>
      <c r="L3946">
        <v>0</v>
      </c>
      <c r="M3946">
        <v>0</v>
      </c>
      <c r="N3946">
        <v>0</v>
      </c>
      <c r="O3946">
        <v>12331</v>
      </c>
      <c r="P3946" t="s">
        <v>59</v>
      </c>
      <c r="Q3946" t="s">
        <v>61</v>
      </c>
    </row>
    <row r="3947" spans="1:17" x14ac:dyDescent="0.25">
      <c r="A3947" t="s">
        <v>30</v>
      </c>
      <c r="B3947" t="s">
        <v>36</v>
      </c>
      <c r="C3947" t="s">
        <v>53</v>
      </c>
      <c r="D3947" t="s">
        <v>26</v>
      </c>
      <c r="E3947" s="2">
        <v>23</v>
      </c>
      <c r="F3947" t="str">
        <f t="shared" si="61"/>
        <v>Average Per Ton1-in-2September Monthly System Peak DayAll23</v>
      </c>
      <c r="G3947">
        <v>0.37492389999999998</v>
      </c>
      <c r="H3947">
        <v>0.35839919999999997</v>
      </c>
      <c r="I3947">
        <v>74.118399999999994</v>
      </c>
      <c r="J3947">
        <v>0</v>
      </c>
      <c r="K3947">
        <v>0</v>
      </c>
      <c r="L3947">
        <v>0</v>
      </c>
      <c r="M3947">
        <v>0</v>
      </c>
      <c r="N3947">
        <v>0</v>
      </c>
      <c r="O3947">
        <v>23026</v>
      </c>
      <c r="P3947" t="s">
        <v>59</v>
      </c>
      <c r="Q3947" t="s">
        <v>61</v>
      </c>
    </row>
    <row r="3948" spans="1:17" x14ac:dyDescent="0.25">
      <c r="A3948" t="s">
        <v>28</v>
      </c>
      <c r="B3948" t="s">
        <v>36</v>
      </c>
      <c r="C3948" t="s">
        <v>53</v>
      </c>
      <c r="D3948" t="s">
        <v>26</v>
      </c>
      <c r="E3948" s="2">
        <v>23</v>
      </c>
      <c r="F3948" t="str">
        <f t="shared" si="61"/>
        <v>Average Per Premise1-in-2September Monthly System Peak DayAll23</v>
      </c>
      <c r="G3948">
        <v>1.6046130000000001</v>
      </c>
      <c r="H3948">
        <v>1.53389</v>
      </c>
      <c r="I3948">
        <v>74.118399999999994</v>
      </c>
      <c r="J3948">
        <v>0</v>
      </c>
      <c r="K3948">
        <v>0</v>
      </c>
      <c r="L3948">
        <v>0</v>
      </c>
      <c r="M3948">
        <v>0</v>
      </c>
      <c r="N3948">
        <v>0</v>
      </c>
      <c r="O3948">
        <v>23026</v>
      </c>
      <c r="P3948" t="s">
        <v>59</v>
      </c>
      <c r="Q3948" t="s">
        <v>61</v>
      </c>
    </row>
    <row r="3949" spans="1:17" x14ac:dyDescent="0.25">
      <c r="A3949" t="s">
        <v>29</v>
      </c>
      <c r="B3949" t="s">
        <v>36</v>
      </c>
      <c r="C3949" t="s">
        <v>53</v>
      </c>
      <c r="D3949" t="s">
        <v>26</v>
      </c>
      <c r="E3949" s="2">
        <v>23</v>
      </c>
      <c r="F3949" t="str">
        <f t="shared" si="61"/>
        <v>Average Per Device1-in-2September Monthly System Peak DayAll23</v>
      </c>
      <c r="G3949">
        <v>1.337332</v>
      </c>
      <c r="H3949">
        <v>1.278389</v>
      </c>
      <c r="I3949">
        <v>74.118399999999994</v>
      </c>
      <c r="J3949">
        <v>0</v>
      </c>
      <c r="K3949">
        <v>0</v>
      </c>
      <c r="L3949">
        <v>0</v>
      </c>
      <c r="M3949">
        <v>0</v>
      </c>
      <c r="N3949">
        <v>0</v>
      </c>
      <c r="O3949">
        <v>23026</v>
      </c>
      <c r="P3949" t="s">
        <v>59</v>
      </c>
      <c r="Q3949" t="s">
        <v>61</v>
      </c>
    </row>
    <row r="3950" spans="1:17" x14ac:dyDescent="0.25">
      <c r="A3950" t="s">
        <v>43</v>
      </c>
      <c r="B3950" t="s">
        <v>36</v>
      </c>
      <c r="C3950" t="s">
        <v>53</v>
      </c>
      <c r="D3950" t="s">
        <v>26</v>
      </c>
      <c r="E3950" s="2">
        <v>23</v>
      </c>
      <c r="F3950" t="str">
        <f t="shared" si="61"/>
        <v>Aggregate1-in-2September Monthly System Peak DayAll23</v>
      </c>
      <c r="G3950">
        <v>36.947809999999997</v>
      </c>
      <c r="H3950">
        <v>35.319339999999997</v>
      </c>
      <c r="I3950">
        <v>74.118399999999994</v>
      </c>
      <c r="J3950">
        <v>0</v>
      </c>
      <c r="K3950">
        <v>0</v>
      </c>
      <c r="L3950">
        <v>0</v>
      </c>
      <c r="M3950">
        <v>0</v>
      </c>
      <c r="N3950">
        <v>0</v>
      </c>
      <c r="O3950">
        <v>23026</v>
      </c>
      <c r="P3950" t="s">
        <v>59</v>
      </c>
      <c r="Q3950" t="s">
        <v>61</v>
      </c>
    </row>
    <row r="3951" spans="1:17" x14ac:dyDescent="0.25">
      <c r="A3951" t="s">
        <v>30</v>
      </c>
      <c r="B3951" t="s">
        <v>36</v>
      </c>
      <c r="C3951" t="s">
        <v>48</v>
      </c>
      <c r="D3951" t="s">
        <v>58</v>
      </c>
      <c r="E3951" s="2">
        <v>24</v>
      </c>
      <c r="F3951" t="str">
        <f t="shared" si="61"/>
        <v>Average Per Ton1-in-2August Monthly System Peak Day100% Cycling24</v>
      </c>
      <c r="G3951">
        <v>0.2470947</v>
      </c>
      <c r="H3951">
        <v>0.2331173</v>
      </c>
      <c r="I3951">
        <v>72.068600000000004</v>
      </c>
      <c r="J3951">
        <v>0</v>
      </c>
      <c r="K3951">
        <v>0</v>
      </c>
      <c r="L3951">
        <v>0</v>
      </c>
      <c r="M3951">
        <v>0</v>
      </c>
      <c r="N3951">
        <v>0</v>
      </c>
      <c r="O3951">
        <v>10695</v>
      </c>
      <c r="P3951" t="s">
        <v>59</v>
      </c>
      <c r="Q3951" t="s">
        <v>61</v>
      </c>
    </row>
    <row r="3952" spans="1:17" x14ac:dyDescent="0.25">
      <c r="A3952" t="s">
        <v>28</v>
      </c>
      <c r="B3952" t="s">
        <v>36</v>
      </c>
      <c r="C3952" t="s">
        <v>48</v>
      </c>
      <c r="D3952" t="s">
        <v>58</v>
      </c>
      <c r="E3952" s="2">
        <v>24</v>
      </c>
      <c r="F3952" t="str">
        <f t="shared" si="61"/>
        <v>Average Per Premise1-in-2August Monthly System Peak Day100% Cycling24</v>
      </c>
      <c r="G3952">
        <v>1.107388</v>
      </c>
      <c r="H3952">
        <v>1.0447470000000001</v>
      </c>
      <c r="I3952">
        <v>72.068600000000004</v>
      </c>
      <c r="J3952">
        <v>0</v>
      </c>
      <c r="K3952">
        <v>0</v>
      </c>
      <c r="L3952">
        <v>0</v>
      </c>
      <c r="M3952">
        <v>0</v>
      </c>
      <c r="N3952">
        <v>0</v>
      </c>
      <c r="O3952">
        <v>10695</v>
      </c>
      <c r="P3952" t="s">
        <v>59</v>
      </c>
      <c r="Q3952" t="s">
        <v>61</v>
      </c>
    </row>
    <row r="3953" spans="1:17" x14ac:dyDescent="0.25">
      <c r="A3953" t="s">
        <v>29</v>
      </c>
      <c r="B3953" t="s">
        <v>36</v>
      </c>
      <c r="C3953" t="s">
        <v>48</v>
      </c>
      <c r="D3953" t="s">
        <v>58</v>
      </c>
      <c r="E3953" s="2">
        <v>24</v>
      </c>
      <c r="F3953" t="str">
        <f t="shared" si="61"/>
        <v>Average Per Device1-in-2August Monthly System Peak Day100% Cycling24</v>
      </c>
      <c r="G3953">
        <v>0.89689660000000004</v>
      </c>
      <c r="H3953">
        <v>0.84616190000000002</v>
      </c>
      <c r="I3953">
        <v>72.068600000000004</v>
      </c>
      <c r="J3953">
        <v>0</v>
      </c>
      <c r="K3953">
        <v>0</v>
      </c>
      <c r="L3953">
        <v>0</v>
      </c>
      <c r="M3953">
        <v>0</v>
      </c>
      <c r="N3953">
        <v>0</v>
      </c>
      <c r="O3953">
        <v>10695</v>
      </c>
      <c r="P3953" t="s">
        <v>59</v>
      </c>
      <c r="Q3953" t="s">
        <v>61</v>
      </c>
    </row>
    <row r="3954" spans="1:17" x14ac:dyDescent="0.25">
      <c r="A3954" t="s">
        <v>43</v>
      </c>
      <c r="B3954" t="s">
        <v>36</v>
      </c>
      <c r="C3954" t="s">
        <v>48</v>
      </c>
      <c r="D3954" t="s">
        <v>58</v>
      </c>
      <c r="E3954" s="2">
        <v>24</v>
      </c>
      <c r="F3954" t="str">
        <f t="shared" si="61"/>
        <v>Aggregate1-in-2August Monthly System Peak Day100% Cycling24</v>
      </c>
      <c r="G3954">
        <v>11.84352</v>
      </c>
      <c r="H3954">
        <v>11.17357</v>
      </c>
      <c r="I3954">
        <v>72.068600000000004</v>
      </c>
      <c r="J3954">
        <v>0</v>
      </c>
      <c r="K3954">
        <v>0</v>
      </c>
      <c r="L3954">
        <v>0</v>
      </c>
      <c r="M3954">
        <v>0</v>
      </c>
      <c r="N3954">
        <v>0</v>
      </c>
      <c r="O3954">
        <v>10695</v>
      </c>
      <c r="P3954" t="s">
        <v>59</v>
      </c>
      <c r="Q3954" t="s">
        <v>61</v>
      </c>
    </row>
    <row r="3955" spans="1:17" x14ac:dyDescent="0.25">
      <c r="A3955" t="s">
        <v>30</v>
      </c>
      <c r="B3955" t="s">
        <v>36</v>
      </c>
      <c r="C3955" t="s">
        <v>48</v>
      </c>
      <c r="D3955" t="s">
        <v>31</v>
      </c>
      <c r="E3955" s="2">
        <v>24</v>
      </c>
      <c r="F3955" t="str">
        <f t="shared" si="61"/>
        <v>Average Per Ton1-in-2August Monthly System Peak Day50% Cycling24</v>
      </c>
      <c r="G3955">
        <v>0.3233627</v>
      </c>
      <c r="H3955">
        <v>0.31287619999999999</v>
      </c>
      <c r="I3955">
        <v>71.9268</v>
      </c>
      <c r="J3955">
        <v>0</v>
      </c>
      <c r="K3955">
        <v>0</v>
      </c>
      <c r="L3955">
        <v>0</v>
      </c>
      <c r="M3955">
        <v>0</v>
      </c>
      <c r="N3955">
        <v>0</v>
      </c>
      <c r="O3955">
        <v>12331</v>
      </c>
      <c r="P3955" t="s">
        <v>59</v>
      </c>
      <c r="Q3955" t="s">
        <v>61</v>
      </c>
    </row>
    <row r="3956" spans="1:17" x14ac:dyDescent="0.25">
      <c r="A3956" t="s">
        <v>28</v>
      </c>
      <c r="B3956" t="s">
        <v>36</v>
      </c>
      <c r="C3956" t="s">
        <v>48</v>
      </c>
      <c r="D3956" t="s">
        <v>31</v>
      </c>
      <c r="E3956" s="2">
        <v>24</v>
      </c>
      <c r="F3956" t="str">
        <f t="shared" si="61"/>
        <v>Average Per Premise1-in-2August Monthly System Peak Day50% Cycling24</v>
      </c>
      <c r="G3956">
        <v>1.327342</v>
      </c>
      <c r="H3956">
        <v>1.284297</v>
      </c>
      <c r="I3956">
        <v>71.9268</v>
      </c>
      <c r="J3956">
        <v>0</v>
      </c>
      <c r="K3956">
        <v>0</v>
      </c>
      <c r="L3956">
        <v>0</v>
      </c>
      <c r="M3956">
        <v>0</v>
      </c>
      <c r="N3956">
        <v>0</v>
      </c>
      <c r="O3956">
        <v>12331</v>
      </c>
      <c r="P3956" t="s">
        <v>59</v>
      </c>
      <c r="Q3956" t="s">
        <v>61</v>
      </c>
    </row>
    <row r="3957" spans="1:17" x14ac:dyDescent="0.25">
      <c r="A3957" t="s">
        <v>29</v>
      </c>
      <c r="B3957" t="s">
        <v>36</v>
      </c>
      <c r="C3957" t="s">
        <v>48</v>
      </c>
      <c r="D3957" t="s">
        <v>31</v>
      </c>
      <c r="E3957" s="2">
        <v>24</v>
      </c>
      <c r="F3957" t="str">
        <f t="shared" si="61"/>
        <v>Average Per Device1-in-2August Monthly System Peak Day50% Cycling24</v>
      </c>
      <c r="G3957">
        <v>1.134816</v>
      </c>
      <c r="H3957">
        <v>1.098015</v>
      </c>
      <c r="I3957">
        <v>71.9268</v>
      </c>
      <c r="J3957">
        <v>0</v>
      </c>
      <c r="K3957">
        <v>0</v>
      </c>
      <c r="L3957">
        <v>0</v>
      </c>
      <c r="M3957">
        <v>0</v>
      </c>
      <c r="N3957">
        <v>0</v>
      </c>
      <c r="O3957">
        <v>12331</v>
      </c>
      <c r="P3957" t="s">
        <v>59</v>
      </c>
      <c r="Q3957" t="s">
        <v>61</v>
      </c>
    </row>
    <row r="3958" spans="1:17" x14ac:dyDescent="0.25">
      <c r="A3958" t="s">
        <v>43</v>
      </c>
      <c r="B3958" t="s">
        <v>36</v>
      </c>
      <c r="C3958" t="s">
        <v>48</v>
      </c>
      <c r="D3958" t="s">
        <v>31</v>
      </c>
      <c r="E3958" s="2">
        <v>24</v>
      </c>
      <c r="F3958" t="str">
        <f t="shared" si="61"/>
        <v>Aggregate1-in-2August Monthly System Peak Day50% Cycling24</v>
      </c>
      <c r="G3958">
        <v>16.367460000000001</v>
      </c>
      <c r="H3958">
        <v>15.83667</v>
      </c>
      <c r="I3958">
        <v>71.9268</v>
      </c>
      <c r="J3958">
        <v>0</v>
      </c>
      <c r="K3958">
        <v>0</v>
      </c>
      <c r="L3958">
        <v>0</v>
      </c>
      <c r="M3958">
        <v>0</v>
      </c>
      <c r="N3958">
        <v>0</v>
      </c>
      <c r="O3958">
        <v>12331</v>
      </c>
      <c r="P3958" t="s">
        <v>59</v>
      </c>
      <c r="Q3958" t="s">
        <v>61</v>
      </c>
    </row>
    <row r="3959" spans="1:17" x14ac:dyDescent="0.25">
      <c r="A3959" t="s">
        <v>30</v>
      </c>
      <c r="B3959" t="s">
        <v>36</v>
      </c>
      <c r="C3959" t="s">
        <v>48</v>
      </c>
      <c r="D3959" t="s">
        <v>26</v>
      </c>
      <c r="E3959" s="2">
        <v>24</v>
      </c>
      <c r="F3959" t="str">
        <f t="shared" si="61"/>
        <v>Average Per Ton1-in-2August Monthly System Peak DayAll24</v>
      </c>
      <c r="G3959">
        <v>0.28793619999999998</v>
      </c>
      <c r="H3959">
        <v>0.27582820000000002</v>
      </c>
      <c r="I3959">
        <v>71.992699999999999</v>
      </c>
      <c r="J3959">
        <v>0</v>
      </c>
      <c r="K3959">
        <v>0</v>
      </c>
      <c r="L3959">
        <v>0</v>
      </c>
      <c r="M3959">
        <v>0</v>
      </c>
      <c r="N3959">
        <v>0</v>
      </c>
      <c r="O3959">
        <v>23026</v>
      </c>
      <c r="P3959" t="s">
        <v>59</v>
      </c>
      <c r="Q3959" t="s">
        <v>61</v>
      </c>
    </row>
    <row r="3960" spans="1:17" x14ac:dyDescent="0.25">
      <c r="A3960" t="s">
        <v>28</v>
      </c>
      <c r="B3960" t="s">
        <v>36</v>
      </c>
      <c r="C3960" t="s">
        <v>48</v>
      </c>
      <c r="D3960" t="s">
        <v>26</v>
      </c>
      <c r="E3960" s="2">
        <v>24</v>
      </c>
      <c r="F3960" t="str">
        <f t="shared" si="61"/>
        <v>Average Per Premise1-in-2August Monthly System Peak DayAll24</v>
      </c>
      <c r="G3960">
        <v>1.2323200000000001</v>
      </c>
      <c r="H3960">
        <v>1.180499</v>
      </c>
      <c r="I3960">
        <v>71.992699999999999</v>
      </c>
      <c r="J3960">
        <v>0</v>
      </c>
      <c r="K3960">
        <v>0</v>
      </c>
      <c r="L3960">
        <v>0</v>
      </c>
      <c r="M3960">
        <v>0</v>
      </c>
      <c r="N3960">
        <v>0</v>
      </c>
      <c r="O3960">
        <v>23026</v>
      </c>
      <c r="P3960" t="s">
        <v>59</v>
      </c>
      <c r="Q3960" t="s">
        <v>61</v>
      </c>
    </row>
    <row r="3961" spans="1:17" x14ac:dyDescent="0.25">
      <c r="A3961" t="s">
        <v>29</v>
      </c>
      <c r="B3961" t="s">
        <v>36</v>
      </c>
      <c r="C3961" t="s">
        <v>48</v>
      </c>
      <c r="D3961" t="s">
        <v>26</v>
      </c>
      <c r="E3961" s="2">
        <v>24</v>
      </c>
      <c r="F3961" t="str">
        <f t="shared" si="61"/>
        <v>Average Per Device1-in-2August Monthly System Peak DayAll24</v>
      </c>
      <c r="G3961">
        <v>1.0270520000000001</v>
      </c>
      <c r="H3961">
        <v>0.98386340000000005</v>
      </c>
      <c r="I3961">
        <v>71.992699999999999</v>
      </c>
      <c r="J3961">
        <v>0</v>
      </c>
      <c r="K3961">
        <v>0</v>
      </c>
      <c r="L3961">
        <v>0</v>
      </c>
      <c r="M3961">
        <v>0</v>
      </c>
      <c r="N3961">
        <v>0</v>
      </c>
      <c r="O3961">
        <v>23026</v>
      </c>
      <c r="P3961" t="s">
        <v>59</v>
      </c>
      <c r="Q3961" t="s">
        <v>61</v>
      </c>
    </row>
    <row r="3962" spans="1:17" x14ac:dyDescent="0.25">
      <c r="A3962" t="s">
        <v>43</v>
      </c>
      <c r="B3962" t="s">
        <v>36</v>
      </c>
      <c r="C3962" t="s">
        <v>48</v>
      </c>
      <c r="D3962" t="s">
        <v>26</v>
      </c>
      <c r="E3962" s="2">
        <v>24</v>
      </c>
      <c r="F3962" t="str">
        <f t="shared" si="61"/>
        <v>Aggregate1-in-2August Monthly System Peak DayAll24</v>
      </c>
      <c r="G3962">
        <v>28.375389999999999</v>
      </c>
      <c r="H3962">
        <v>27.182179999999999</v>
      </c>
      <c r="I3962">
        <v>71.992699999999999</v>
      </c>
      <c r="J3962">
        <v>0</v>
      </c>
      <c r="K3962">
        <v>0</v>
      </c>
      <c r="L3962">
        <v>0</v>
      </c>
      <c r="M3962">
        <v>0</v>
      </c>
      <c r="N3962">
        <v>0</v>
      </c>
      <c r="O3962">
        <v>23026</v>
      </c>
      <c r="P3962" t="s">
        <v>59</v>
      </c>
      <c r="Q3962" t="s">
        <v>61</v>
      </c>
    </row>
    <row r="3963" spans="1:17" x14ac:dyDescent="0.25">
      <c r="A3963" t="s">
        <v>30</v>
      </c>
      <c r="B3963" t="s">
        <v>36</v>
      </c>
      <c r="C3963" t="s">
        <v>37</v>
      </c>
      <c r="D3963" t="s">
        <v>58</v>
      </c>
      <c r="E3963" s="2">
        <v>24</v>
      </c>
      <c r="F3963" t="str">
        <f t="shared" si="61"/>
        <v>Average Per Ton1-in-2August Typical Event Day100% Cycling24</v>
      </c>
      <c r="G3963">
        <v>0.22494210000000001</v>
      </c>
      <c r="H3963">
        <v>0.21221780000000001</v>
      </c>
      <c r="I3963">
        <v>69.5625</v>
      </c>
      <c r="J3963">
        <v>0</v>
      </c>
      <c r="K3963">
        <v>0</v>
      </c>
      <c r="L3963">
        <v>0</v>
      </c>
      <c r="M3963">
        <v>0</v>
      </c>
      <c r="N3963">
        <v>0</v>
      </c>
      <c r="O3963">
        <v>10695</v>
      </c>
      <c r="P3963" t="s">
        <v>59</v>
      </c>
      <c r="Q3963" t="s">
        <v>61</v>
      </c>
    </row>
    <row r="3964" spans="1:17" x14ac:dyDescent="0.25">
      <c r="A3964" t="s">
        <v>28</v>
      </c>
      <c r="B3964" t="s">
        <v>36</v>
      </c>
      <c r="C3964" t="s">
        <v>37</v>
      </c>
      <c r="D3964" t="s">
        <v>58</v>
      </c>
      <c r="E3964" s="2">
        <v>24</v>
      </c>
      <c r="F3964" t="str">
        <f t="shared" si="61"/>
        <v>Average Per Premise1-in-2August Typical Event Day100% Cycling24</v>
      </c>
      <c r="G3964">
        <v>1.0081089999999999</v>
      </c>
      <c r="H3964">
        <v>0.95108300000000001</v>
      </c>
      <c r="I3964">
        <v>69.5625</v>
      </c>
      <c r="J3964">
        <v>0</v>
      </c>
      <c r="K3964">
        <v>0</v>
      </c>
      <c r="L3964">
        <v>0</v>
      </c>
      <c r="M3964">
        <v>0</v>
      </c>
      <c r="N3964">
        <v>0</v>
      </c>
      <c r="O3964">
        <v>10695</v>
      </c>
      <c r="P3964" t="s">
        <v>59</v>
      </c>
      <c r="Q3964" t="s">
        <v>61</v>
      </c>
    </row>
    <row r="3965" spans="1:17" x14ac:dyDescent="0.25">
      <c r="A3965" t="s">
        <v>29</v>
      </c>
      <c r="B3965" t="s">
        <v>36</v>
      </c>
      <c r="C3965" t="s">
        <v>37</v>
      </c>
      <c r="D3965" t="s">
        <v>58</v>
      </c>
      <c r="E3965" s="2">
        <v>24</v>
      </c>
      <c r="F3965" t="str">
        <f t="shared" si="61"/>
        <v>Average Per Device1-in-2August Typical Event Day100% Cycling24</v>
      </c>
      <c r="G3965">
        <v>0.81648770000000004</v>
      </c>
      <c r="H3965">
        <v>0.77030160000000003</v>
      </c>
      <c r="I3965">
        <v>69.5625</v>
      </c>
      <c r="J3965">
        <v>0</v>
      </c>
      <c r="K3965">
        <v>0</v>
      </c>
      <c r="L3965">
        <v>0</v>
      </c>
      <c r="M3965">
        <v>0</v>
      </c>
      <c r="N3965">
        <v>0</v>
      </c>
      <c r="O3965">
        <v>10695</v>
      </c>
      <c r="P3965" t="s">
        <v>59</v>
      </c>
      <c r="Q3965" t="s">
        <v>61</v>
      </c>
    </row>
    <row r="3966" spans="1:17" x14ac:dyDescent="0.25">
      <c r="A3966" t="s">
        <v>43</v>
      </c>
      <c r="B3966" t="s">
        <v>36</v>
      </c>
      <c r="C3966" t="s">
        <v>37</v>
      </c>
      <c r="D3966" t="s">
        <v>58</v>
      </c>
      <c r="E3966" s="2">
        <v>24</v>
      </c>
      <c r="F3966" t="str">
        <f t="shared" si="61"/>
        <v>Aggregate1-in-2August Typical Event Day100% Cycling24</v>
      </c>
      <c r="G3966">
        <v>10.78172</v>
      </c>
      <c r="H3966">
        <v>10.17183</v>
      </c>
      <c r="I3966">
        <v>69.5625</v>
      </c>
      <c r="J3966">
        <v>0</v>
      </c>
      <c r="K3966">
        <v>0</v>
      </c>
      <c r="L3966">
        <v>0</v>
      </c>
      <c r="M3966">
        <v>0</v>
      </c>
      <c r="N3966">
        <v>0</v>
      </c>
      <c r="O3966">
        <v>10695</v>
      </c>
      <c r="P3966" t="s">
        <v>59</v>
      </c>
      <c r="Q3966" t="s">
        <v>61</v>
      </c>
    </row>
    <row r="3967" spans="1:17" x14ac:dyDescent="0.25">
      <c r="A3967" t="s">
        <v>30</v>
      </c>
      <c r="B3967" t="s">
        <v>36</v>
      </c>
      <c r="C3967" t="s">
        <v>37</v>
      </c>
      <c r="D3967" t="s">
        <v>31</v>
      </c>
      <c r="E3967" s="2">
        <v>24</v>
      </c>
      <c r="F3967" t="str">
        <f t="shared" si="61"/>
        <v>Average Per Ton1-in-2August Typical Event Day50% Cycling24</v>
      </c>
      <c r="G3967">
        <v>0.29859639999999998</v>
      </c>
      <c r="H3967">
        <v>0.28891319999999998</v>
      </c>
      <c r="I3967">
        <v>69.371099999999998</v>
      </c>
      <c r="J3967">
        <v>0</v>
      </c>
      <c r="K3967">
        <v>0</v>
      </c>
      <c r="L3967">
        <v>0</v>
      </c>
      <c r="M3967">
        <v>0</v>
      </c>
      <c r="N3967">
        <v>0</v>
      </c>
      <c r="O3967">
        <v>12331</v>
      </c>
      <c r="P3967" t="s">
        <v>59</v>
      </c>
      <c r="Q3967" t="s">
        <v>61</v>
      </c>
    </row>
    <row r="3968" spans="1:17" x14ac:dyDescent="0.25">
      <c r="A3968" t="s">
        <v>28</v>
      </c>
      <c r="B3968" t="s">
        <v>36</v>
      </c>
      <c r="C3968" t="s">
        <v>37</v>
      </c>
      <c r="D3968" t="s">
        <v>31</v>
      </c>
      <c r="E3968" s="2">
        <v>24</v>
      </c>
      <c r="F3968" t="str">
        <f t="shared" si="61"/>
        <v>Average Per Premise1-in-2August Typical Event Day50% Cycling24</v>
      </c>
      <c r="G3968">
        <v>1.225681</v>
      </c>
      <c r="H3968">
        <v>1.1859329999999999</v>
      </c>
      <c r="I3968">
        <v>69.371099999999998</v>
      </c>
      <c r="J3968">
        <v>0</v>
      </c>
      <c r="K3968">
        <v>0</v>
      </c>
      <c r="L3968">
        <v>0</v>
      </c>
      <c r="M3968">
        <v>0</v>
      </c>
      <c r="N3968">
        <v>0</v>
      </c>
      <c r="O3968">
        <v>12331</v>
      </c>
      <c r="P3968" t="s">
        <v>59</v>
      </c>
      <c r="Q3968" t="s">
        <v>61</v>
      </c>
    </row>
    <row r="3969" spans="1:17" x14ac:dyDescent="0.25">
      <c r="A3969" t="s">
        <v>29</v>
      </c>
      <c r="B3969" t="s">
        <v>36</v>
      </c>
      <c r="C3969" t="s">
        <v>37</v>
      </c>
      <c r="D3969" t="s">
        <v>31</v>
      </c>
      <c r="E3969" s="2">
        <v>24</v>
      </c>
      <c r="F3969" t="str">
        <f t="shared" si="61"/>
        <v>Average Per Device1-in-2August Typical Event Day50% Cycling24</v>
      </c>
      <c r="G3969">
        <v>1.047901</v>
      </c>
      <c r="H3969">
        <v>1.0139180000000001</v>
      </c>
      <c r="I3969">
        <v>69.371099999999998</v>
      </c>
      <c r="J3969">
        <v>0</v>
      </c>
      <c r="K3969">
        <v>0</v>
      </c>
      <c r="L3969">
        <v>0</v>
      </c>
      <c r="M3969">
        <v>0</v>
      </c>
      <c r="N3969">
        <v>0</v>
      </c>
      <c r="O3969">
        <v>12331</v>
      </c>
      <c r="P3969" t="s">
        <v>59</v>
      </c>
      <c r="Q3969" t="s">
        <v>61</v>
      </c>
    </row>
    <row r="3970" spans="1:17" x14ac:dyDescent="0.25">
      <c r="A3970" t="s">
        <v>43</v>
      </c>
      <c r="B3970" t="s">
        <v>36</v>
      </c>
      <c r="C3970" t="s">
        <v>37</v>
      </c>
      <c r="D3970" t="s">
        <v>31</v>
      </c>
      <c r="E3970" s="2">
        <v>24</v>
      </c>
      <c r="F3970" t="str">
        <f t="shared" si="61"/>
        <v>Aggregate1-in-2August Typical Event Day50% Cycling24</v>
      </c>
      <c r="G3970">
        <v>15.11388</v>
      </c>
      <c r="H3970">
        <v>14.623749999999999</v>
      </c>
      <c r="I3970">
        <v>69.371099999999998</v>
      </c>
      <c r="J3970">
        <v>0</v>
      </c>
      <c r="K3970">
        <v>0</v>
      </c>
      <c r="L3970">
        <v>0</v>
      </c>
      <c r="M3970">
        <v>0</v>
      </c>
      <c r="N3970">
        <v>0</v>
      </c>
      <c r="O3970">
        <v>12331</v>
      </c>
      <c r="P3970" t="s">
        <v>59</v>
      </c>
      <c r="Q3970" t="s">
        <v>61</v>
      </c>
    </row>
    <row r="3971" spans="1:17" x14ac:dyDescent="0.25">
      <c r="A3971" t="s">
        <v>30</v>
      </c>
      <c r="B3971" t="s">
        <v>36</v>
      </c>
      <c r="C3971" t="s">
        <v>37</v>
      </c>
      <c r="D3971" t="s">
        <v>26</v>
      </c>
      <c r="E3971" s="2">
        <v>24</v>
      </c>
      <c r="F3971" t="str">
        <f t="shared" ref="F3971:F4034" si="62">CONCATENATE(A3971,B3971,C3971,D3971,E3971)</f>
        <v>Average Per Ton1-in-2August Typical Event DayAll24</v>
      </c>
      <c r="G3971">
        <v>0.26438400000000001</v>
      </c>
      <c r="H3971">
        <v>0.25328820000000002</v>
      </c>
      <c r="I3971">
        <v>69.459999999999994</v>
      </c>
      <c r="J3971">
        <v>0</v>
      </c>
      <c r="K3971">
        <v>0</v>
      </c>
      <c r="L3971">
        <v>0</v>
      </c>
      <c r="M3971">
        <v>0</v>
      </c>
      <c r="N3971">
        <v>0</v>
      </c>
      <c r="O3971">
        <v>23026</v>
      </c>
      <c r="P3971" t="s">
        <v>59</v>
      </c>
      <c r="Q3971" t="s">
        <v>61</v>
      </c>
    </row>
    <row r="3972" spans="1:17" x14ac:dyDescent="0.25">
      <c r="A3972" t="s">
        <v>28</v>
      </c>
      <c r="B3972" t="s">
        <v>36</v>
      </c>
      <c r="C3972" t="s">
        <v>37</v>
      </c>
      <c r="D3972" t="s">
        <v>26</v>
      </c>
      <c r="E3972" s="2">
        <v>24</v>
      </c>
      <c r="F3972" t="str">
        <f t="shared" si="62"/>
        <v>Average Per Premise1-in-2August Typical Event DayAll24</v>
      </c>
      <c r="G3972">
        <v>1.1315200000000001</v>
      </c>
      <c r="H3972">
        <v>1.0840320000000001</v>
      </c>
      <c r="I3972">
        <v>69.459999999999994</v>
      </c>
      <c r="J3972">
        <v>0</v>
      </c>
      <c r="K3972">
        <v>0</v>
      </c>
      <c r="L3972">
        <v>0</v>
      </c>
      <c r="M3972">
        <v>0</v>
      </c>
      <c r="N3972">
        <v>0</v>
      </c>
      <c r="O3972">
        <v>23026</v>
      </c>
      <c r="P3972" t="s">
        <v>59</v>
      </c>
      <c r="Q3972" t="s">
        <v>61</v>
      </c>
    </row>
    <row r="3973" spans="1:17" x14ac:dyDescent="0.25">
      <c r="A3973" t="s">
        <v>29</v>
      </c>
      <c r="B3973" t="s">
        <v>36</v>
      </c>
      <c r="C3973" t="s">
        <v>37</v>
      </c>
      <c r="D3973" t="s">
        <v>26</v>
      </c>
      <c r="E3973" s="2">
        <v>24</v>
      </c>
      <c r="F3973" t="str">
        <f t="shared" si="62"/>
        <v>Average Per Device1-in-2August Typical Event DayAll24</v>
      </c>
      <c r="G3973">
        <v>0.94304259999999995</v>
      </c>
      <c r="H3973">
        <v>0.90346439999999995</v>
      </c>
      <c r="I3973">
        <v>69.459999999999994</v>
      </c>
      <c r="J3973">
        <v>0</v>
      </c>
      <c r="K3973">
        <v>0</v>
      </c>
      <c r="L3973">
        <v>0</v>
      </c>
      <c r="M3973">
        <v>0</v>
      </c>
      <c r="N3973">
        <v>0</v>
      </c>
      <c r="O3973">
        <v>23026</v>
      </c>
      <c r="P3973" t="s">
        <v>59</v>
      </c>
      <c r="Q3973" t="s">
        <v>61</v>
      </c>
    </row>
    <row r="3974" spans="1:17" x14ac:dyDescent="0.25">
      <c r="A3974" t="s">
        <v>43</v>
      </c>
      <c r="B3974" t="s">
        <v>36</v>
      </c>
      <c r="C3974" t="s">
        <v>37</v>
      </c>
      <c r="D3974" t="s">
        <v>26</v>
      </c>
      <c r="E3974" s="2">
        <v>24</v>
      </c>
      <c r="F3974" t="str">
        <f t="shared" si="62"/>
        <v>Aggregate1-in-2August Typical Event DayAll24</v>
      </c>
      <c r="G3974">
        <v>26.054379999999998</v>
      </c>
      <c r="H3974">
        <v>24.960920000000002</v>
      </c>
      <c r="I3974">
        <v>69.459999999999994</v>
      </c>
      <c r="J3974">
        <v>0</v>
      </c>
      <c r="K3974">
        <v>0</v>
      </c>
      <c r="L3974">
        <v>0</v>
      </c>
      <c r="M3974">
        <v>0</v>
      </c>
      <c r="N3974">
        <v>0</v>
      </c>
      <c r="O3974">
        <v>23026</v>
      </c>
      <c r="P3974" t="s">
        <v>59</v>
      </c>
      <c r="Q3974" t="s">
        <v>61</v>
      </c>
    </row>
    <row r="3975" spans="1:17" x14ac:dyDescent="0.25">
      <c r="A3975" t="s">
        <v>30</v>
      </c>
      <c r="B3975" t="s">
        <v>36</v>
      </c>
      <c r="C3975" t="s">
        <v>49</v>
      </c>
      <c r="D3975" t="s">
        <v>58</v>
      </c>
      <c r="E3975" s="2">
        <v>24</v>
      </c>
      <c r="F3975" t="str">
        <f t="shared" si="62"/>
        <v>Average Per Ton1-in-2July Monthly System Peak Day100% Cycling24</v>
      </c>
      <c r="G3975">
        <v>0.22213840000000001</v>
      </c>
      <c r="H3975">
        <v>0.2095727</v>
      </c>
      <c r="I3975">
        <v>69.919600000000003</v>
      </c>
      <c r="J3975">
        <v>0</v>
      </c>
      <c r="K3975">
        <v>0</v>
      </c>
      <c r="L3975">
        <v>0</v>
      </c>
      <c r="M3975">
        <v>0</v>
      </c>
      <c r="N3975">
        <v>0</v>
      </c>
      <c r="O3975">
        <v>10695</v>
      </c>
      <c r="P3975" t="s">
        <v>59</v>
      </c>
      <c r="Q3975" t="s">
        <v>61</v>
      </c>
    </row>
    <row r="3976" spans="1:17" x14ac:dyDescent="0.25">
      <c r="A3976" t="s">
        <v>28</v>
      </c>
      <c r="B3976" t="s">
        <v>36</v>
      </c>
      <c r="C3976" t="s">
        <v>49</v>
      </c>
      <c r="D3976" t="s">
        <v>58</v>
      </c>
      <c r="E3976" s="2">
        <v>24</v>
      </c>
      <c r="F3976" t="str">
        <f t="shared" si="62"/>
        <v>Average Per Premise1-in-2July Monthly System Peak Day100% Cycling24</v>
      </c>
      <c r="G3976">
        <v>0.99554359999999997</v>
      </c>
      <c r="H3976">
        <v>0.93922879999999997</v>
      </c>
      <c r="I3976">
        <v>69.919600000000003</v>
      </c>
      <c r="J3976">
        <v>0</v>
      </c>
      <c r="K3976">
        <v>0</v>
      </c>
      <c r="L3976">
        <v>0</v>
      </c>
      <c r="M3976">
        <v>0</v>
      </c>
      <c r="N3976">
        <v>0</v>
      </c>
      <c r="O3976">
        <v>10695</v>
      </c>
      <c r="P3976" t="s">
        <v>59</v>
      </c>
      <c r="Q3976" t="s">
        <v>61</v>
      </c>
    </row>
    <row r="3977" spans="1:17" x14ac:dyDescent="0.25">
      <c r="A3977" t="s">
        <v>29</v>
      </c>
      <c r="B3977" t="s">
        <v>36</v>
      </c>
      <c r="C3977" t="s">
        <v>49</v>
      </c>
      <c r="D3977" t="s">
        <v>58</v>
      </c>
      <c r="E3977" s="2">
        <v>24</v>
      </c>
      <c r="F3977" t="str">
        <f t="shared" si="62"/>
        <v>Average Per Device1-in-2July Monthly System Peak Day100% Cycling24</v>
      </c>
      <c r="G3977">
        <v>0.80631109999999995</v>
      </c>
      <c r="H3977">
        <v>0.76070059999999995</v>
      </c>
      <c r="I3977">
        <v>69.919600000000003</v>
      </c>
      <c r="J3977">
        <v>0</v>
      </c>
      <c r="K3977">
        <v>0</v>
      </c>
      <c r="L3977">
        <v>0</v>
      </c>
      <c r="M3977">
        <v>0</v>
      </c>
      <c r="N3977">
        <v>0</v>
      </c>
      <c r="O3977">
        <v>10695</v>
      </c>
      <c r="P3977" t="s">
        <v>59</v>
      </c>
      <c r="Q3977" t="s">
        <v>61</v>
      </c>
    </row>
    <row r="3978" spans="1:17" x14ac:dyDescent="0.25">
      <c r="A3978" t="s">
        <v>43</v>
      </c>
      <c r="B3978" t="s">
        <v>36</v>
      </c>
      <c r="C3978" t="s">
        <v>49</v>
      </c>
      <c r="D3978" t="s">
        <v>58</v>
      </c>
      <c r="E3978" s="2">
        <v>24</v>
      </c>
      <c r="F3978" t="str">
        <f t="shared" si="62"/>
        <v>Aggregate1-in-2July Monthly System Peak Day100% Cycling24</v>
      </c>
      <c r="G3978">
        <v>10.64734</v>
      </c>
      <c r="H3978">
        <v>10.04505</v>
      </c>
      <c r="I3978">
        <v>69.919600000000003</v>
      </c>
      <c r="J3978">
        <v>0</v>
      </c>
      <c r="K3978">
        <v>0</v>
      </c>
      <c r="L3978">
        <v>0</v>
      </c>
      <c r="M3978">
        <v>0</v>
      </c>
      <c r="N3978">
        <v>0</v>
      </c>
      <c r="O3978">
        <v>10695</v>
      </c>
      <c r="P3978" t="s">
        <v>59</v>
      </c>
      <c r="Q3978" t="s">
        <v>61</v>
      </c>
    </row>
    <row r="3979" spans="1:17" x14ac:dyDescent="0.25">
      <c r="A3979" t="s">
        <v>30</v>
      </c>
      <c r="B3979" t="s">
        <v>36</v>
      </c>
      <c r="C3979" t="s">
        <v>49</v>
      </c>
      <c r="D3979" t="s">
        <v>31</v>
      </c>
      <c r="E3979" s="2">
        <v>24</v>
      </c>
      <c r="F3979" t="str">
        <f t="shared" si="62"/>
        <v>Average Per Ton1-in-2July Monthly System Peak Day50% Cycling24</v>
      </c>
      <c r="G3979">
        <v>0.2966799</v>
      </c>
      <c r="H3979">
        <v>0.2870588</v>
      </c>
      <c r="I3979">
        <v>69.83</v>
      </c>
      <c r="J3979">
        <v>0</v>
      </c>
      <c r="K3979">
        <v>0</v>
      </c>
      <c r="L3979">
        <v>0</v>
      </c>
      <c r="M3979">
        <v>0</v>
      </c>
      <c r="N3979">
        <v>0</v>
      </c>
      <c r="O3979">
        <v>12331</v>
      </c>
      <c r="P3979" t="s">
        <v>59</v>
      </c>
      <c r="Q3979" t="s">
        <v>61</v>
      </c>
    </row>
    <row r="3980" spans="1:17" x14ac:dyDescent="0.25">
      <c r="A3980" t="s">
        <v>28</v>
      </c>
      <c r="B3980" t="s">
        <v>36</v>
      </c>
      <c r="C3980" t="s">
        <v>49</v>
      </c>
      <c r="D3980" t="s">
        <v>31</v>
      </c>
      <c r="E3980" s="2">
        <v>24</v>
      </c>
      <c r="F3980" t="str">
        <f t="shared" si="62"/>
        <v>Average Per Premise1-in-2July Monthly System Peak Day50% Cycling24</v>
      </c>
      <c r="G3980">
        <v>1.2178150000000001</v>
      </c>
      <c r="H3980">
        <v>1.1783220000000001</v>
      </c>
      <c r="I3980">
        <v>69.83</v>
      </c>
      <c r="J3980">
        <v>0</v>
      </c>
      <c r="K3980">
        <v>0</v>
      </c>
      <c r="L3980">
        <v>0</v>
      </c>
      <c r="M3980">
        <v>0</v>
      </c>
      <c r="N3980">
        <v>0</v>
      </c>
      <c r="O3980">
        <v>12331</v>
      </c>
      <c r="P3980" t="s">
        <v>59</v>
      </c>
      <c r="Q3980" t="s">
        <v>61</v>
      </c>
    </row>
    <row r="3981" spans="1:17" x14ac:dyDescent="0.25">
      <c r="A3981" t="s">
        <v>29</v>
      </c>
      <c r="B3981" t="s">
        <v>36</v>
      </c>
      <c r="C3981" t="s">
        <v>49</v>
      </c>
      <c r="D3981" t="s">
        <v>31</v>
      </c>
      <c r="E3981" s="2">
        <v>24</v>
      </c>
      <c r="F3981" t="str">
        <f t="shared" si="62"/>
        <v>Average Per Device1-in-2July Monthly System Peak Day50% Cycling24</v>
      </c>
      <c r="G3981">
        <v>1.041175</v>
      </c>
      <c r="H3981">
        <v>1.0074110000000001</v>
      </c>
      <c r="I3981">
        <v>69.83</v>
      </c>
      <c r="J3981">
        <v>0</v>
      </c>
      <c r="K3981">
        <v>0</v>
      </c>
      <c r="L3981">
        <v>0</v>
      </c>
      <c r="M3981">
        <v>0</v>
      </c>
      <c r="N3981">
        <v>0</v>
      </c>
      <c r="O3981">
        <v>12331</v>
      </c>
      <c r="P3981" t="s">
        <v>59</v>
      </c>
      <c r="Q3981" t="s">
        <v>61</v>
      </c>
    </row>
    <row r="3982" spans="1:17" x14ac:dyDescent="0.25">
      <c r="A3982" t="s">
        <v>43</v>
      </c>
      <c r="B3982" t="s">
        <v>36</v>
      </c>
      <c r="C3982" t="s">
        <v>49</v>
      </c>
      <c r="D3982" t="s">
        <v>31</v>
      </c>
      <c r="E3982" s="2">
        <v>24</v>
      </c>
      <c r="F3982" t="str">
        <f t="shared" si="62"/>
        <v>Aggregate1-in-2July Monthly System Peak Day50% Cycling24</v>
      </c>
      <c r="G3982">
        <v>15.016870000000001</v>
      </c>
      <c r="H3982">
        <v>14.52988</v>
      </c>
      <c r="I3982">
        <v>69.83</v>
      </c>
      <c r="J3982">
        <v>0</v>
      </c>
      <c r="K3982">
        <v>0</v>
      </c>
      <c r="L3982">
        <v>0</v>
      </c>
      <c r="M3982">
        <v>0</v>
      </c>
      <c r="N3982">
        <v>0</v>
      </c>
      <c r="O3982">
        <v>12331</v>
      </c>
      <c r="P3982" t="s">
        <v>59</v>
      </c>
      <c r="Q3982" t="s">
        <v>61</v>
      </c>
    </row>
    <row r="3983" spans="1:17" x14ac:dyDescent="0.25">
      <c r="A3983" t="s">
        <v>30</v>
      </c>
      <c r="B3983" t="s">
        <v>36</v>
      </c>
      <c r="C3983" t="s">
        <v>49</v>
      </c>
      <c r="D3983" t="s">
        <v>26</v>
      </c>
      <c r="E3983" s="2">
        <v>24</v>
      </c>
      <c r="F3983" t="str">
        <f t="shared" si="62"/>
        <v>Average Per Ton1-in-2July Monthly System Peak DayAll24</v>
      </c>
      <c r="G3983">
        <v>0.26205539999999999</v>
      </c>
      <c r="H3983">
        <v>0.25106650000000003</v>
      </c>
      <c r="I3983">
        <v>69.871600000000001</v>
      </c>
      <c r="J3983">
        <v>0</v>
      </c>
      <c r="K3983">
        <v>0</v>
      </c>
      <c r="L3983">
        <v>0</v>
      </c>
      <c r="M3983">
        <v>0</v>
      </c>
      <c r="N3983">
        <v>0</v>
      </c>
      <c r="O3983">
        <v>23026</v>
      </c>
      <c r="P3983" t="s">
        <v>59</v>
      </c>
      <c r="Q3983" t="s">
        <v>61</v>
      </c>
    </row>
    <row r="3984" spans="1:17" x14ac:dyDescent="0.25">
      <c r="A3984" t="s">
        <v>28</v>
      </c>
      <c r="B3984" t="s">
        <v>36</v>
      </c>
      <c r="C3984" t="s">
        <v>49</v>
      </c>
      <c r="D3984" t="s">
        <v>26</v>
      </c>
      <c r="E3984" s="2">
        <v>24</v>
      </c>
      <c r="F3984" t="str">
        <f t="shared" si="62"/>
        <v>Average Per Premise1-in-2July Monthly System Peak DayAll24</v>
      </c>
      <c r="G3984">
        <v>1.1215539999999999</v>
      </c>
      <c r="H3984">
        <v>1.0745229999999999</v>
      </c>
      <c r="I3984">
        <v>69.871600000000001</v>
      </c>
      <c r="J3984">
        <v>0</v>
      </c>
      <c r="K3984">
        <v>0</v>
      </c>
      <c r="L3984">
        <v>0</v>
      </c>
      <c r="M3984">
        <v>0</v>
      </c>
      <c r="N3984">
        <v>0</v>
      </c>
      <c r="O3984">
        <v>23026</v>
      </c>
      <c r="P3984" t="s">
        <v>59</v>
      </c>
      <c r="Q3984" t="s">
        <v>61</v>
      </c>
    </row>
    <row r="3985" spans="1:17" x14ac:dyDescent="0.25">
      <c r="A3985" t="s">
        <v>29</v>
      </c>
      <c r="B3985" t="s">
        <v>36</v>
      </c>
      <c r="C3985" t="s">
        <v>49</v>
      </c>
      <c r="D3985" t="s">
        <v>26</v>
      </c>
      <c r="E3985" s="2">
        <v>24</v>
      </c>
      <c r="F3985" t="str">
        <f t="shared" si="62"/>
        <v>Average Per Device1-in-2July Monthly System Peak DayAll24</v>
      </c>
      <c r="G3985">
        <v>0.93473669999999998</v>
      </c>
      <c r="H3985">
        <v>0.89553990000000006</v>
      </c>
      <c r="I3985">
        <v>69.871600000000001</v>
      </c>
      <c r="J3985">
        <v>0</v>
      </c>
      <c r="K3985">
        <v>0</v>
      </c>
      <c r="L3985">
        <v>0</v>
      </c>
      <c r="M3985">
        <v>0</v>
      </c>
      <c r="N3985">
        <v>0</v>
      </c>
      <c r="O3985">
        <v>23026</v>
      </c>
      <c r="P3985" t="s">
        <v>59</v>
      </c>
      <c r="Q3985" t="s">
        <v>61</v>
      </c>
    </row>
    <row r="3986" spans="1:17" x14ac:dyDescent="0.25">
      <c r="A3986" t="s">
        <v>43</v>
      </c>
      <c r="B3986" t="s">
        <v>36</v>
      </c>
      <c r="C3986" t="s">
        <v>49</v>
      </c>
      <c r="D3986" t="s">
        <v>26</v>
      </c>
      <c r="E3986" s="2">
        <v>24</v>
      </c>
      <c r="F3986" t="str">
        <f t="shared" si="62"/>
        <v>Aggregate1-in-2July Monthly System Peak DayAll24</v>
      </c>
      <c r="G3986">
        <v>25.824909999999999</v>
      </c>
      <c r="H3986">
        <v>24.741980000000002</v>
      </c>
      <c r="I3986">
        <v>69.871600000000001</v>
      </c>
      <c r="J3986">
        <v>0</v>
      </c>
      <c r="K3986">
        <v>0</v>
      </c>
      <c r="L3986">
        <v>0</v>
      </c>
      <c r="M3986">
        <v>0</v>
      </c>
      <c r="N3986">
        <v>0</v>
      </c>
      <c r="O3986">
        <v>23026</v>
      </c>
      <c r="P3986" t="s">
        <v>59</v>
      </c>
      <c r="Q3986" t="s">
        <v>61</v>
      </c>
    </row>
    <row r="3987" spans="1:17" x14ac:dyDescent="0.25">
      <c r="A3987" t="s">
        <v>30</v>
      </c>
      <c r="B3987" t="s">
        <v>36</v>
      </c>
      <c r="C3987" t="s">
        <v>50</v>
      </c>
      <c r="D3987" t="s">
        <v>58</v>
      </c>
      <c r="E3987" s="2">
        <v>24</v>
      </c>
      <c r="F3987" t="str">
        <f t="shared" si="62"/>
        <v>Average Per Ton1-in-2June Monthly System Peak Day100% Cycling24</v>
      </c>
      <c r="G3987">
        <v>0.1731193</v>
      </c>
      <c r="H3987">
        <v>0.16332650000000001</v>
      </c>
      <c r="I3987">
        <v>63.5379</v>
      </c>
      <c r="J3987">
        <v>0</v>
      </c>
      <c r="K3987">
        <v>0</v>
      </c>
      <c r="L3987">
        <v>0</v>
      </c>
      <c r="M3987">
        <v>0</v>
      </c>
      <c r="N3987">
        <v>0</v>
      </c>
      <c r="O3987">
        <v>10695</v>
      </c>
      <c r="P3987" t="s">
        <v>59</v>
      </c>
      <c r="Q3987" t="s">
        <v>61</v>
      </c>
    </row>
    <row r="3988" spans="1:17" x14ac:dyDescent="0.25">
      <c r="A3988" t="s">
        <v>28</v>
      </c>
      <c r="B3988" t="s">
        <v>36</v>
      </c>
      <c r="C3988" t="s">
        <v>50</v>
      </c>
      <c r="D3988" t="s">
        <v>58</v>
      </c>
      <c r="E3988" s="2">
        <v>24</v>
      </c>
      <c r="F3988" t="str">
        <f t="shared" si="62"/>
        <v>Average Per Premise1-in-2June Monthly System Peak Day100% Cycling24</v>
      </c>
      <c r="G3988">
        <v>0.77585769999999998</v>
      </c>
      <c r="H3988">
        <v>0.7319698</v>
      </c>
      <c r="I3988">
        <v>63.5379</v>
      </c>
      <c r="J3988">
        <v>0</v>
      </c>
      <c r="K3988">
        <v>0</v>
      </c>
      <c r="L3988">
        <v>0</v>
      </c>
      <c r="M3988">
        <v>0</v>
      </c>
      <c r="N3988">
        <v>0</v>
      </c>
      <c r="O3988">
        <v>10695</v>
      </c>
      <c r="P3988" t="s">
        <v>59</v>
      </c>
      <c r="Q3988" t="s">
        <v>61</v>
      </c>
    </row>
    <row r="3989" spans="1:17" x14ac:dyDescent="0.25">
      <c r="A3989" t="s">
        <v>29</v>
      </c>
      <c r="B3989" t="s">
        <v>36</v>
      </c>
      <c r="C3989" t="s">
        <v>50</v>
      </c>
      <c r="D3989" t="s">
        <v>58</v>
      </c>
      <c r="E3989" s="2">
        <v>24</v>
      </c>
      <c r="F3989" t="str">
        <f t="shared" si="62"/>
        <v>Average Per Device1-in-2June Monthly System Peak Day100% Cycling24</v>
      </c>
      <c r="G3989">
        <v>0.62838300000000002</v>
      </c>
      <c r="H3989">
        <v>0.59283730000000001</v>
      </c>
      <c r="I3989">
        <v>63.5379</v>
      </c>
      <c r="J3989">
        <v>0</v>
      </c>
      <c r="K3989">
        <v>0</v>
      </c>
      <c r="L3989">
        <v>0</v>
      </c>
      <c r="M3989">
        <v>0</v>
      </c>
      <c r="N3989">
        <v>0</v>
      </c>
      <c r="O3989">
        <v>10695</v>
      </c>
      <c r="P3989" t="s">
        <v>59</v>
      </c>
      <c r="Q3989" t="s">
        <v>61</v>
      </c>
    </row>
    <row r="3990" spans="1:17" x14ac:dyDescent="0.25">
      <c r="A3990" t="s">
        <v>43</v>
      </c>
      <c r="B3990" t="s">
        <v>36</v>
      </c>
      <c r="C3990" t="s">
        <v>50</v>
      </c>
      <c r="D3990" t="s">
        <v>58</v>
      </c>
      <c r="E3990" s="2">
        <v>24</v>
      </c>
      <c r="F3990" t="str">
        <f t="shared" si="62"/>
        <v>Aggregate1-in-2June Monthly System Peak Day100% Cycling24</v>
      </c>
      <c r="G3990">
        <v>8.2977980000000002</v>
      </c>
      <c r="H3990">
        <v>7.828417</v>
      </c>
      <c r="I3990">
        <v>63.5379</v>
      </c>
      <c r="J3990">
        <v>0</v>
      </c>
      <c r="K3990">
        <v>0</v>
      </c>
      <c r="L3990">
        <v>0</v>
      </c>
      <c r="M3990">
        <v>0</v>
      </c>
      <c r="N3990">
        <v>0</v>
      </c>
      <c r="O3990">
        <v>10695</v>
      </c>
      <c r="P3990" t="s">
        <v>59</v>
      </c>
      <c r="Q3990" t="s">
        <v>61</v>
      </c>
    </row>
    <row r="3991" spans="1:17" x14ac:dyDescent="0.25">
      <c r="A3991" t="s">
        <v>30</v>
      </c>
      <c r="B3991" t="s">
        <v>36</v>
      </c>
      <c r="C3991" t="s">
        <v>50</v>
      </c>
      <c r="D3991" t="s">
        <v>31</v>
      </c>
      <c r="E3991" s="2">
        <v>24</v>
      </c>
      <c r="F3991" t="str">
        <f t="shared" si="62"/>
        <v>Average Per Ton1-in-2June Monthly System Peak Day50% Cycling24</v>
      </c>
      <c r="G3991">
        <v>0.2354675</v>
      </c>
      <c r="H3991">
        <v>0.22783149999999999</v>
      </c>
      <c r="I3991">
        <v>63.122</v>
      </c>
      <c r="J3991">
        <v>0</v>
      </c>
      <c r="K3991">
        <v>0</v>
      </c>
      <c r="L3991">
        <v>0</v>
      </c>
      <c r="M3991">
        <v>0</v>
      </c>
      <c r="N3991">
        <v>0</v>
      </c>
      <c r="O3991">
        <v>12331</v>
      </c>
      <c r="P3991" t="s">
        <v>59</v>
      </c>
      <c r="Q3991" t="s">
        <v>61</v>
      </c>
    </row>
    <row r="3992" spans="1:17" x14ac:dyDescent="0.25">
      <c r="A3992" t="s">
        <v>28</v>
      </c>
      <c r="B3992" t="s">
        <v>36</v>
      </c>
      <c r="C3992" t="s">
        <v>50</v>
      </c>
      <c r="D3992" t="s">
        <v>31</v>
      </c>
      <c r="E3992" s="2">
        <v>24</v>
      </c>
      <c r="F3992" t="str">
        <f t="shared" si="62"/>
        <v>Average Per Premise1-in-2June Monthly System Peak Day50% Cycling24</v>
      </c>
      <c r="G3992">
        <v>0.96654929999999994</v>
      </c>
      <c r="H3992">
        <v>0.9352047</v>
      </c>
      <c r="I3992">
        <v>63.122</v>
      </c>
      <c r="J3992">
        <v>0</v>
      </c>
      <c r="K3992">
        <v>0</v>
      </c>
      <c r="L3992">
        <v>0</v>
      </c>
      <c r="M3992">
        <v>0</v>
      </c>
      <c r="N3992">
        <v>0</v>
      </c>
      <c r="O3992">
        <v>12331</v>
      </c>
      <c r="P3992" t="s">
        <v>59</v>
      </c>
      <c r="Q3992" t="s">
        <v>61</v>
      </c>
    </row>
    <row r="3993" spans="1:17" x14ac:dyDescent="0.25">
      <c r="A3993" t="s">
        <v>29</v>
      </c>
      <c r="B3993" t="s">
        <v>36</v>
      </c>
      <c r="C3993" t="s">
        <v>50</v>
      </c>
      <c r="D3993" t="s">
        <v>31</v>
      </c>
      <c r="E3993" s="2">
        <v>24</v>
      </c>
      <c r="F3993" t="str">
        <f t="shared" si="62"/>
        <v>Average Per Device1-in-2June Monthly System Peak Day50% Cycling24</v>
      </c>
      <c r="G3993">
        <v>0.82635499999999995</v>
      </c>
      <c r="H3993">
        <v>0.79955690000000001</v>
      </c>
      <c r="I3993">
        <v>63.122</v>
      </c>
      <c r="J3993">
        <v>0</v>
      </c>
      <c r="K3993">
        <v>0</v>
      </c>
      <c r="L3993">
        <v>0</v>
      </c>
      <c r="M3993">
        <v>0</v>
      </c>
      <c r="N3993">
        <v>0</v>
      </c>
      <c r="O3993">
        <v>12331</v>
      </c>
      <c r="P3993" t="s">
        <v>59</v>
      </c>
      <c r="Q3993" t="s">
        <v>61</v>
      </c>
    </row>
    <row r="3994" spans="1:17" x14ac:dyDescent="0.25">
      <c r="A3994" t="s">
        <v>43</v>
      </c>
      <c r="B3994" t="s">
        <v>36</v>
      </c>
      <c r="C3994" t="s">
        <v>50</v>
      </c>
      <c r="D3994" t="s">
        <v>31</v>
      </c>
      <c r="E3994" s="2">
        <v>24</v>
      </c>
      <c r="F3994" t="str">
        <f t="shared" si="62"/>
        <v>Aggregate1-in-2June Monthly System Peak Day50% Cycling24</v>
      </c>
      <c r="G3994">
        <v>11.918519999999999</v>
      </c>
      <c r="H3994">
        <v>11.53201</v>
      </c>
      <c r="I3994">
        <v>63.122</v>
      </c>
      <c r="J3994">
        <v>0</v>
      </c>
      <c r="K3994">
        <v>0</v>
      </c>
      <c r="L3994">
        <v>0</v>
      </c>
      <c r="M3994">
        <v>0</v>
      </c>
      <c r="N3994">
        <v>0</v>
      </c>
      <c r="O3994">
        <v>12331</v>
      </c>
      <c r="P3994" t="s">
        <v>59</v>
      </c>
      <c r="Q3994" t="s">
        <v>61</v>
      </c>
    </row>
    <row r="3995" spans="1:17" x14ac:dyDescent="0.25">
      <c r="A3995" t="s">
        <v>30</v>
      </c>
      <c r="B3995" t="s">
        <v>36</v>
      </c>
      <c r="C3995" t="s">
        <v>50</v>
      </c>
      <c r="D3995" t="s">
        <v>26</v>
      </c>
      <c r="E3995" s="2">
        <v>24</v>
      </c>
      <c r="F3995" t="str">
        <f t="shared" si="62"/>
        <v>Average Per Ton1-in-2June Monthly System Peak DayAll24</v>
      </c>
      <c r="G3995">
        <v>0.20650679999999999</v>
      </c>
      <c r="H3995">
        <v>0.19786889999999999</v>
      </c>
      <c r="I3995">
        <v>63.315199999999997</v>
      </c>
      <c r="J3995">
        <v>0</v>
      </c>
      <c r="K3995">
        <v>0</v>
      </c>
      <c r="L3995">
        <v>0</v>
      </c>
      <c r="M3995">
        <v>0</v>
      </c>
      <c r="N3995">
        <v>0</v>
      </c>
      <c r="O3995">
        <v>23026</v>
      </c>
      <c r="P3995" t="s">
        <v>59</v>
      </c>
      <c r="Q3995" t="s">
        <v>61</v>
      </c>
    </row>
    <row r="3996" spans="1:17" x14ac:dyDescent="0.25">
      <c r="A3996" t="s">
        <v>28</v>
      </c>
      <c r="B3996" t="s">
        <v>36</v>
      </c>
      <c r="C3996" t="s">
        <v>50</v>
      </c>
      <c r="D3996" t="s">
        <v>26</v>
      </c>
      <c r="E3996" s="2">
        <v>24</v>
      </c>
      <c r="F3996" t="str">
        <f t="shared" si="62"/>
        <v>Average Per Premise1-in-2June Monthly System Peak DayAll24</v>
      </c>
      <c r="G3996">
        <v>0.88381509999999996</v>
      </c>
      <c r="H3996">
        <v>0.8468464</v>
      </c>
      <c r="I3996">
        <v>63.315199999999997</v>
      </c>
      <c r="J3996">
        <v>0</v>
      </c>
      <c r="K3996">
        <v>0</v>
      </c>
      <c r="L3996">
        <v>0</v>
      </c>
      <c r="M3996">
        <v>0</v>
      </c>
      <c r="N3996">
        <v>0</v>
      </c>
      <c r="O3996">
        <v>23026</v>
      </c>
      <c r="P3996" t="s">
        <v>59</v>
      </c>
      <c r="Q3996" t="s">
        <v>61</v>
      </c>
    </row>
    <row r="3997" spans="1:17" x14ac:dyDescent="0.25">
      <c r="A3997" t="s">
        <v>29</v>
      </c>
      <c r="B3997" t="s">
        <v>36</v>
      </c>
      <c r="C3997" t="s">
        <v>50</v>
      </c>
      <c r="D3997" t="s">
        <v>26</v>
      </c>
      <c r="E3997" s="2">
        <v>24</v>
      </c>
      <c r="F3997" t="str">
        <f t="shared" si="62"/>
        <v>Average Per Device1-in-2June Monthly System Peak DayAll24</v>
      </c>
      <c r="G3997">
        <v>0.73659790000000003</v>
      </c>
      <c r="H3997">
        <v>0.70578700000000005</v>
      </c>
      <c r="I3997">
        <v>63.315199999999997</v>
      </c>
      <c r="J3997">
        <v>0</v>
      </c>
      <c r="K3997">
        <v>0</v>
      </c>
      <c r="L3997">
        <v>0</v>
      </c>
      <c r="M3997">
        <v>0</v>
      </c>
      <c r="N3997">
        <v>0</v>
      </c>
      <c r="O3997">
        <v>23026</v>
      </c>
      <c r="P3997" t="s">
        <v>59</v>
      </c>
      <c r="Q3997" t="s">
        <v>61</v>
      </c>
    </row>
    <row r="3998" spans="1:17" x14ac:dyDescent="0.25">
      <c r="A3998" t="s">
        <v>43</v>
      </c>
      <c r="B3998" t="s">
        <v>36</v>
      </c>
      <c r="C3998" t="s">
        <v>50</v>
      </c>
      <c r="D3998" t="s">
        <v>26</v>
      </c>
      <c r="E3998" s="2">
        <v>24</v>
      </c>
      <c r="F3998" t="str">
        <f t="shared" si="62"/>
        <v>Aggregate1-in-2June Monthly System Peak DayAll24</v>
      </c>
      <c r="G3998">
        <v>20.350729999999999</v>
      </c>
      <c r="H3998">
        <v>19.499479999999998</v>
      </c>
      <c r="I3998">
        <v>63.315199999999997</v>
      </c>
      <c r="J3998">
        <v>0</v>
      </c>
      <c r="K3998">
        <v>0</v>
      </c>
      <c r="L3998">
        <v>0</v>
      </c>
      <c r="M3998">
        <v>0</v>
      </c>
      <c r="N3998">
        <v>0</v>
      </c>
      <c r="O3998">
        <v>23026</v>
      </c>
      <c r="P3998" t="s">
        <v>59</v>
      </c>
      <c r="Q3998" t="s">
        <v>61</v>
      </c>
    </row>
    <row r="3999" spans="1:17" x14ac:dyDescent="0.25">
      <c r="A3999" t="s">
        <v>30</v>
      </c>
      <c r="B3999" t="s">
        <v>36</v>
      </c>
      <c r="C3999" t="s">
        <v>51</v>
      </c>
      <c r="D3999" t="s">
        <v>58</v>
      </c>
      <c r="E3999" s="2">
        <v>24</v>
      </c>
      <c r="F3999" t="str">
        <f t="shared" si="62"/>
        <v>Average Per Ton1-in-2May Monthly System Peak Day100% Cycling24</v>
      </c>
      <c r="G3999">
        <v>0.17382729999999999</v>
      </c>
      <c r="H3999">
        <v>0.16399440000000001</v>
      </c>
      <c r="I3999">
        <v>63.513199999999998</v>
      </c>
      <c r="J3999">
        <v>0</v>
      </c>
      <c r="K3999">
        <v>0</v>
      </c>
      <c r="L3999">
        <v>0</v>
      </c>
      <c r="M3999">
        <v>0</v>
      </c>
      <c r="N3999">
        <v>0</v>
      </c>
      <c r="O3999">
        <v>10695</v>
      </c>
      <c r="P3999" t="s">
        <v>59</v>
      </c>
      <c r="Q3999" t="s">
        <v>61</v>
      </c>
    </row>
    <row r="4000" spans="1:17" x14ac:dyDescent="0.25">
      <c r="A4000" t="s">
        <v>28</v>
      </c>
      <c r="B4000" t="s">
        <v>36</v>
      </c>
      <c r="C4000" t="s">
        <v>51</v>
      </c>
      <c r="D4000" t="s">
        <v>58</v>
      </c>
      <c r="E4000" s="2">
        <v>24</v>
      </c>
      <c r="F4000" t="str">
        <f t="shared" si="62"/>
        <v>Average Per Premise1-in-2May Monthly System Peak Day100% Cycling24</v>
      </c>
      <c r="G4000">
        <v>0.77903060000000002</v>
      </c>
      <c r="H4000">
        <v>0.73496329999999999</v>
      </c>
      <c r="I4000">
        <v>63.513199999999998</v>
      </c>
      <c r="J4000">
        <v>0</v>
      </c>
      <c r="K4000">
        <v>0</v>
      </c>
      <c r="L4000">
        <v>0</v>
      </c>
      <c r="M4000">
        <v>0</v>
      </c>
      <c r="N4000">
        <v>0</v>
      </c>
      <c r="O4000">
        <v>10695</v>
      </c>
      <c r="P4000" t="s">
        <v>59</v>
      </c>
      <c r="Q4000" t="s">
        <v>61</v>
      </c>
    </row>
    <row r="4001" spans="1:17" x14ac:dyDescent="0.25">
      <c r="A4001" t="s">
        <v>29</v>
      </c>
      <c r="B4001" t="s">
        <v>36</v>
      </c>
      <c r="C4001" t="s">
        <v>51</v>
      </c>
      <c r="D4001" t="s">
        <v>58</v>
      </c>
      <c r="E4001" s="2">
        <v>24</v>
      </c>
      <c r="F4001" t="str">
        <f t="shared" si="62"/>
        <v>Average Per Device1-in-2May Monthly System Peak Day100% Cycling24</v>
      </c>
      <c r="G4001">
        <v>0.63095290000000004</v>
      </c>
      <c r="H4001">
        <v>0.59526179999999995</v>
      </c>
      <c r="I4001">
        <v>63.513199999999998</v>
      </c>
      <c r="J4001">
        <v>0</v>
      </c>
      <c r="K4001">
        <v>0</v>
      </c>
      <c r="L4001">
        <v>0</v>
      </c>
      <c r="M4001">
        <v>0</v>
      </c>
      <c r="N4001">
        <v>0</v>
      </c>
      <c r="O4001">
        <v>10695</v>
      </c>
      <c r="P4001" t="s">
        <v>59</v>
      </c>
      <c r="Q4001" t="s">
        <v>61</v>
      </c>
    </row>
    <row r="4002" spans="1:17" x14ac:dyDescent="0.25">
      <c r="A4002" t="s">
        <v>43</v>
      </c>
      <c r="B4002" t="s">
        <v>36</v>
      </c>
      <c r="C4002" t="s">
        <v>51</v>
      </c>
      <c r="D4002" t="s">
        <v>58</v>
      </c>
      <c r="E4002" s="2">
        <v>24</v>
      </c>
      <c r="F4002" t="str">
        <f t="shared" si="62"/>
        <v>Aggregate1-in-2May Monthly System Peak Day100% Cycling24</v>
      </c>
      <c r="G4002">
        <v>8.3317329999999998</v>
      </c>
      <c r="H4002">
        <v>7.8604320000000003</v>
      </c>
      <c r="I4002">
        <v>63.513199999999998</v>
      </c>
      <c r="J4002">
        <v>0</v>
      </c>
      <c r="K4002">
        <v>0</v>
      </c>
      <c r="L4002">
        <v>0</v>
      </c>
      <c r="M4002">
        <v>0</v>
      </c>
      <c r="N4002">
        <v>0</v>
      </c>
      <c r="O4002">
        <v>10695</v>
      </c>
      <c r="P4002" t="s">
        <v>59</v>
      </c>
      <c r="Q4002" t="s">
        <v>61</v>
      </c>
    </row>
    <row r="4003" spans="1:17" x14ac:dyDescent="0.25">
      <c r="A4003" t="s">
        <v>30</v>
      </c>
      <c r="B4003" t="s">
        <v>36</v>
      </c>
      <c r="C4003" t="s">
        <v>51</v>
      </c>
      <c r="D4003" t="s">
        <v>31</v>
      </c>
      <c r="E4003" s="2">
        <v>24</v>
      </c>
      <c r="F4003" t="str">
        <f t="shared" si="62"/>
        <v>Average Per Ton1-in-2May Monthly System Peak Day50% Cycling24</v>
      </c>
      <c r="G4003">
        <v>0.2383479</v>
      </c>
      <c r="H4003">
        <v>0.2306184</v>
      </c>
      <c r="I4003">
        <v>63.2423</v>
      </c>
      <c r="J4003">
        <v>0</v>
      </c>
      <c r="K4003">
        <v>0</v>
      </c>
      <c r="L4003">
        <v>0</v>
      </c>
      <c r="M4003">
        <v>0</v>
      </c>
      <c r="N4003">
        <v>0</v>
      </c>
      <c r="O4003">
        <v>12331</v>
      </c>
      <c r="P4003" t="s">
        <v>59</v>
      </c>
      <c r="Q4003" t="s">
        <v>61</v>
      </c>
    </row>
    <row r="4004" spans="1:17" x14ac:dyDescent="0.25">
      <c r="A4004" t="s">
        <v>28</v>
      </c>
      <c r="B4004" t="s">
        <v>36</v>
      </c>
      <c r="C4004" t="s">
        <v>51</v>
      </c>
      <c r="D4004" t="s">
        <v>31</v>
      </c>
      <c r="E4004" s="2">
        <v>24</v>
      </c>
      <c r="F4004" t="str">
        <f t="shared" si="62"/>
        <v>Average Per Premise1-in-2May Monthly System Peak Day50% Cycling24</v>
      </c>
      <c r="G4004">
        <v>0.97837269999999998</v>
      </c>
      <c r="H4004">
        <v>0.94664470000000001</v>
      </c>
      <c r="I4004">
        <v>63.2423</v>
      </c>
      <c r="J4004">
        <v>0</v>
      </c>
      <c r="K4004">
        <v>0</v>
      </c>
      <c r="L4004">
        <v>0</v>
      </c>
      <c r="M4004">
        <v>0</v>
      </c>
      <c r="N4004">
        <v>0</v>
      </c>
      <c r="O4004">
        <v>12331</v>
      </c>
      <c r="P4004" t="s">
        <v>59</v>
      </c>
      <c r="Q4004" t="s">
        <v>61</v>
      </c>
    </row>
    <row r="4005" spans="1:17" x14ac:dyDescent="0.25">
      <c r="A4005" t="s">
        <v>29</v>
      </c>
      <c r="B4005" t="s">
        <v>36</v>
      </c>
      <c r="C4005" t="s">
        <v>51</v>
      </c>
      <c r="D4005" t="s">
        <v>31</v>
      </c>
      <c r="E4005" s="2">
        <v>24</v>
      </c>
      <c r="F4005" t="str">
        <f t="shared" si="62"/>
        <v>Average Per Device1-in-2May Monthly System Peak Day50% Cycling24</v>
      </c>
      <c r="G4005">
        <v>0.83646350000000003</v>
      </c>
      <c r="H4005">
        <v>0.80933750000000004</v>
      </c>
      <c r="I4005">
        <v>63.2423</v>
      </c>
      <c r="J4005">
        <v>0</v>
      </c>
      <c r="K4005">
        <v>0</v>
      </c>
      <c r="L4005">
        <v>0</v>
      </c>
      <c r="M4005">
        <v>0</v>
      </c>
      <c r="N4005">
        <v>0</v>
      </c>
      <c r="O4005">
        <v>12331</v>
      </c>
      <c r="P4005" t="s">
        <v>59</v>
      </c>
      <c r="Q4005" t="s">
        <v>61</v>
      </c>
    </row>
    <row r="4006" spans="1:17" x14ac:dyDescent="0.25">
      <c r="A4006" t="s">
        <v>43</v>
      </c>
      <c r="B4006" t="s">
        <v>36</v>
      </c>
      <c r="C4006" t="s">
        <v>51</v>
      </c>
      <c r="D4006" t="s">
        <v>31</v>
      </c>
      <c r="E4006" s="2">
        <v>24</v>
      </c>
      <c r="F4006" t="str">
        <f t="shared" si="62"/>
        <v>Aggregate1-in-2May Monthly System Peak Day50% Cycling24</v>
      </c>
      <c r="G4006">
        <v>12.064310000000001</v>
      </c>
      <c r="H4006">
        <v>11.673080000000001</v>
      </c>
      <c r="I4006">
        <v>63.2423</v>
      </c>
      <c r="J4006">
        <v>0</v>
      </c>
      <c r="K4006">
        <v>0</v>
      </c>
      <c r="L4006">
        <v>0</v>
      </c>
      <c r="M4006">
        <v>0</v>
      </c>
      <c r="N4006">
        <v>0</v>
      </c>
      <c r="O4006">
        <v>12331</v>
      </c>
      <c r="P4006" t="s">
        <v>59</v>
      </c>
      <c r="Q4006" t="s">
        <v>61</v>
      </c>
    </row>
    <row r="4007" spans="1:17" x14ac:dyDescent="0.25">
      <c r="A4007" t="s">
        <v>30</v>
      </c>
      <c r="B4007" t="s">
        <v>36</v>
      </c>
      <c r="C4007" t="s">
        <v>51</v>
      </c>
      <c r="D4007" t="s">
        <v>26</v>
      </c>
      <c r="E4007" s="2">
        <v>24</v>
      </c>
      <c r="F4007" t="str">
        <f t="shared" si="62"/>
        <v>Average Per Ton1-in-2May Monthly System Peak DayAll24</v>
      </c>
      <c r="G4007">
        <v>0.20837810000000001</v>
      </c>
      <c r="H4007">
        <v>0.1996716</v>
      </c>
      <c r="I4007">
        <v>63.368099999999998</v>
      </c>
      <c r="J4007">
        <v>0</v>
      </c>
      <c r="K4007">
        <v>0</v>
      </c>
      <c r="L4007">
        <v>0</v>
      </c>
      <c r="M4007">
        <v>0</v>
      </c>
      <c r="N4007">
        <v>0</v>
      </c>
      <c r="O4007">
        <v>23026</v>
      </c>
      <c r="P4007" t="s">
        <v>59</v>
      </c>
      <c r="Q4007" t="s">
        <v>61</v>
      </c>
    </row>
    <row r="4008" spans="1:17" x14ac:dyDescent="0.25">
      <c r="A4008" t="s">
        <v>28</v>
      </c>
      <c r="B4008" t="s">
        <v>36</v>
      </c>
      <c r="C4008" t="s">
        <v>51</v>
      </c>
      <c r="D4008" t="s">
        <v>26</v>
      </c>
      <c r="E4008" s="2">
        <v>24</v>
      </c>
      <c r="F4008" t="str">
        <f t="shared" si="62"/>
        <v>Average Per Premise1-in-2May Monthly System Peak DayAll24</v>
      </c>
      <c r="G4008">
        <v>0.8918239</v>
      </c>
      <c r="H4008">
        <v>0.85456149999999997</v>
      </c>
      <c r="I4008">
        <v>63.368099999999998</v>
      </c>
      <c r="J4008">
        <v>0</v>
      </c>
      <c r="K4008">
        <v>0</v>
      </c>
      <c r="L4008">
        <v>0</v>
      </c>
      <c r="M4008">
        <v>0</v>
      </c>
      <c r="N4008">
        <v>0</v>
      </c>
      <c r="O4008">
        <v>23026</v>
      </c>
      <c r="P4008" t="s">
        <v>59</v>
      </c>
      <c r="Q4008" t="s">
        <v>61</v>
      </c>
    </row>
    <row r="4009" spans="1:17" x14ac:dyDescent="0.25">
      <c r="A4009" t="s">
        <v>29</v>
      </c>
      <c r="B4009" t="s">
        <v>36</v>
      </c>
      <c r="C4009" t="s">
        <v>51</v>
      </c>
      <c r="D4009" t="s">
        <v>26</v>
      </c>
      <c r="E4009" s="2">
        <v>24</v>
      </c>
      <c r="F4009" t="str">
        <f t="shared" si="62"/>
        <v>Average Per Device1-in-2May Monthly System Peak DayAll24</v>
      </c>
      <c r="G4009">
        <v>0.74327270000000001</v>
      </c>
      <c r="H4009">
        <v>0.71221710000000005</v>
      </c>
      <c r="I4009">
        <v>63.368099999999998</v>
      </c>
      <c r="J4009">
        <v>0</v>
      </c>
      <c r="K4009">
        <v>0</v>
      </c>
      <c r="L4009">
        <v>0</v>
      </c>
      <c r="M4009">
        <v>0</v>
      </c>
      <c r="N4009">
        <v>0</v>
      </c>
      <c r="O4009">
        <v>23026</v>
      </c>
      <c r="P4009" t="s">
        <v>59</v>
      </c>
      <c r="Q4009" t="s">
        <v>61</v>
      </c>
    </row>
    <row r="4010" spans="1:17" x14ac:dyDescent="0.25">
      <c r="A4010" t="s">
        <v>43</v>
      </c>
      <c r="B4010" t="s">
        <v>36</v>
      </c>
      <c r="C4010" t="s">
        <v>51</v>
      </c>
      <c r="D4010" t="s">
        <v>26</v>
      </c>
      <c r="E4010" s="2">
        <v>24</v>
      </c>
      <c r="F4010" t="str">
        <f t="shared" si="62"/>
        <v>Aggregate1-in-2May Monthly System Peak DayAll24</v>
      </c>
      <c r="G4010">
        <v>20.535139999999998</v>
      </c>
      <c r="H4010">
        <v>19.677129999999998</v>
      </c>
      <c r="I4010">
        <v>63.368099999999998</v>
      </c>
      <c r="J4010">
        <v>0</v>
      </c>
      <c r="K4010">
        <v>0</v>
      </c>
      <c r="L4010">
        <v>0</v>
      </c>
      <c r="M4010">
        <v>0</v>
      </c>
      <c r="N4010">
        <v>0</v>
      </c>
      <c r="O4010">
        <v>23026</v>
      </c>
      <c r="P4010" t="s">
        <v>59</v>
      </c>
      <c r="Q4010" t="s">
        <v>61</v>
      </c>
    </row>
    <row r="4011" spans="1:17" x14ac:dyDescent="0.25">
      <c r="A4011" t="s">
        <v>30</v>
      </c>
      <c r="B4011" t="s">
        <v>36</v>
      </c>
      <c r="C4011" t="s">
        <v>52</v>
      </c>
      <c r="D4011" t="s">
        <v>58</v>
      </c>
      <c r="E4011" s="2">
        <v>24</v>
      </c>
      <c r="F4011" t="str">
        <f t="shared" si="62"/>
        <v>Average Per Ton1-in-2October Monthly System Peak Day100% Cycling24</v>
      </c>
      <c r="G4011">
        <v>0.20731189999999999</v>
      </c>
      <c r="H4011">
        <v>0.19558490000000001</v>
      </c>
      <c r="I4011">
        <v>64.243499999999997</v>
      </c>
      <c r="J4011">
        <v>0</v>
      </c>
      <c r="K4011">
        <v>0</v>
      </c>
      <c r="L4011">
        <v>0</v>
      </c>
      <c r="M4011">
        <v>0</v>
      </c>
      <c r="N4011">
        <v>0</v>
      </c>
      <c r="O4011">
        <v>10695</v>
      </c>
      <c r="P4011" t="s">
        <v>59</v>
      </c>
      <c r="Q4011" t="s">
        <v>61</v>
      </c>
    </row>
    <row r="4012" spans="1:17" x14ac:dyDescent="0.25">
      <c r="A4012" t="s">
        <v>28</v>
      </c>
      <c r="B4012" t="s">
        <v>36</v>
      </c>
      <c r="C4012" t="s">
        <v>52</v>
      </c>
      <c r="D4012" t="s">
        <v>58</v>
      </c>
      <c r="E4012" s="2">
        <v>24</v>
      </c>
      <c r="F4012" t="str">
        <f t="shared" si="62"/>
        <v>Average Per Premise1-in-2October Monthly System Peak Day100% Cycling24</v>
      </c>
      <c r="G4012">
        <v>0.92909640000000004</v>
      </c>
      <c r="H4012">
        <v>0.87654030000000005</v>
      </c>
      <c r="I4012">
        <v>64.243499999999997</v>
      </c>
      <c r="J4012">
        <v>0</v>
      </c>
      <c r="K4012">
        <v>0</v>
      </c>
      <c r="L4012">
        <v>0</v>
      </c>
      <c r="M4012">
        <v>0</v>
      </c>
      <c r="N4012">
        <v>0</v>
      </c>
      <c r="O4012">
        <v>10695</v>
      </c>
      <c r="P4012" t="s">
        <v>59</v>
      </c>
      <c r="Q4012" t="s">
        <v>61</v>
      </c>
    </row>
    <row r="4013" spans="1:17" x14ac:dyDescent="0.25">
      <c r="A4013" t="s">
        <v>29</v>
      </c>
      <c r="B4013" t="s">
        <v>36</v>
      </c>
      <c r="C4013" t="s">
        <v>52</v>
      </c>
      <c r="D4013" t="s">
        <v>58</v>
      </c>
      <c r="E4013" s="2">
        <v>24</v>
      </c>
      <c r="F4013" t="str">
        <f t="shared" si="62"/>
        <v>Average Per Device1-in-2October Monthly System Peak Day100% Cycling24</v>
      </c>
      <c r="G4013">
        <v>0.7524942</v>
      </c>
      <c r="H4013">
        <v>0.70992789999999995</v>
      </c>
      <c r="I4013">
        <v>64.243499999999997</v>
      </c>
      <c r="J4013">
        <v>0</v>
      </c>
      <c r="K4013">
        <v>0</v>
      </c>
      <c r="L4013">
        <v>0</v>
      </c>
      <c r="M4013">
        <v>0</v>
      </c>
      <c r="N4013">
        <v>0</v>
      </c>
      <c r="O4013">
        <v>10695</v>
      </c>
      <c r="P4013" t="s">
        <v>59</v>
      </c>
      <c r="Q4013" t="s">
        <v>61</v>
      </c>
    </row>
    <row r="4014" spans="1:17" x14ac:dyDescent="0.25">
      <c r="A4014" t="s">
        <v>43</v>
      </c>
      <c r="B4014" t="s">
        <v>36</v>
      </c>
      <c r="C4014" t="s">
        <v>52</v>
      </c>
      <c r="D4014" t="s">
        <v>58</v>
      </c>
      <c r="E4014" s="2">
        <v>24</v>
      </c>
      <c r="F4014" t="str">
        <f t="shared" si="62"/>
        <v>Aggregate1-in-2October Monthly System Peak Day100% Cycling24</v>
      </c>
      <c r="G4014">
        <v>9.9366859999999999</v>
      </c>
      <c r="H4014">
        <v>9.3745989999999999</v>
      </c>
      <c r="I4014">
        <v>64.243499999999997</v>
      </c>
      <c r="J4014">
        <v>0</v>
      </c>
      <c r="K4014">
        <v>0</v>
      </c>
      <c r="L4014">
        <v>0</v>
      </c>
      <c r="M4014">
        <v>0</v>
      </c>
      <c r="N4014">
        <v>0</v>
      </c>
      <c r="O4014">
        <v>10695</v>
      </c>
      <c r="P4014" t="s">
        <v>59</v>
      </c>
      <c r="Q4014" t="s">
        <v>61</v>
      </c>
    </row>
    <row r="4015" spans="1:17" x14ac:dyDescent="0.25">
      <c r="A4015" t="s">
        <v>30</v>
      </c>
      <c r="B4015" t="s">
        <v>36</v>
      </c>
      <c r="C4015" t="s">
        <v>52</v>
      </c>
      <c r="D4015" t="s">
        <v>31</v>
      </c>
      <c r="E4015" s="2">
        <v>24</v>
      </c>
      <c r="F4015" t="str">
        <f t="shared" si="62"/>
        <v>Average Per Ton1-in-2October Monthly System Peak Day50% Cycling24</v>
      </c>
      <c r="G4015">
        <v>0.27785120000000002</v>
      </c>
      <c r="H4015">
        <v>0.26884069999999999</v>
      </c>
      <c r="I4015">
        <v>63.587000000000003</v>
      </c>
      <c r="J4015">
        <v>0</v>
      </c>
      <c r="K4015">
        <v>0</v>
      </c>
      <c r="L4015">
        <v>0</v>
      </c>
      <c r="M4015">
        <v>0</v>
      </c>
      <c r="N4015">
        <v>0</v>
      </c>
      <c r="O4015">
        <v>12331</v>
      </c>
      <c r="P4015" t="s">
        <v>59</v>
      </c>
      <c r="Q4015" t="s">
        <v>61</v>
      </c>
    </row>
    <row r="4016" spans="1:17" x14ac:dyDescent="0.25">
      <c r="A4016" t="s">
        <v>28</v>
      </c>
      <c r="B4016" t="s">
        <v>36</v>
      </c>
      <c r="C4016" t="s">
        <v>52</v>
      </c>
      <c r="D4016" t="s">
        <v>31</v>
      </c>
      <c r="E4016" s="2">
        <v>24</v>
      </c>
      <c r="F4016" t="str">
        <f t="shared" si="62"/>
        <v>Average Per Premise1-in-2October Monthly System Peak Day50% Cycling24</v>
      </c>
      <c r="G4016">
        <v>1.1405259999999999</v>
      </c>
      <c r="H4016">
        <v>1.10354</v>
      </c>
      <c r="I4016">
        <v>63.587000000000003</v>
      </c>
      <c r="J4016">
        <v>0</v>
      </c>
      <c r="K4016">
        <v>0</v>
      </c>
      <c r="L4016">
        <v>0</v>
      </c>
      <c r="M4016">
        <v>0</v>
      </c>
      <c r="N4016">
        <v>0</v>
      </c>
      <c r="O4016">
        <v>12331</v>
      </c>
      <c r="P4016" t="s">
        <v>59</v>
      </c>
      <c r="Q4016" t="s">
        <v>61</v>
      </c>
    </row>
    <row r="4017" spans="1:17" x14ac:dyDescent="0.25">
      <c r="A4017" t="s">
        <v>29</v>
      </c>
      <c r="B4017" t="s">
        <v>36</v>
      </c>
      <c r="C4017" t="s">
        <v>52</v>
      </c>
      <c r="D4017" t="s">
        <v>31</v>
      </c>
      <c r="E4017" s="2">
        <v>24</v>
      </c>
      <c r="F4017" t="str">
        <f t="shared" si="62"/>
        <v>Average Per Device1-in-2October Monthly System Peak Day50% Cycling24</v>
      </c>
      <c r="G4017">
        <v>0.97509729999999994</v>
      </c>
      <c r="H4017">
        <v>0.94347559999999997</v>
      </c>
      <c r="I4017">
        <v>63.587000000000003</v>
      </c>
      <c r="J4017">
        <v>0</v>
      </c>
      <c r="K4017">
        <v>0</v>
      </c>
      <c r="L4017">
        <v>0</v>
      </c>
      <c r="M4017">
        <v>0</v>
      </c>
      <c r="N4017">
        <v>0</v>
      </c>
      <c r="O4017">
        <v>12331</v>
      </c>
      <c r="P4017" t="s">
        <v>59</v>
      </c>
      <c r="Q4017" t="s">
        <v>61</v>
      </c>
    </row>
    <row r="4018" spans="1:17" x14ac:dyDescent="0.25">
      <c r="A4018" t="s">
        <v>43</v>
      </c>
      <c r="B4018" t="s">
        <v>36</v>
      </c>
      <c r="C4018" t="s">
        <v>52</v>
      </c>
      <c r="D4018" t="s">
        <v>31</v>
      </c>
      <c r="E4018" s="2">
        <v>24</v>
      </c>
      <c r="F4018" t="str">
        <f t="shared" si="62"/>
        <v>Aggregate1-in-2October Monthly System Peak Day50% Cycling24</v>
      </c>
      <c r="G4018">
        <v>14.063829999999999</v>
      </c>
      <c r="H4018">
        <v>13.607749999999999</v>
      </c>
      <c r="I4018">
        <v>63.587000000000003</v>
      </c>
      <c r="J4018">
        <v>0</v>
      </c>
      <c r="K4018">
        <v>0</v>
      </c>
      <c r="L4018">
        <v>0</v>
      </c>
      <c r="M4018">
        <v>0</v>
      </c>
      <c r="N4018">
        <v>0</v>
      </c>
      <c r="O4018">
        <v>12331</v>
      </c>
      <c r="P4018" t="s">
        <v>59</v>
      </c>
      <c r="Q4018" t="s">
        <v>61</v>
      </c>
    </row>
    <row r="4019" spans="1:17" x14ac:dyDescent="0.25">
      <c r="A4019" t="s">
        <v>30</v>
      </c>
      <c r="B4019" t="s">
        <v>36</v>
      </c>
      <c r="C4019" t="s">
        <v>52</v>
      </c>
      <c r="D4019" t="s">
        <v>26</v>
      </c>
      <c r="E4019" s="2">
        <v>24</v>
      </c>
      <c r="F4019" t="str">
        <f t="shared" si="62"/>
        <v>Average Per Ton1-in-2October Monthly System Peak DayAll24</v>
      </c>
      <c r="G4019">
        <v>0.24508569999999999</v>
      </c>
      <c r="H4019">
        <v>0.23481340000000001</v>
      </c>
      <c r="I4019">
        <v>63.8919</v>
      </c>
      <c r="J4019">
        <v>0</v>
      </c>
      <c r="K4019">
        <v>0</v>
      </c>
      <c r="L4019">
        <v>0</v>
      </c>
      <c r="M4019">
        <v>0</v>
      </c>
      <c r="N4019">
        <v>0</v>
      </c>
      <c r="O4019">
        <v>23026</v>
      </c>
      <c r="P4019" t="s">
        <v>59</v>
      </c>
      <c r="Q4019" t="s">
        <v>61</v>
      </c>
    </row>
    <row r="4020" spans="1:17" x14ac:dyDescent="0.25">
      <c r="A4020" t="s">
        <v>28</v>
      </c>
      <c r="B4020" t="s">
        <v>36</v>
      </c>
      <c r="C4020" t="s">
        <v>52</v>
      </c>
      <c r="D4020" t="s">
        <v>26</v>
      </c>
      <c r="E4020" s="2">
        <v>24</v>
      </c>
      <c r="F4020" t="str">
        <f t="shared" si="62"/>
        <v>Average Per Premise1-in-2October Monthly System Peak DayAll24</v>
      </c>
      <c r="G4020">
        <v>1.0489269999999999</v>
      </c>
      <c r="H4020">
        <v>1.0049630000000001</v>
      </c>
      <c r="I4020">
        <v>63.8919</v>
      </c>
      <c r="J4020">
        <v>0</v>
      </c>
      <c r="K4020">
        <v>0</v>
      </c>
      <c r="L4020">
        <v>0</v>
      </c>
      <c r="M4020">
        <v>0</v>
      </c>
      <c r="N4020">
        <v>0</v>
      </c>
      <c r="O4020">
        <v>23026</v>
      </c>
      <c r="P4020" t="s">
        <v>59</v>
      </c>
      <c r="Q4020" t="s">
        <v>61</v>
      </c>
    </row>
    <row r="4021" spans="1:17" x14ac:dyDescent="0.25">
      <c r="A4021" t="s">
        <v>29</v>
      </c>
      <c r="B4021" t="s">
        <v>36</v>
      </c>
      <c r="C4021" t="s">
        <v>52</v>
      </c>
      <c r="D4021" t="s">
        <v>26</v>
      </c>
      <c r="E4021" s="2">
        <v>24</v>
      </c>
      <c r="F4021" t="str">
        <f t="shared" si="62"/>
        <v>Average Per Device1-in-2October Monthly System Peak DayAll24</v>
      </c>
      <c r="G4021">
        <v>0.8742067</v>
      </c>
      <c r="H4021">
        <v>0.83756589999999997</v>
      </c>
      <c r="I4021">
        <v>63.8919</v>
      </c>
      <c r="J4021">
        <v>0</v>
      </c>
      <c r="K4021">
        <v>0</v>
      </c>
      <c r="L4021">
        <v>0</v>
      </c>
      <c r="M4021">
        <v>0</v>
      </c>
      <c r="N4021">
        <v>0</v>
      </c>
      <c r="O4021">
        <v>23026</v>
      </c>
      <c r="P4021" t="s">
        <v>59</v>
      </c>
      <c r="Q4021" t="s">
        <v>61</v>
      </c>
    </row>
    <row r="4022" spans="1:17" x14ac:dyDescent="0.25">
      <c r="A4022" t="s">
        <v>43</v>
      </c>
      <c r="B4022" t="s">
        <v>36</v>
      </c>
      <c r="C4022" t="s">
        <v>52</v>
      </c>
      <c r="D4022" t="s">
        <v>26</v>
      </c>
      <c r="E4022" s="2">
        <v>24</v>
      </c>
      <c r="F4022" t="str">
        <f t="shared" si="62"/>
        <v>Aggregate1-in-2October Monthly System Peak DayAll24</v>
      </c>
      <c r="G4022">
        <v>24.15258</v>
      </c>
      <c r="H4022">
        <v>23.140270000000001</v>
      </c>
      <c r="I4022">
        <v>63.8919</v>
      </c>
      <c r="J4022">
        <v>0</v>
      </c>
      <c r="K4022">
        <v>0</v>
      </c>
      <c r="L4022">
        <v>0</v>
      </c>
      <c r="M4022">
        <v>0</v>
      </c>
      <c r="N4022">
        <v>0</v>
      </c>
      <c r="O4022">
        <v>23026</v>
      </c>
      <c r="P4022" t="s">
        <v>59</v>
      </c>
      <c r="Q4022" t="s">
        <v>61</v>
      </c>
    </row>
    <row r="4023" spans="1:17" x14ac:dyDescent="0.25">
      <c r="A4023" t="s">
        <v>30</v>
      </c>
      <c r="B4023" t="s">
        <v>36</v>
      </c>
      <c r="C4023" t="s">
        <v>53</v>
      </c>
      <c r="D4023" t="s">
        <v>58</v>
      </c>
      <c r="E4023" s="2">
        <v>24</v>
      </c>
      <c r="F4023" t="str">
        <f t="shared" si="62"/>
        <v>Average Per Ton1-in-2September Monthly System Peak Day100% Cycling24</v>
      </c>
      <c r="G4023">
        <v>0.25741589999999998</v>
      </c>
      <c r="H4023">
        <v>0.2428546</v>
      </c>
      <c r="I4023">
        <v>72.723799999999997</v>
      </c>
      <c r="J4023">
        <v>0</v>
      </c>
      <c r="K4023">
        <v>0</v>
      </c>
      <c r="L4023">
        <v>0</v>
      </c>
      <c r="M4023">
        <v>0</v>
      </c>
      <c r="N4023">
        <v>0</v>
      </c>
      <c r="O4023">
        <v>10695</v>
      </c>
      <c r="P4023" t="s">
        <v>59</v>
      </c>
      <c r="Q4023" t="s">
        <v>61</v>
      </c>
    </row>
    <row r="4024" spans="1:17" x14ac:dyDescent="0.25">
      <c r="A4024" t="s">
        <v>28</v>
      </c>
      <c r="B4024" t="s">
        <v>36</v>
      </c>
      <c r="C4024" t="s">
        <v>53</v>
      </c>
      <c r="D4024" t="s">
        <v>58</v>
      </c>
      <c r="E4024" s="2">
        <v>24</v>
      </c>
      <c r="F4024" t="str">
        <f t="shared" si="62"/>
        <v>Average Per Premise1-in-2September Monthly System Peak Day100% Cycling24</v>
      </c>
      <c r="G4024">
        <v>1.1536439999999999</v>
      </c>
      <c r="H4024">
        <v>1.0883860000000001</v>
      </c>
      <c r="I4024">
        <v>72.723799999999997</v>
      </c>
      <c r="J4024">
        <v>0</v>
      </c>
      <c r="K4024">
        <v>0</v>
      </c>
      <c r="L4024">
        <v>0</v>
      </c>
      <c r="M4024">
        <v>0</v>
      </c>
      <c r="N4024">
        <v>0</v>
      </c>
      <c r="O4024">
        <v>10695</v>
      </c>
      <c r="P4024" t="s">
        <v>59</v>
      </c>
      <c r="Q4024" t="s">
        <v>61</v>
      </c>
    </row>
    <row r="4025" spans="1:17" x14ac:dyDescent="0.25">
      <c r="A4025" t="s">
        <v>29</v>
      </c>
      <c r="B4025" t="s">
        <v>36</v>
      </c>
      <c r="C4025" t="s">
        <v>53</v>
      </c>
      <c r="D4025" t="s">
        <v>58</v>
      </c>
      <c r="E4025" s="2">
        <v>24</v>
      </c>
      <c r="F4025" t="str">
        <f t="shared" si="62"/>
        <v>Average Per Device1-in-2September Monthly System Peak Day100% Cycling24</v>
      </c>
      <c r="G4025">
        <v>0.93436010000000003</v>
      </c>
      <c r="H4025">
        <v>0.88150629999999996</v>
      </c>
      <c r="I4025">
        <v>72.723799999999997</v>
      </c>
      <c r="J4025">
        <v>0</v>
      </c>
      <c r="K4025">
        <v>0</v>
      </c>
      <c r="L4025">
        <v>0</v>
      </c>
      <c r="M4025">
        <v>0</v>
      </c>
      <c r="N4025">
        <v>0</v>
      </c>
      <c r="O4025">
        <v>10695</v>
      </c>
      <c r="P4025" t="s">
        <v>59</v>
      </c>
      <c r="Q4025" t="s">
        <v>61</v>
      </c>
    </row>
    <row r="4026" spans="1:17" x14ac:dyDescent="0.25">
      <c r="A4026" t="s">
        <v>43</v>
      </c>
      <c r="B4026" t="s">
        <v>36</v>
      </c>
      <c r="C4026" t="s">
        <v>53</v>
      </c>
      <c r="D4026" t="s">
        <v>58</v>
      </c>
      <c r="E4026" s="2">
        <v>24</v>
      </c>
      <c r="F4026" t="str">
        <f t="shared" si="62"/>
        <v>Aggregate1-in-2September Monthly System Peak Day100% Cycling24</v>
      </c>
      <c r="G4026">
        <v>12.338229999999999</v>
      </c>
      <c r="H4026">
        <v>11.64029</v>
      </c>
      <c r="I4026">
        <v>72.723799999999997</v>
      </c>
      <c r="J4026">
        <v>0</v>
      </c>
      <c r="K4026">
        <v>0</v>
      </c>
      <c r="L4026">
        <v>0</v>
      </c>
      <c r="M4026">
        <v>0</v>
      </c>
      <c r="N4026">
        <v>0</v>
      </c>
      <c r="O4026">
        <v>10695</v>
      </c>
      <c r="P4026" t="s">
        <v>59</v>
      </c>
      <c r="Q4026" t="s">
        <v>61</v>
      </c>
    </row>
    <row r="4027" spans="1:17" x14ac:dyDescent="0.25">
      <c r="A4027" t="s">
        <v>30</v>
      </c>
      <c r="B4027" t="s">
        <v>36</v>
      </c>
      <c r="C4027" t="s">
        <v>53</v>
      </c>
      <c r="D4027" t="s">
        <v>31</v>
      </c>
      <c r="E4027" s="2">
        <v>24</v>
      </c>
      <c r="F4027" t="str">
        <f t="shared" si="62"/>
        <v>Average Per Ton1-in-2September Monthly System Peak Day50% Cycling24</v>
      </c>
      <c r="G4027">
        <v>0.3388757</v>
      </c>
      <c r="H4027">
        <v>0.32788610000000001</v>
      </c>
      <c r="I4027">
        <v>72.605699999999999</v>
      </c>
      <c r="J4027">
        <v>0</v>
      </c>
      <c r="K4027">
        <v>0</v>
      </c>
      <c r="L4027">
        <v>0</v>
      </c>
      <c r="M4027">
        <v>0</v>
      </c>
      <c r="N4027">
        <v>0</v>
      </c>
      <c r="O4027">
        <v>12331</v>
      </c>
      <c r="P4027" t="s">
        <v>59</v>
      </c>
      <c r="Q4027" t="s">
        <v>61</v>
      </c>
    </row>
    <row r="4028" spans="1:17" x14ac:dyDescent="0.25">
      <c r="A4028" t="s">
        <v>28</v>
      </c>
      <c r="B4028" t="s">
        <v>36</v>
      </c>
      <c r="C4028" t="s">
        <v>53</v>
      </c>
      <c r="D4028" t="s">
        <v>31</v>
      </c>
      <c r="E4028" s="2">
        <v>24</v>
      </c>
      <c r="F4028" t="str">
        <f t="shared" si="62"/>
        <v>Average Per Premise1-in-2September Monthly System Peak Day50% Cycling24</v>
      </c>
      <c r="G4028">
        <v>1.3910199999999999</v>
      </c>
      <c r="H4028">
        <v>1.3459099999999999</v>
      </c>
      <c r="I4028">
        <v>72.605699999999999</v>
      </c>
      <c r="J4028">
        <v>0</v>
      </c>
      <c r="K4028">
        <v>0</v>
      </c>
      <c r="L4028">
        <v>0</v>
      </c>
      <c r="M4028">
        <v>0</v>
      </c>
      <c r="N4028">
        <v>0</v>
      </c>
      <c r="O4028">
        <v>12331</v>
      </c>
      <c r="P4028" t="s">
        <v>59</v>
      </c>
      <c r="Q4028" t="s">
        <v>61</v>
      </c>
    </row>
    <row r="4029" spans="1:17" x14ac:dyDescent="0.25">
      <c r="A4029" t="s">
        <v>29</v>
      </c>
      <c r="B4029" t="s">
        <v>36</v>
      </c>
      <c r="C4029" t="s">
        <v>53</v>
      </c>
      <c r="D4029" t="s">
        <v>31</v>
      </c>
      <c r="E4029" s="2">
        <v>24</v>
      </c>
      <c r="F4029" t="str">
        <f t="shared" si="62"/>
        <v>Average Per Device1-in-2September Monthly System Peak Day50% Cycling24</v>
      </c>
      <c r="G4029">
        <v>1.1892579999999999</v>
      </c>
      <c r="H4029">
        <v>1.1506909999999999</v>
      </c>
      <c r="I4029">
        <v>72.605699999999999</v>
      </c>
      <c r="J4029">
        <v>0</v>
      </c>
      <c r="K4029">
        <v>0</v>
      </c>
      <c r="L4029">
        <v>0</v>
      </c>
      <c r="M4029">
        <v>0</v>
      </c>
      <c r="N4029">
        <v>0</v>
      </c>
      <c r="O4029">
        <v>12331</v>
      </c>
      <c r="P4029" t="s">
        <v>59</v>
      </c>
      <c r="Q4029" t="s">
        <v>61</v>
      </c>
    </row>
    <row r="4030" spans="1:17" x14ac:dyDescent="0.25">
      <c r="A4030" t="s">
        <v>43</v>
      </c>
      <c r="B4030" t="s">
        <v>36</v>
      </c>
      <c r="C4030" t="s">
        <v>53</v>
      </c>
      <c r="D4030" t="s">
        <v>31</v>
      </c>
      <c r="E4030" s="2">
        <v>24</v>
      </c>
      <c r="F4030" t="str">
        <f t="shared" si="62"/>
        <v>Aggregate1-in-2September Monthly System Peak Day50% Cycling24</v>
      </c>
      <c r="G4030">
        <v>17.152670000000001</v>
      </c>
      <c r="H4030">
        <v>16.596419999999998</v>
      </c>
      <c r="I4030">
        <v>72.605699999999999</v>
      </c>
      <c r="J4030">
        <v>0</v>
      </c>
      <c r="K4030">
        <v>0</v>
      </c>
      <c r="L4030">
        <v>0</v>
      </c>
      <c r="M4030">
        <v>0</v>
      </c>
      <c r="N4030">
        <v>0</v>
      </c>
      <c r="O4030">
        <v>12331</v>
      </c>
      <c r="P4030" t="s">
        <v>59</v>
      </c>
      <c r="Q4030" t="s">
        <v>61</v>
      </c>
    </row>
    <row r="4031" spans="1:17" x14ac:dyDescent="0.25">
      <c r="A4031" t="s">
        <v>30</v>
      </c>
      <c r="B4031" t="s">
        <v>36</v>
      </c>
      <c r="C4031" t="s">
        <v>53</v>
      </c>
      <c r="D4031" t="s">
        <v>26</v>
      </c>
      <c r="E4031" s="2">
        <v>24</v>
      </c>
      <c r="F4031" t="str">
        <f t="shared" si="62"/>
        <v>Average Per Ton1-in-2September Monthly System Peak DayAll24</v>
      </c>
      <c r="G4031">
        <v>0.30103760000000002</v>
      </c>
      <c r="H4031">
        <v>0.28838900000000001</v>
      </c>
      <c r="I4031">
        <v>72.660499999999999</v>
      </c>
      <c r="J4031">
        <v>0</v>
      </c>
      <c r="K4031">
        <v>0</v>
      </c>
      <c r="L4031">
        <v>0</v>
      </c>
      <c r="M4031">
        <v>0</v>
      </c>
      <c r="N4031">
        <v>0</v>
      </c>
      <c r="O4031">
        <v>23026</v>
      </c>
      <c r="P4031" t="s">
        <v>59</v>
      </c>
      <c r="Q4031" t="s">
        <v>61</v>
      </c>
    </row>
    <row r="4032" spans="1:17" x14ac:dyDescent="0.25">
      <c r="A4032" t="s">
        <v>28</v>
      </c>
      <c r="B4032" t="s">
        <v>36</v>
      </c>
      <c r="C4032" t="s">
        <v>53</v>
      </c>
      <c r="D4032" t="s">
        <v>26</v>
      </c>
      <c r="E4032" s="2">
        <v>24</v>
      </c>
      <c r="F4032" t="str">
        <f t="shared" si="62"/>
        <v>Average Per Premise1-in-2September Monthly System Peak DayAll24</v>
      </c>
      <c r="G4032">
        <v>1.2883910000000001</v>
      </c>
      <c r="H4032">
        <v>1.2342580000000001</v>
      </c>
      <c r="I4032">
        <v>72.660499999999999</v>
      </c>
      <c r="J4032">
        <v>0</v>
      </c>
      <c r="K4032">
        <v>0</v>
      </c>
      <c r="L4032">
        <v>0</v>
      </c>
      <c r="M4032">
        <v>0</v>
      </c>
      <c r="N4032">
        <v>0</v>
      </c>
      <c r="O4032">
        <v>23026</v>
      </c>
      <c r="P4032" t="s">
        <v>59</v>
      </c>
      <c r="Q4032" t="s">
        <v>61</v>
      </c>
    </row>
    <row r="4033" spans="1:17" x14ac:dyDescent="0.25">
      <c r="A4033" t="s">
        <v>29</v>
      </c>
      <c r="B4033" t="s">
        <v>36</v>
      </c>
      <c r="C4033" t="s">
        <v>53</v>
      </c>
      <c r="D4033" t="s">
        <v>26</v>
      </c>
      <c r="E4033" s="2">
        <v>24</v>
      </c>
      <c r="F4033" t="str">
        <f t="shared" si="62"/>
        <v>Average Per Device1-in-2September Monthly System Peak DayAll24</v>
      </c>
      <c r="G4033">
        <v>1.0737840000000001</v>
      </c>
      <c r="H4033">
        <v>1.028667</v>
      </c>
      <c r="I4033">
        <v>72.660499999999999</v>
      </c>
      <c r="J4033">
        <v>0</v>
      </c>
      <c r="K4033">
        <v>0</v>
      </c>
      <c r="L4033">
        <v>0</v>
      </c>
      <c r="M4033">
        <v>0</v>
      </c>
      <c r="N4033">
        <v>0</v>
      </c>
      <c r="O4033">
        <v>23026</v>
      </c>
      <c r="P4033" t="s">
        <v>59</v>
      </c>
      <c r="Q4033" t="s">
        <v>61</v>
      </c>
    </row>
    <row r="4034" spans="1:17" x14ac:dyDescent="0.25">
      <c r="A4034" t="s">
        <v>43</v>
      </c>
      <c r="B4034" t="s">
        <v>36</v>
      </c>
      <c r="C4034" t="s">
        <v>53</v>
      </c>
      <c r="D4034" t="s">
        <v>26</v>
      </c>
      <c r="E4034" s="2">
        <v>24</v>
      </c>
      <c r="F4034" t="str">
        <f t="shared" si="62"/>
        <v>Aggregate1-in-2September Monthly System Peak DayAll24</v>
      </c>
      <c r="G4034">
        <v>29.666499999999999</v>
      </c>
      <c r="H4034">
        <v>28.420020000000001</v>
      </c>
      <c r="I4034">
        <v>72.660499999999999</v>
      </c>
      <c r="J4034">
        <v>0</v>
      </c>
      <c r="K4034">
        <v>0</v>
      </c>
      <c r="L4034">
        <v>0</v>
      </c>
      <c r="M4034">
        <v>0</v>
      </c>
      <c r="N4034">
        <v>0</v>
      </c>
      <c r="O4034">
        <v>23026</v>
      </c>
      <c r="P4034" t="s">
        <v>59</v>
      </c>
      <c r="Q4034" t="s">
        <v>61</v>
      </c>
    </row>
    <row r="4035" spans="1:17" x14ac:dyDescent="0.25">
      <c r="F4035" t="str">
        <f t="shared" ref="F4035:F4098" si="63">CONCATENATE(A4035,B4035,C4035,D4035,E4035)</f>
        <v/>
      </c>
    </row>
    <row r="4036" spans="1:17" x14ac:dyDescent="0.25">
      <c r="F4036" t="str">
        <f t="shared" si="63"/>
        <v/>
      </c>
    </row>
    <row r="4037" spans="1:17" x14ac:dyDescent="0.25">
      <c r="F4037" t="str">
        <f t="shared" si="63"/>
        <v/>
      </c>
    </row>
    <row r="4038" spans="1:17" x14ac:dyDescent="0.25">
      <c r="F4038" t="str">
        <f t="shared" si="63"/>
        <v/>
      </c>
    </row>
    <row r="4039" spans="1:17" x14ac:dyDescent="0.25">
      <c r="F4039" t="str">
        <f t="shared" si="63"/>
        <v/>
      </c>
    </row>
    <row r="4040" spans="1:17" x14ac:dyDescent="0.25">
      <c r="F4040" t="str">
        <f t="shared" si="63"/>
        <v/>
      </c>
    </row>
    <row r="4041" spans="1:17" x14ac:dyDescent="0.25">
      <c r="F4041" t="str">
        <f t="shared" si="63"/>
        <v/>
      </c>
    </row>
    <row r="4042" spans="1:17" x14ac:dyDescent="0.25">
      <c r="F4042" t="str">
        <f t="shared" si="63"/>
        <v/>
      </c>
    </row>
    <row r="4043" spans="1:17" x14ac:dyDescent="0.25">
      <c r="F4043" t="str">
        <f t="shared" si="63"/>
        <v/>
      </c>
    </row>
    <row r="4044" spans="1:17" x14ac:dyDescent="0.25">
      <c r="F4044" t="str">
        <f t="shared" si="63"/>
        <v/>
      </c>
    </row>
    <row r="4045" spans="1:17" x14ac:dyDescent="0.25">
      <c r="F4045" t="str">
        <f t="shared" si="63"/>
        <v/>
      </c>
    </row>
    <row r="4046" spans="1:17" x14ac:dyDescent="0.25">
      <c r="F4046" t="str">
        <f t="shared" si="63"/>
        <v/>
      </c>
    </row>
    <row r="4047" spans="1:17" x14ac:dyDescent="0.25">
      <c r="F4047" t="str">
        <f t="shared" si="63"/>
        <v/>
      </c>
    </row>
    <row r="4048" spans="1:17" x14ac:dyDescent="0.25">
      <c r="F4048" t="str">
        <f t="shared" si="63"/>
        <v/>
      </c>
    </row>
    <row r="4049" spans="6:6" x14ac:dyDescent="0.25">
      <c r="F4049" t="str">
        <f t="shared" si="63"/>
        <v/>
      </c>
    </row>
    <row r="4050" spans="6:6" x14ac:dyDescent="0.25">
      <c r="F4050" t="str">
        <f t="shared" si="63"/>
        <v/>
      </c>
    </row>
    <row r="4051" spans="6:6" x14ac:dyDescent="0.25">
      <c r="F4051" t="str">
        <f t="shared" si="63"/>
        <v/>
      </c>
    </row>
    <row r="4052" spans="6:6" x14ac:dyDescent="0.25">
      <c r="F4052" t="str">
        <f t="shared" si="63"/>
        <v/>
      </c>
    </row>
    <row r="4053" spans="6:6" x14ac:dyDescent="0.25">
      <c r="F4053" t="str">
        <f t="shared" si="63"/>
        <v/>
      </c>
    </row>
    <row r="4054" spans="6:6" x14ac:dyDescent="0.25">
      <c r="F4054" t="str">
        <f t="shared" si="63"/>
        <v/>
      </c>
    </row>
    <row r="4055" spans="6:6" x14ac:dyDescent="0.25">
      <c r="F4055" t="str">
        <f t="shared" si="63"/>
        <v/>
      </c>
    </row>
    <row r="4056" spans="6:6" x14ac:dyDescent="0.25">
      <c r="F4056" t="str">
        <f t="shared" si="63"/>
        <v/>
      </c>
    </row>
    <row r="4057" spans="6:6" x14ac:dyDescent="0.25">
      <c r="F4057" t="str">
        <f t="shared" si="63"/>
        <v/>
      </c>
    </row>
    <row r="4058" spans="6:6" x14ac:dyDescent="0.25">
      <c r="F4058" t="str">
        <f t="shared" si="63"/>
        <v/>
      </c>
    </row>
    <row r="4059" spans="6:6" x14ac:dyDescent="0.25">
      <c r="F4059" t="str">
        <f t="shared" si="63"/>
        <v/>
      </c>
    </row>
    <row r="4060" spans="6:6" x14ac:dyDescent="0.25">
      <c r="F4060" t="str">
        <f t="shared" si="63"/>
        <v/>
      </c>
    </row>
    <row r="4061" spans="6:6" x14ac:dyDescent="0.25">
      <c r="F4061" t="str">
        <f t="shared" si="63"/>
        <v/>
      </c>
    </row>
    <row r="4062" spans="6:6" x14ac:dyDescent="0.25">
      <c r="F4062" t="str">
        <f t="shared" si="63"/>
        <v/>
      </c>
    </row>
    <row r="4063" spans="6:6" x14ac:dyDescent="0.25">
      <c r="F4063" t="str">
        <f t="shared" si="63"/>
        <v/>
      </c>
    </row>
    <row r="4064" spans="6:6" x14ac:dyDescent="0.25">
      <c r="F4064" t="str">
        <f t="shared" si="63"/>
        <v/>
      </c>
    </row>
    <row r="4065" spans="6:6" x14ac:dyDescent="0.25">
      <c r="F4065" t="str">
        <f t="shared" si="63"/>
        <v/>
      </c>
    </row>
    <row r="4066" spans="6:6" x14ac:dyDescent="0.25">
      <c r="F4066" t="str">
        <f t="shared" si="63"/>
        <v/>
      </c>
    </row>
    <row r="4067" spans="6:6" x14ac:dyDescent="0.25">
      <c r="F4067" t="str">
        <f t="shared" si="63"/>
        <v/>
      </c>
    </row>
    <row r="4068" spans="6:6" x14ac:dyDescent="0.25">
      <c r="F4068" t="str">
        <f t="shared" si="63"/>
        <v/>
      </c>
    </row>
    <row r="4069" spans="6:6" x14ac:dyDescent="0.25">
      <c r="F4069" t="str">
        <f t="shared" si="63"/>
        <v/>
      </c>
    </row>
    <row r="4070" spans="6:6" x14ac:dyDescent="0.25">
      <c r="F4070" t="str">
        <f t="shared" si="63"/>
        <v/>
      </c>
    </row>
    <row r="4071" spans="6:6" x14ac:dyDescent="0.25">
      <c r="F4071" t="str">
        <f t="shared" si="63"/>
        <v/>
      </c>
    </row>
    <row r="4072" spans="6:6" x14ac:dyDescent="0.25">
      <c r="F4072" t="str">
        <f t="shared" si="63"/>
        <v/>
      </c>
    </row>
    <row r="4073" spans="6:6" x14ac:dyDescent="0.25">
      <c r="F4073" t="str">
        <f t="shared" si="63"/>
        <v/>
      </c>
    </row>
    <row r="4074" spans="6:6" x14ac:dyDescent="0.25">
      <c r="F4074" t="str">
        <f t="shared" si="63"/>
        <v/>
      </c>
    </row>
    <row r="4075" spans="6:6" x14ac:dyDescent="0.25">
      <c r="F4075" t="str">
        <f t="shared" si="63"/>
        <v/>
      </c>
    </row>
    <row r="4076" spans="6:6" x14ac:dyDescent="0.25">
      <c r="F4076" t="str">
        <f t="shared" si="63"/>
        <v/>
      </c>
    </row>
    <row r="4077" spans="6:6" x14ac:dyDescent="0.25">
      <c r="F4077" t="str">
        <f t="shared" si="63"/>
        <v/>
      </c>
    </row>
    <row r="4078" spans="6:6" x14ac:dyDescent="0.25">
      <c r="F4078" t="str">
        <f t="shared" si="63"/>
        <v/>
      </c>
    </row>
    <row r="4079" spans="6:6" x14ac:dyDescent="0.25">
      <c r="F4079" t="str">
        <f t="shared" si="63"/>
        <v/>
      </c>
    </row>
    <row r="4080" spans="6:6" x14ac:dyDescent="0.25">
      <c r="F4080" t="str">
        <f t="shared" si="63"/>
        <v/>
      </c>
    </row>
    <row r="4081" spans="6:6" x14ac:dyDescent="0.25">
      <c r="F4081" t="str">
        <f t="shared" si="63"/>
        <v/>
      </c>
    </row>
    <row r="4082" spans="6:6" x14ac:dyDescent="0.25">
      <c r="F4082" t="str">
        <f t="shared" si="63"/>
        <v/>
      </c>
    </row>
    <row r="4083" spans="6:6" x14ac:dyDescent="0.25">
      <c r="F4083" t="str">
        <f t="shared" si="63"/>
        <v/>
      </c>
    </row>
    <row r="4084" spans="6:6" x14ac:dyDescent="0.25">
      <c r="F4084" t="str">
        <f t="shared" si="63"/>
        <v/>
      </c>
    </row>
    <row r="4085" spans="6:6" x14ac:dyDescent="0.25">
      <c r="F4085" t="str">
        <f t="shared" si="63"/>
        <v/>
      </c>
    </row>
    <row r="4086" spans="6:6" x14ac:dyDescent="0.25">
      <c r="F4086" t="str">
        <f t="shared" si="63"/>
        <v/>
      </c>
    </row>
    <row r="4087" spans="6:6" x14ac:dyDescent="0.25">
      <c r="F4087" t="str">
        <f t="shared" si="63"/>
        <v/>
      </c>
    </row>
    <row r="4088" spans="6:6" x14ac:dyDescent="0.25">
      <c r="F4088" t="str">
        <f t="shared" si="63"/>
        <v/>
      </c>
    </row>
    <row r="4089" spans="6:6" x14ac:dyDescent="0.25">
      <c r="F4089" t="str">
        <f t="shared" si="63"/>
        <v/>
      </c>
    </row>
    <row r="4090" spans="6:6" x14ac:dyDescent="0.25">
      <c r="F4090" t="str">
        <f t="shared" si="63"/>
        <v/>
      </c>
    </row>
    <row r="4091" spans="6:6" x14ac:dyDescent="0.25">
      <c r="F4091" t="str">
        <f t="shared" si="63"/>
        <v/>
      </c>
    </row>
    <row r="4092" spans="6:6" x14ac:dyDescent="0.25">
      <c r="F4092" t="str">
        <f t="shared" si="63"/>
        <v/>
      </c>
    </row>
    <row r="4093" spans="6:6" x14ac:dyDescent="0.25">
      <c r="F4093" t="str">
        <f t="shared" si="63"/>
        <v/>
      </c>
    </row>
    <row r="4094" spans="6:6" x14ac:dyDescent="0.25">
      <c r="F4094" t="str">
        <f t="shared" si="63"/>
        <v/>
      </c>
    </row>
    <row r="4095" spans="6:6" x14ac:dyDescent="0.25">
      <c r="F4095" t="str">
        <f t="shared" si="63"/>
        <v/>
      </c>
    </row>
    <row r="4096" spans="6:6" x14ac:dyDescent="0.25">
      <c r="F4096" t="str">
        <f t="shared" si="63"/>
        <v/>
      </c>
    </row>
    <row r="4097" spans="6:6" x14ac:dyDescent="0.25">
      <c r="F4097" t="str">
        <f t="shared" si="63"/>
        <v/>
      </c>
    </row>
    <row r="4098" spans="6:6" x14ac:dyDescent="0.25">
      <c r="F4098" t="str">
        <f t="shared" si="63"/>
        <v/>
      </c>
    </row>
    <row r="4099" spans="6:6" x14ac:dyDescent="0.25">
      <c r="F4099" t="str">
        <f t="shared" ref="F4099:F4162" si="64">CONCATENATE(A4099,B4099,C4099,D4099,E4099)</f>
        <v/>
      </c>
    </row>
    <row r="4100" spans="6:6" x14ac:dyDescent="0.25">
      <c r="F4100" t="str">
        <f t="shared" si="64"/>
        <v/>
      </c>
    </row>
    <row r="4101" spans="6:6" x14ac:dyDescent="0.25">
      <c r="F4101" t="str">
        <f t="shared" si="64"/>
        <v/>
      </c>
    </row>
    <row r="4102" spans="6:6" x14ac:dyDescent="0.25">
      <c r="F4102" t="str">
        <f t="shared" si="64"/>
        <v/>
      </c>
    </row>
    <row r="4103" spans="6:6" x14ac:dyDescent="0.25">
      <c r="F4103" t="str">
        <f t="shared" si="64"/>
        <v/>
      </c>
    </row>
    <row r="4104" spans="6:6" x14ac:dyDescent="0.25">
      <c r="F4104" t="str">
        <f t="shared" si="64"/>
        <v/>
      </c>
    </row>
    <row r="4105" spans="6:6" x14ac:dyDescent="0.25">
      <c r="F4105" t="str">
        <f t="shared" si="64"/>
        <v/>
      </c>
    </row>
    <row r="4106" spans="6:6" x14ac:dyDescent="0.25">
      <c r="F4106" t="str">
        <f t="shared" si="64"/>
        <v/>
      </c>
    </row>
    <row r="4107" spans="6:6" x14ac:dyDescent="0.25">
      <c r="F4107" t="str">
        <f t="shared" si="64"/>
        <v/>
      </c>
    </row>
    <row r="4108" spans="6:6" x14ac:dyDescent="0.25">
      <c r="F4108" t="str">
        <f t="shared" si="64"/>
        <v/>
      </c>
    </row>
    <row r="4109" spans="6:6" x14ac:dyDescent="0.25">
      <c r="F4109" t="str">
        <f t="shared" si="64"/>
        <v/>
      </c>
    </row>
    <row r="4110" spans="6:6" x14ac:dyDescent="0.25">
      <c r="F4110" t="str">
        <f t="shared" si="64"/>
        <v/>
      </c>
    </row>
    <row r="4111" spans="6:6" x14ac:dyDescent="0.25">
      <c r="F4111" t="str">
        <f t="shared" si="64"/>
        <v/>
      </c>
    </row>
    <row r="4112" spans="6:6" x14ac:dyDescent="0.25">
      <c r="F4112" t="str">
        <f t="shared" si="64"/>
        <v/>
      </c>
    </row>
    <row r="4113" spans="6:6" x14ac:dyDescent="0.25">
      <c r="F4113" t="str">
        <f t="shared" si="64"/>
        <v/>
      </c>
    </row>
    <row r="4114" spans="6:6" x14ac:dyDescent="0.25">
      <c r="F4114" t="str">
        <f t="shared" si="64"/>
        <v/>
      </c>
    </row>
    <row r="4115" spans="6:6" x14ac:dyDescent="0.25">
      <c r="F4115" t="str">
        <f t="shared" si="64"/>
        <v/>
      </c>
    </row>
    <row r="4116" spans="6:6" x14ac:dyDescent="0.25">
      <c r="F4116" t="str">
        <f t="shared" si="64"/>
        <v/>
      </c>
    </row>
    <row r="4117" spans="6:6" x14ac:dyDescent="0.25">
      <c r="F4117" t="str">
        <f t="shared" si="64"/>
        <v/>
      </c>
    </row>
    <row r="4118" spans="6:6" x14ac:dyDescent="0.25">
      <c r="F4118" t="str">
        <f t="shared" si="64"/>
        <v/>
      </c>
    </row>
    <row r="4119" spans="6:6" x14ac:dyDescent="0.25">
      <c r="F4119" t="str">
        <f t="shared" si="64"/>
        <v/>
      </c>
    </row>
    <row r="4120" spans="6:6" x14ac:dyDescent="0.25">
      <c r="F4120" t="str">
        <f t="shared" si="64"/>
        <v/>
      </c>
    </row>
    <row r="4121" spans="6:6" x14ac:dyDescent="0.25">
      <c r="F4121" t="str">
        <f t="shared" si="64"/>
        <v/>
      </c>
    </row>
    <row r="4122" spans="6:6" x14ac:dyDescent="0.25">
      <c r="F4122" t="str">
        <f t="shared" si="64"/>
        <v/>
      </c>
    </row>
    <row r="4123" spans="6:6" x14ac:dyDescent="0.25">
      <c r="F4123" t="str">
        <f t="shared" si="64"/>
        <v/>
      </c>
    </row>
    <row r="4124" spans="6:6" x14ac:dyDescent="0.25">
      <c r="F4124" t="str">
        <f t="shared" si="64"/>
        <v/>
      </c>
    </row>
    <row r="4125" spans="6:6" x14ac:dyDescent="0.25">
      <c r="F4125" t="str">
        <f t="shared" si="64"/>
        <v/>
      </c>
    </row>
    <row r="4126" spans="6:6" x14ac:dyDescent="0.25">
      <c r="F4126" t="str">
        <f t="shared" si="64"/>
        <v/>
      </c>
    </row>
    <row r="4127" spans="6:6" x14ac:dyDescent="0.25">
      <c r="F4127" t="str">
        <f t="shared" si="64"/>
        <v/>
      </c>
    </row>
    <row r="4128" spans="6:6" x14ac:dyDescent="0.25">
      <c r="F4128" t="str">
        <f t="shared" si="64"/>
        <v/>
      </c>
    </row>
    <row r="4129" spans="6:6" x14ac:dyDescent="0.25">
      <c r="F4129" t="str">
        <f t="shared" si="64"/>
        <v/>
      </c>
    </row>
    <row r="4130" spans="6:6" x14ac:dyDescent="0.25">
      <c r="F4130" t="str">
        <f t="shared" si="64"/>
        <v/>
      </c>
    </row>
    <row r="4131" spans="6:6" x14ac:dyDescent="0.25">
      <c r="F4131" t="str">
        <f t="shared" si="64"/>
        <v/>
      </c>
    </row>
    <row r="4132" spans="6:6" x14ac:dyDescent="0.25">
      <c r="F4132" t="str">
        <f t="shared" si="64"/>
        <v/>
      </c>
    </row>
    <row r="4133" spans="6:6" x14ac:dyDescent="0.25">
      <c r="F4133" t="str">
        <f t="shared" si="64"/>
        <v/>
      </c>
    </row>
    <row r="4134" spans="6:6" x14ac:dyDescent="0.25">
      <c r="F4134" t="str">
        <f t="shared" si="64"/>
        <v/>
      </c>
    </row>
    <row r="4135" spans="6:6" x14ac:dyDescent="0.25">
      <c r="F4135" t="str">
        <f t="shared" si="64"/>
        <v/>
      </c>
    </row>
    <row r="4136" spans="6:6" x14ac:dyDescent="0.25">
      <c r="F4136" t="str">
        <f t="shared" si="64"/>
        <v/>
      </c>
    </row>
    <row r="4137" spans="6:6" x14ac:dyDescent="0.25">
      <c r="F4137" t="str">
        <f t="shared" si="64"/>
        <v/>
      </c>
    </row>
    <row r="4138" spans="6:6" x14ac:dyDescent="0.25">
      <c r="F4138" t="str">
        <f t="shared" si="64"/>
        <v/>
      </c>
    </row>
    <row r="4139" spans="6:6" x14ac:dyDescent="0.25">
      <c r="F4139" t="str">
        <f t="shared" si="64"/>
        <v/>
      </c>
    </row>
    <row r="4140" spans="6:6" x14ac:dyDescent="0.25">
      <c r="F4140" t="str">
        <f t="shared" si="64"/>
        <v/>
      </c>
    </row>
    <row r="4141" spans="6:6" x14ac:dyDescent="0.25">
      <c r="F4141" t="str">
        <f t="shared" si="64"/>
        <v/>
      </c>
    </row>
    <row r="4142" spans="6:6" x14ac:dyDescent="0.25">
      <c r="F4142" t="str">
        <f t="shared" si="64"/>
        <v/>
      </c>
    </row>
    <row r="4143" spans="6:6" x14ac:dyDescent="0.25">
      <c r="F4143" t="str">
        <f t="shared" si="64"/>
        <v/>
      </c>
    </row>
    <row r="4144" spans="6:6" x14ac:dyDescent="0.25">
      <c r="F4144" t="str">
        <f t="shared" si="64"/>
        <v/>
      </c>
    </row>
    <row r="4145" spans="6:6" x14ac:dyDescent="0.25">
      <c r="F4145" t="str">
        <f t="shared" si="64"/>
        <v/>
      </c>
    </row>
    <row r="4146" spans="6:6" x14ac:dyDescent="0.25">
      <c r="F4146" t="str">
        <f t="shared" si="64"/>
        <v/>
      </c>
    </row>
    <row r="4147" spans="6:6" x14ac:dyDescent="0.25">
      <c r="F4147" t="str">
        <f t="shared" si="64"/>
        <v/>
      </c>
    </row>
    <row r="4148" spans="6:6" x14ac:dyDescent="0.25">
      <c r="F4148" t="str">
        <f t="shared" si="64"/>
        <v/>
      </c>
    </row>
    <row r="4149" spans="6:6" x14ac:dyDescent="0.25">
      <c r="F4149" t="str">
        <f t="shared" si="64"/>
        <v/>
      </c>
    </row>
    <row r="4150" spans="6:6" x14ac:dyDescent="0.25">
      <c r="F4150" t="str">
        <f t="shared" si="64"/>
        <v/>
      </c>
    </row>
    <row r="4151" spans="6:6" x14ac:dyDescent="0.25">
      <c r="F4151" t="str">
        <f t="shared" si="64"/>
        <v/>
      </c>
    </row>
    <row r="4152" spans="6:6" x14ac:dyDescent="0.25">
      <c r="F4152" t="str">
        <f t="shared" si="64"/>
        <v/>
      </c>
    </row>
    <row r="4153" spans="6:6" x14ac:dyDescent="0.25">
      <c r="F4153" t="str">
        <f t="shared" si="64"/>
        <v/>
      </c>
    </row>
    <row r="4154" spans="6:6" x14ac:dyDescent="0.25">
      <c r="F4154" t="str">
        <f t="shared" si="64"/>
        <v/>
      </c>
    </row>
    <row r="4155" spans="6:6" x14ac:dyDescent="0.25">
      <c r="F4155" t="str">
        <f t="shared" si="64"/>
        <v/>
      </c>
    </row>
    <row r="4156" spans="6:6" x14ac:dyDescent="0.25">
      <c r="F4156" t="str">
        <f t="shared" si="64"/>
        <v/>
      </c>
    </row>
    <row r="4157" spans="6:6" x14ac:dyDescent="0.25">
      <c r="F4157" t="str">
        <f t="shared" si="64"/>
        <v/>
      </c>
    </row>
    <row r="4158" spans="6:6" x14ac:dyDescent="0.25">
      <c r="F4158" t="str">
        <f t="shared" si="64"/>
        <v/>
      </c>
    </row>
    <row r="4159" spans="6:6" x14ac:dyDescent="0.25">
      <c r="F4159" t="str">
        <f t="shared" si="64"/>
        <v/>
      </c>
    </row>
    <row r="4160" spans="6:6" x14ac:dyDescent="0.25">
      <c r="F4160" t="str">
        <f t="shared" si="64"/>
        <v/>
      </c>
    </row>
    <row r="4161" spans="6:6" x14ac:dyDescent="0.25">
      <c r="F4161" t="str">
        <f t="shared" si="64"/>
        <v/>
      </c>
    </row>
    <row r="4162" spans="6:6" x14ac:dyDescent="0.25">
      <c r="F4162" t="str">
        <f t="shared" si="64"/>
        <v/>
      </c>
    </row>
    <row r="4163" spans="6:6" x14ac:dyDescent="0.25">
      <c r="F4163" t="str">
        <f t="shared" ref="F4163:F4226" si="65">CONCATENATE(A4163,B4163,C4163,D4163,E4163)</f>
        <v/>
      </c>
    </row>
    <row r="4164" spans="6:6" x14ac:dyDescent="0.25">
      <c r="F4164" t="str">
        <f t="shared" si="65"/>
        <v/>
      </c>
    </row>
    <row r="4165" spans="6:6" x14ac:dyDescent="0.25">
      <c r="F4165" t="str">
        <f t="shared" si="65"/>
        <v/>
      </c>
    </row>
    <row r="4166" spans="6:6" x14ac:dyDescent="0.25">
      <c r="F4166" t="str">
        <f t="shared" si="65"/>
        <v/>
      </c>
    </row>
    <row r="4167" spans="6:6" x14ac:dyDescent="0.25">
      <c r="F4167" t="str">
        <f t="shared" si="65"/>
        <v/>
      </c>
    </row>
    <row r="4168" spans="6:6" x14ac:dyDescent="0.25">
      <c r="F4168" t="str">
        <f t="shared" si="65"/>
        <v/>
      </c>
    </row>
    <row r="4169" spans="6:6" x14ac:dyDescent="0.25">
      <c r="F4169" t="str">
        <f t="shared" si="65"/>
        <v/>
      </c>
    </row>
    <row r="4170" spans="6:6" x14ac:dyDescent="0.25">
      <c r="F4170" t="str">
        <f t="shared" si="65"/>
        <v/>
      </c>
    </row>
    <row r="4171" spans="6:6" x14ac:dyDescent="0.25">
      <c r="F4171" t="str">
        <f t="shared" si="65"/>
        <v/>
      </c>
    </row>
    <row r="4172" spans="6:6" x14ac:dyDescent="0.25">
      <c r="F4172" t="str">
        <f t="shared" si="65"/>
        <v/>
      </c>
    </row>
    <row r="4173" spans="6:6" x14ac:dyDescent="0.25">
      <c r="F4173" t="str">
        <f t="shared" si="65"/>
        <v/>
      </c>
    </row>
    <row r="4174" spans="6:6" x14ac:dyDescent="0.25">
      <c r="F4174" t="str">
        <f t="shared" si="65"/>
        <v/>
      </c>
    </row>
    <row r="4175" spans="6:6" x14ac:dyDescent="0.25">
      <c r="F4175" t="str">
        <f t="shared" si="65"/>
        <v/>
      </c>
    </row>
    <row r="4176" spans="6:6" x14ac:dyDescent="0.25">
      <c r="F4176" t="str">
        <f t="shared" si="65"/>
        <v/>
      </c>
    </row>
    <row r="4177" spans="6:6" x14ac:dyDescent="0.25">
      <c r="F4177" t="str">
        <f t="shared" si="65"/>
        <v/>
      </c>
    </row>
    <row r="4178" spans="6:6" x14ac:dyDescent="0.25">
      <c r="F4178" t="str">
        <f t="shared" si="65"/>
        <v/>
      </c>
    </row>
    <row r="4179" spans="6:6" x14ac:dyDescent="0.25">
      <c r="F4179" t="str">
        <f t="shared" si="65"/>
        <v/>
      </c>
    </row>
    <row r="4180" spans="6:6" x14ac:dyDescent="0.25">
      <c r="F4180" t="str">
        <f t="shared" si="65"/>
        <v/>
      </c>
    </row>
    <row r="4181" spans="6:6" x14ac:dyDescent="0.25">
      <c r="F4181" t="str">
        <f t="shared" si="65"/>
        <v/>
      </c>
    </row>
    <row r="4182" spans="6:6" x14ac:dyDescent="0.25">
      <c r="F4182" t="str">
        <f t="shared" si="65"/>
        <v/>
      </c>
    </row>
    <row r="4183" spans="6:6" x14ac:dyDescent="0.25">
      <c r="F4183" t="str">
        <f t="shared" si="65"/>
        <v/>
      </c>
    </row>
    <row r="4184" spans="6:6" x14ac:dyDescent="0.25">
      <c r="F4184" t="str">
        <f t="shared" si="65"/>
        <v/>
      </c>
    </row>
    <row r="4185" spans="6:6" x14ac:dyDescent="0.25">
      <c r="F4185" t="str">
        <f t="shared" si="65"/>
        <v/>
      </c>
    </row>
    <row r="4186" spans="6:6" x14ac:dyDescent="0.25">
      <c r="F4186" t="str">
        <f t="shared" si="65"/>
        <v/>
      </c>
    </row>
    <row r="4187" spans="6:6" x14ac:dyDescent="0.25">
      <c r="F4187" t="str">
        <f t="shared" si="65"/>
        <v/>
      </c>
    </row>
    <row r="4188" spans="6:6" x14ac:dyDescent="0.25">
      <c r="F4188" t="str">
        <f t="shared" si="65"/>
        <v/>
      </c>
    </row>
    <row r="4189" spans="6:6" x14ac:dyDescent="0.25">
      <c r="F4189" t="str">
        <f t="shared" si="65"/>
        <v/>
      </c>
    </row>
    <row r="4190" spans="6:6" x14ac:dyDescent="0.25">
      <c r="F4190" t="str">
        <f t="shared" si="65"/>
        <v/>
      </c>
    </row>
    <row r="4191" spans="6:6" x14ac:dyDescent="0.25">
      <c r="F4191" t="str">
        <f t="shared" si="65"/>
        <v/>
      </c>
    </row>
    <row r="4192" spans="6:6" x14ac:dyDescent="0.25">
      <c r="F4192" t="str">
        <f t="shared" si="65"/>
        <v/>
      </c>
    </row>
    <row r="4193" spans="6:6" x14ac:dyDescent="0.25">
      <c r="F4193" t="str">
        <f t="shared" si="65"/>
        <v/>
      </c>
    </row>
    <row r="4194" spans="6:6" x14ac:dyDescent="0.25">
      <c r="F4194" t="str">
        <f t="shared" si="65"/>
        <v/>
      </c>
    </row>
    <row r="4195" spans="6:6" x14ac:dyDescent="0.25">
      <c r="F4195" t="str">
        <f t="shared" si="65"/>
        <v/>
      </c>
    </row>
    <row r="4196" spans="6:6" x14ac:dyDescent="0.25">
      <c r="F4196" t="str">
        <f t="shared" si="65"/>
        <v/>
      </c>
    </row>
    <row r="4197" spans="6:6" x14ac:dyDescent="0.25">
      <c r="F4197" t="str">
        <f t="shared" si="65"/>
        <v/>
      </c>
    </row>
    <row r="4198" spans="6:6" x14ac:dyDescent="0.25">
      <c r="F4198" t="str">
        <f t="shared" si="65"/>
        <v/>
      </c>
    </row>
    <row r="4199" spans="6:6" x14ac:dyDescent="0.25">
      <c r="F4199" t="str">
        <f t="shared" si="65"/>
        <v/>
      </c>
    </row>
    <row r="4200" spans="6:6" x14ac:dyDescent="0.25">
      <c r="F4200" t="str">
        <f t="shared" si="65"/>
        <v/>
      </c>
    </row>
    <row r="4201" spans="6:6" x14ac:dyDescent="0.25">
      <c r="F4201" t="str">
        <f t="shared" si="65"/>
        <v/>
      </c>
    </row>
    <row r="4202" spans="6:6" x14ac:dyDescent="0.25">
      <c r="F4202" t="str">
        <f t="shared" si="65"/>
        <v/>
      </c>
    </row>
    <row r="4203" spans="6:6" x14ac:dyDescent="0.25">
      <c r="F4203" t="str">
        <f t="shared" si="65"/>
        <v/>
      </c>
    </row>
    <row r="4204" spans="6:6" x14ac:dyDescent="0.25">
      <c r="F4204" t="str">
        <f t="shared" si="65"/>
        <v/>
      </c>
    </row>
    <row r="4205" spans="6:6" x14ac:dyDescent="0.25">
      <c r="F4205" t="str">
        <f t="shared" si="65"/>
        <v/>
      </c>
    </row>
    <row r="4206" spans="6:6" x14ac:dyDescent="0.25">
      <c r="F4206" t="str">
        <f t="shared" si="65"/>
        <v/>
      </c>
    </row>
    <row r="4207" spans="6:6" x14ac:dyDescent="0.25">
      <c r="F4207" t="str">
        <f t="shared" si="65"/>
        <v/>
      </c>
    </row>
    <row r="4208" spans="6:6" x14ac:dyDescent="0.25">
      <c r="F4208" t="str">
        <f t="shared" si="65"/>
        <v/>
      </c>
    </row>
    <row r="4209" spans="6:6" x14ac:dyDescent="0.25">
      <c r="F4209" t="str">
        <f t="shared" si="65"/>
        <v/>
      </c>
    </row>
    <row r="4210" spans="6:6" x14ac:dyDescent="0.25">
      <c r="F4210" t="str">
        <f t="shared" si="65"/>
        <v/>
      </c>
    </row>
    <row r="4211" spans="6:6" x14ac:dyDescent="0.25">
      <c r="F4211" t="str">
        <f t="shared" si="65"/>
        <v/>
      </c>
    </row>
    <row r="4212" spans="6:6" x14ac:dyDescent="0.25">
      <c r="F4212" t="str">
        <f t="shared" si="65"/>
        <v/>
      </c>
    </row>
    <row r="4213" spans="6:6" x14ac:dyDescent="0.25">
      <c r="F4213" t="str">
        <f t="shared" si="65"/>
        <v/>
      </c>
    </row>
    <row r="4214" spans="6:6" x14ac:dyDescent="0.25">
      <c r="F4214" t="str">
        <f t="shared" si="65"/>
        <v/>
      </c>
    </row>
    <row r="4215" spans="6:6" x14ac:dyDescent="0.25">
      <c r="F4215" t="str">
        <f t="shared" si="65"/>
        <v/>
      </c>
    </row>
    <row r="4216" spans="6:6" x14ac:dyDescent="0.25">
      <c r="F4216" t="str">
        <f t="shared" si="65"/>
        <v/>
      </c>
    </row>
    <row r="4217" spans="6:6" x14ac:dyDescent="0.25">
      <c r="F4217" t="str">
        <f t="shared" si="65"/>
        <v/>
      </c>
    </row>
    <row r="4218" spans="6:6" x14ac:dyDescent="0.25">
      <c r="F4218" t="str">
        <f t="shared" si="65"/>
        <v/>
      </c>
    </row>
    <row r="4219" spans="6:6" x14ac:dyDescent="0.25">
      <c r="F4219" t="str">
        <f t="shared" si="65"/>
        <v/>
      </c>
    </row>
    <row r="4220" spans="6:6" x14ac:dyDescent="0.25">
      <c r="F4220" t="str">
        <f t="shared" si="65"/>
        <v/>
      </c>
    </row>
    <row r="4221" spans="6:6" x14ac:dyDescent="0.25">
      <c r="F4221" t="str">
        <f t="shared" si="65"/>
        <v/>
      </c>
    </row>
    <row r="4222" spans="6:6" x14ac:dyDescent="0.25">
      <c r="F4222" t="str">
        <f t="shared" si="65"/>
        <v/>
      </c>
    </row>
    <row r="4223" spans="6:6" x14ac:dyDescent="0.25">
      <c r="F4223" t="str">
        <f t="shared" si="65"/>
        <v/>
      </c>
    </row>
    <row r="4224" spans="6:6" x14ac:dyDescent="0.25">
      <c r="F4224" t="str">
        <f t="shared" si="65"/>
        <v/>
      </c>
    </row>
    <row r="4225" spans="6:6" x14ac:dyDescent="0.25">
      <c r="F4225" t="str">
        <f t="shared" si="65"/>
        <v/>
      </c>
    </row>
    <row r="4226" spans="6:6" x14ac:dyDescent="0.25">
      <c r="F4226" t="str">
        <f t="shared" si="65"/>
        <v/>
      </c>
    </row>
    <row r="4227" spans="6:6" x14ac:dyDescent="0.25">
      <c r="F4227" t="str">
        <f t="shared" ref="F4227:F4290" si="66">CONCATENATE(A4227,B4227,C4227,D4227,E4227)</f>
        <v/>
      </c>
    </row>
    <row r="4228" spans="6:6" x14ac:dyDescent="0.25">
      <c r="F4228" t="str">
        <f t="shared" si="66"/>
        <v/>
      </c>
    </row>
    <row r="4229" spans="6:6" x14ac:dyDescent="0.25">
      <c r="F4229" t="str">
        <f t="shared" si="66"/>
        <v/>
      </c>
    </row>
    <row r="4230" spans="6:6" x14ac:dyDescent="0.25">
      <c r="F4230" t="str">
        <f t="shared" si="66"/>
        <v/>
      </c>
    </row>
    <row r="4231" spans="6:6" x14ac:dyDescent="0.25">
      <c r="F4231" t="str">
        <f t="shared" si="66"/>
        <v/>
      </c>
    </row>
    <row r="4232" spans="6:6" x14ac:dyDescent="0.25">
      <c r="F4232" t="str">
        <f t="shared" si="66"/>
        <v/>
      </c>
    </row>
    <row r="4233" spans="6:6" x14ac:dyDescent="0.25">
      <c r="F4233" t="str">
        <f t="shared" si="66"/>
        <v/>
      </c>
    </row>
    <row r="4234" spans="6:6" x14ac:dyDescent="0.25">
      <c r="F4234" t="str">
        <f t="shared" si="66"/>
        <v/>
      </c>
    </row>
    <row r="4235" spans="6:6" x14ac:dyDescent="0.25">
      <c r="F4235" t="str">
        <f t="shared" si="66"/>
        <v/>
      </c>
    </row>
    <row r="4236" spans="6:6" x14ac:dyDescent="0.25">
      <c r="F4236" t="str">
        <f t="shared" si="66"/>
        <v/>
      </c>
    </row>
    <row r="4237" spans="6:6" x14ac:dyDescent="0.25">
      <c r="F4237" t="str">
        <f t="shared" si="66"/>
        <v/>
      </c>
    </row>
    <row r="4238" spans="6:6" x14ac:dyDescent="0.25">
      <c r="F4238" t="str">
        <f t="shared" si="66"/>
        <v/>
      </c>
    </row>
    <row r="4239" spans="6:6" x14ac:dyDescent="0.25">
      <c r="F4239" t="str">
        <f t="shared" si="66"/>
        <v/>
      </c>
    </row>
    <row r="4240" spans="6:6" x14ac:dyDescent="0.25">
      <c r="F4240" t="str">
        <f t="shared" si="66"/>
        <v/>
      </c>
    </row>
    <row r="4241" spans="6:6" x14ac:dyDescent="0.25">
      <c r="F4241" t="str">
        <f t="shared" si="66"/>
        <v/>
      </c>
    </row>
    <row r="4242" spans="6:6" x14ac:dyDescent="0.25">
      <c r="F4242" t="str">
        <f t="shared" si="66"/>
        <v/>
      </c>
    </row>
    <row r="4243" spans="6:6" x14ac:dyDescent="0.25">
      <c r="F4243" t="str">
        <f t="shared" si="66"/>
        <v/>
      </c>
    </row>
    <row r="4244" spans="6:6" x14ac:dyDescent="0.25">
      <c r="F4244" t="str">
        <f t="shared" si="66"/>
        <v/>
      </c>
    </row>
    <row r="4245" spans="6:6" x14ac:dyDescent="0.25">
      <c r="F4245" t="str">
        <f t="shared" si="66"/>
        <v/>
      </c>
    </row>
    <row r="4246" spans="6:6" x14ac:dyDescent="0.25">
      <c r="F4246" t="str">
        <f t="shared" si="66"/>
        <v/>
      </c>
    </row>
    <row r="4247" spans="6:6" x14ac:dyDescent="0.25">
      <c r="F4247" t="str">
        <f t="shared" si="66"/>
        <v/>
      </c>
    </row>
    <row r="4248" spans="6:6" x14ac:dyDescent="0.25">
      <c r="F4248" t="str">
        <f t="shared" si="66"/>
        <v/>
      </c>
    </row>
    <row r="4249" spans="6:6" x14ac:dyDescent="0.25">
      <c r="F4249" t="str">
        <f t="shared" si="66"/>
        <v/>
      </c>
    </row>
    <row r="4250" spans="6:6" x14ac:dyDescent="0.25">
      <c r="F4250" t="str">
        <f t="shared" si="66"/>
        <v/>
      </c>
    </row>
    <row r="4251" spans="6:6" x14ac:dyDescent="0.25">
      <c r="F4251" t="str">
        <f t="shared" si="66"/>
        <v/>
      </c>
    </row>
    <row r="4252" spans="6:6" x14ac:dyDescent="0.25">
      <c r="F4252" t="str">
        <f t="shared" si="66"/>
        <v/>
      </c>
    </row>
    <row r="4253" spans="6:6" x14ac:dyDescent="0.25">
      <c r="F4253" t="str">
        <f t="shared" si="66"/>
        <v/>
      </c>
    </row>
    <row r="4254" spans="6:6" x14ac:dyDescent="0.25">
      <c r="F4254" t="str">
        <f t="shared" si="66"/>
        <v/>
      </c>
    </row>
    <row r="4255" spans="6:6" x14ac:dyDescent="0.25">
      <c r="F4255" t="str">
        <f t="shared" si="66"/>
        <v/>
      </c>
    </row>
    <row r="4256" spans="6:6" x14ac:dyDescent="0.25">
      <c r="F4256" t="str">
        <f t="shared" si="66"/>
        <v/>
      </c>
    </row>
    <row r="4257" spans="6:6" x14ac:dyDescent="0.25">
      <c r="F4257" t="str">
        <f t="shared" si="66"/>
        <v/>
      </c>
    </row>
    <row r="4258" spans="6:6" x14ac:dyDescent="0.25">
      <c r="F4258" t="str">
        <f t="shared" si="66"/>
        <v/>
      </c>
    </row>
    <row r="4259" spans="6:6" x14ac:dyDescent="0.25">
      <c r="F4259" t="str">
        <f t="shared" si="66"/>
        <v/>
      </c>
    </row>
    <row r="4260" spans="6:6" x14ac:dyDescent="0.25">
      <c r="F4260" t="str">
        <f t="shared" si="66"/>
        <v/>
      </c>
    </row>
    <row r="4261" spans="6:6" x14ac:dyDescent="0.25">
      <c r="F4261" t="str">
        <f t="shared" si="66"/>
        <v/>
      </c>
    </row>
    <row r="4262" spans="6:6" x14ac:dyDescent="0.25">
      <c r="F4262" t="str">
        <f t="shared" si="66"/>
        <v/>
      </c>
    </row>
    <row r="4263" spans="6:6" x14ac:dyDescent="0.25">
      <c r="F4263" t="str">
        <f t="shared" si="66"/>
        <v/>
      </c>
    </row>
    <row r="4264" spans="6:6" x14ac:dyDescent="0.25">
      <c r="F4264" t="str">
        <f t="shared" si="66"/>
        <v/>
      </c>
    </row>
    <row r="4265" spans="6:6" x14ac:dyDescent="0.25">
      <c r="F4265" t="str">
        <f t="shared" si="66"/>
        <v/>
      </c>
    </row>
    <row r="4266" spans="6:6" x14ac:dyDescent="0.25">
      <c r="F4266" t="str">
        <f t="shared" si="66"/>
        <v/>
      </c>
    </row>
    <row r="4267" spans="6:6" x14ac:dyDescent="0.25">
      <c r="F4267" t="str">
        <f t="shared" si="66"/>
        <v/>
      </c>
    </row>
    <row r="4268" spans="6:6" x14ac:dyDescent="0.25">
      <c r="F4268" t="str">
        <f t="shared" si="66"/>
        <v/>
      </c>
    </row>
    <row r="4269" spans="6:6" x14ac:dyDescent="0.25">
      <c r="F4269" t="str">
        <f t="shared" si="66"/>
        <v/>
      </c>
    </row>
    <row r="4270" spans="6:6" x14ac:dyDescent="0.25">
      <c r="F4270" t="str">
        <f t="shared" si="66"/>
        <v/>
      </c>
    </row>
    <row r="4271" spans="6:6" x14ac:dyDescent="0.25">
      <c r="F4271" t="str">
        <f t="shared" si="66"/>
        <v/>
      </c>
    </row>
    <row r="4272" spans="6:6" x14ac:dyDescent="0.25">
      <c r="F4272" t="str">
        <f t="shared" si="66"/>
        <v/>
      </c>
    </row>
    <row r="4273" spans="6:6" x14ac:dyDescent="0.25">
      <c r="F4273" t="str">
        <f t="shared" si="66"/>
        <v/>
      </c>
    </row>
    <row r="4274" spans="6:6" x14ac:dyDescent="0.25">
      <c r="F4274" t="str">
        <f t="shared" si="66"/>
        <v/>
      </c>
    </row>
    <row r="4275" spans="6:6" x14ac:dyDescent="0.25">
      <c r="F4275" t="str">
        <f t="shared" si="66"/>
        <v/>
      </c>
    </row>
    <row r="4276" spans="6:6" x14ac:dyDescent="0.25">
      <c r="F4276" t="str">
        <f t="shared" si="66"/>
        <v/>
      </c>
    </row>
    <row r="4277" spans="6:6" x14ac:dyDescent="0.25">
      <c r="F4277" t="str">
        <f t="shared" si="66"/>
        <v/>
      </c>
    </row>
    <row r="4278" spans="6:6" x14ac:dyDescent="0.25">
      <c r="F4278" t="str">
        <f t="shared" si="66"/>
        <v/>
      </c>
    </row>
    <row r="4279" spans="6:6" x14ac:dyDescent="0.25">
      <c r="F4279" t="str">
        <f t="shared" si="66"/>
        <v/>
      </c>
    </row>
    <row r="4280" spans="6:6" x14ac:dyDescent="0.25">
      <c r="F4280" t="str">
        <f t="shared" si="66"/>
        <v/>
      </c>
    </row>
    <row r="4281" spans="6:6" x14ac:dyDescent="0.25">
      <c r="F4281" t="str">
        <f t="shared" si="66"/>
        <v/>
      </c>
    </row>
    <row r="4282" spans="6:6" x14ac:dyDescent="0.25">
      <c r="F4282" t="str">
        <f t="shared" si="66"/>
        <v/>
      </c>
    </row>
    <row r="4283" spans="6:6" x14ac:dyDescent="0.25">
      <c r="F4283" t="str">
        <f t="shared" si="66"/>
        <v/>
      </c>
    </row>
    <row r="4284" spans="6:6" x14ac:dyDescent="0.25">
      <c r="F4284" t="str">
        <f t="shared" si="66"/>
        <v/>
      </c>
    </row>
    <row r="4285" spans="6:6" x14ac:dyDescent="0.25">
      <c r="F4285" t="str">
        <f t="shared" si="66"/>
        <v/>
      </c>
    </row>
    <row r="4286" spans="6:6" x14ac:dyDescent="0.25">
      <c r="F4286" t="str">
        <f t="shared" si="66"/>
        <v/>
      </c>
    </row>
    <row r="4287" spans="6:6" x14ac:dyDescent="0.25">
      <c r="F4287" t="str">
        <f t="shared" si="66"/>
        <v/>
      </c>
    </row>
    <row r="4288" spans="6:6" x14ac:dyDescent="0.25">
      <c r="F4288" t="str">
        <f t="shared" si="66"/>
        <v/>
      </c>
    </row>
    <row r="4289" spans="6:6" x14ac:dyDescent="0.25">
      <c r="F4289" t="str">
        <f t="shared" si="66"/>
        <v/>
      </c>
    </row>
    <row r="4290" spans="6:6" x14ac:dyDescent="0.25">
      <c r="F4290" t="str">
        <f t="shared" si="66"/>
        <v/>
      </c>
    </row>
    <row r="4291" spans="6:6" x14ac:dyDescent="0.25">
      <c r="F4291" t="str">
        <f t="shared" ref="F4291:F4354" si="67">CONCATENATE(A4291,B4291,C4291,D4291,E4291)</f>
        <v/>
      </c>
    </row>
    <row r="4292" spans="6:6" x14ac:dyDescent="0.25">
      <c r="F4292" t="str">
        <f t="shared" si="67"/>
        <v/>
      </c>
    </row>
    <row r="4293" spans="6:6" x14ac:dyDescent="0.25">
      <c r="F4293" t="str">
        <f t="shared" si="67"/>
        <v/>
      </c>
    </row>
    <row r="4294" spans="6:6" x14ac:dyDescent="0.25">
      <c r="F4294" t="str">
        <f t="shared" si="67"/>
        <v/>
      </c>
    </row>
    <row r="4295" spans="6:6" x14ac:dyDescent="0.25">
      <c r="F4295" t="str">
        <f t="shared" si="67"/>
        <v/>
      </c>
    </row>
    <row r="4296" spans="6:6" x14ac:dyDescent="0.25">
      <c r="F4296" t="str">
        <f t="shared" si="67"/>
        <v/>
      </c>
    </row>
    <row r="4297" spans="6:6" x14ac:dyDescent="0.25">
      <c r="F4297" t="str">
        <f t="shared" si="67"/>
        <v/>
      </c>
    </row>
    <row r="4298" spans="6:6" x14ac:dyDescent="0.25">
      <c r="F4298" t="str">
        <f t="shared" si="67"/>
        <v/>
      </c>
    </row>
    <row r="4299" spans="6:6" x14ac:dyDescent="0.25">
      <c r="F4299" t="str">
        <f t="shared" si="67"/>
        <v/>
      </c>
    </row>
    <row r="4300" spans="6:6" x14ac:dyDescent="0.25">
      <c r="F4300" t="str">
        <f t="shared" si="67"/>
        <v/>
      </c>
    </row>
    <row r="4301" spans="6:6" x14ac:dyDescent="0.25">
      <c r="F4301" t="str">
        <f t="shared" si="67"/>
        <v/>
      </c>
    </row>
    <row r="4302" spans="6:6" x14ac:dyDescent="0.25">
      <c r="F4302" t="str">
        <f t="shared" si="67"/>
        <v/>
      </c>
    </row>
    <row r="4303" spans="6:6" x14ac:dyDescent="0.25">
      <c r="F4303" t="str">
        <f t="shared" si="67"/>
        <v/>
      </c>
    </row>
    <row r="4304" spans="6:6" x14ac:dyDescent="0.25">
      <c r="F4304" t="str">
        <f t="shared" si="67"/>
        <v/>
      </c>
    </row>
    <row r="4305" spans="6:6" x14ac:dyDescent="0.25">
      <c r="F4305" t="str">
        <f t="shared" si="67"/>
        <v/>
      </c>
    </row>
    <row r="4306" spans="6:6" x14ac:dyDescent="0.25">
      <c r="F4306" t="str">
        <f t="shared" si="67"/>
        <v/>
      </c>
    </row>
    <row r="4307" spans="6:6" x14ac:dyDescent="0.25">
      <c r="F4307" t="str">
        <f t="shared" si="67"/>
        <v/>
      </c>
    </row>
    <row r="4308" spans="6:6" x14ac:dyDescent="0.25">
      <c r="F4308" t="str">
        <f t="shared" si="67"/>
        <v/>
      </c>
    </row>
    <row r="4309" spans="6:6" x14ac:dyDescent="0.25">
      <c r="F4309" t="str">
        <f t="shared" si="67"/>
        <v/>
      </c>
    </row>
    <row r="4310" spans="6:6" x14ac:dyDescent="0.25">
      <c r="F4310" t="str">
        <f t="shared" si="67"/>
        <v/>
      </c>
    </row>
    <row r="4311" spans="6:6" x14ac:dyDescent="0.25">
      <c r="F4311" t="str">
        <f t="shared" si="67"/>
        <v/>
      </c>
    </row>
    <row r="4312" spans="6:6" x14ac:dyDescent="0.25">
      <c r="F4312" t="str">
        <f t="shared" si="67"/>
        <v/>
      </c>
    </row>
    <row r="4313" spans="6:6" x14ac:dyDescent="0.25">
      <c r="F4313" t="str">
        <f t="shared" si="67"/>
        <v/>
      </c>
    </row>
    <row r="4314" spans="6:6" x14ac:dyDescent="0.25">
      <c r="F4314" t="str">
        <f t="shared" si="67"/>
        <v/>
      </c>
    </row>
    <row r="4315" spans="6:6" x14ac:dyDescent="0.25">
      <c r="F4315" t="str">
        <f t="shared" si="67"/>
        <v/>
      </c>
    </row>
    <row r="4316" spans="6:6" x14ac:dyDescent="0.25">
      <c r="F4316" t="str">
        <f t="shared" si="67"/>
        <v/>
      </c>
    </row>
    <row r="4317" spans="6:6" x14ac:dyDescent="0.25">
      <c r="F4317" t="str">
        <f t="shared" si="67"/>
        <v/>
      </c>
    </row>
    <row r="4318" spans="6:6" x14ac:dyDescent="0.25">
      <c r="F4318" t="str">
        <f t="shared" si="67"/>
        <v/>
      </c>
    </row>
    <row r="4319" spans="6:6" x14ac:dyDescent="0.25">
      <c r="F4319" t="str">
        <f t="shared" si="67"/>
        <v/>
      </c>
    </row>
    <row r="4320" spans="6:6" x14ac:dyDescent="0.25">
      <c r="F4320" t="str">
        <f t="shared" si="67"/>
        <v/>
      </c>
    </row>
    <row r="4321" spans="6:6" x14ac:dyDescent="0.25">
      <c r="F4321" t="str">
        <f t="shared" si="67"/>
        <v/>
      </c>
    </row>
    <row r="4322" spans="6:6" x14ac:dyDescent="0.25">
      <c r="F4322" t="str">
        <f t="shared" si="67"/>
        <v/>
      </c>
    </row>
    <row r="4323" spans="6:6" x14ac:dyDescent="0.25">
      <c r="F4323" t="str">
        <f t="shared" si="67"/>
        <v/>
      </c>
    </row>
    <row r="4324" spans="6:6" x14ac:dyDescent="0.25">
      <c r="F4324" t="str">
        <f t="shared" si="67"/>
        <v/>
      </c>
    </row>
    <row r="4325" spans="6:6" x14ac:dyDescent="0.25">
      <c r="F4325" t="str">
        <f t="shared" si="67"/>
        <v/>
      </c>
    </row>
    <row r="4326" spans="6:6" x14ac:dyDescent="0.25">
      <c r="F4326" t="str">
        <f t="shared" si="67"/>
        <v/>
      </c>
    </row>
    <row r="4327" spans="6:6" x14ac:dyDescent="0.25">
      <c r="F4327" t="str">
        <f t="shared" si="67"/>
        <v/>
      </c>
    </row>
    <row r="4328" spans="6:6" x14ac:dyDescent="0.25">
      <c r="F4328" t="str">
        <f t="shared" si="67"/>
        <v/>
      </c>
    </row>
    <row r="4329" spans="6:6" x14ac:dyDescent="0.25">
      <c r="F4329" t="str">
        <f t="shared" si="67"/>
        <v/>
      </c>
    </row>
    <row r="4330" spans="6:6" x14ac:dyDescent="0.25">
      <c r="F4330" t="str">
        <f t="shared" si="67"/>
        <v/>
      </c>
    </row>
    <row r="4331" spans="6:6" x14ac:dyDescent="0.25">
      <c r="F4331" t="str">
        <f t="shared" si="67"/>
        <v/>
      </c>
    </row>
    <row r="4332" spans="6:6" x14ac:dyDescent="0.25">
      <c r="F4332" t="str">
        <f t="shared" si="67"/>
        <v/>
      </c>
    </row>
    <row r="4333" spans="6:6" x14ac:dyDescent="0.25">
      <c r="F4333" t="str">
        <f t="shared" si="67"/>
        <v/>
      </c>
    </row>
    <row r="4334" spans="6:6" x14ac:dyDescent="0.25">
      <c r="F4334" t="str">
        <f t="shared" si="67"/>
        <v/>
      </c>
    </row>
    <row r="4335" spans="6:6" x14ac:dyDescent="0.25">
      <c r="F4335" t="str">
        <f t="shared" si="67"/>
        <v/>
      </c>
    </row>
    <row r="4336" spans="6:6" x14ac:dyDescent="0.25">
      <c r="F4336" t="str">
        <f t="shared" si="67"/>
        <v/>
      </c>
    </row>
    <row r="4337" spans="6:6" x14ac:dyDescent="0.25">
      <c r="F4337" t="str">
        <f t="shared" si="67"/>
        <v/>
      </c>
    </row>
    <row r="4338" spans="6:6" x14ac:dyDescent="0.25">
      <c r="F4338" t="str">
        <f t="shared" si="67"/>
        <v/>
      </c>
    </row>
    <row r="4339" spans="6:6" x14ac:dyDescent="0.25">
      <c r="F4339" t="str">
        <f t="shared" si="67"/>
        <v/>
      </c>
    </row>
    <row r="4340" spans="6:6" x14ac:dyDescent="0.25">
      <c r="F4340" t="str">
        <f t="shared" si="67"/>
        <v/>
      </c>
    </row>
    <row r="4341" spans="6:6" x14ac:dyDescent="0.25">
      <c r="F4341" t="str">
        <f t="shared" si="67"/>
        <v/>
      </c>
    </row>
    <row r="4342" spans="6:6" x14ac:dyDescent="0.25">
      <c r="F4342" t="str">
        <f t="shared" si="67"/>
        <v/>
      </c>
    </row>
    <row r="4343" spans="6:6" x14ac:dyDescent="0.25">
      <c r="F4343" t="str">
        <f t="shared" si="67"/>
        <v/>
      </c>
    </row>
    <row r="4344" spans="6:6" x14ac:dyDescent="0.25">
      <c r="F4344" t="str">
        <f t="shared" si="67"/>
        <v/>
      </c>
    </row>
    <row r="4345" spans="6:6" x14ac:dyDescent="0.25">
      <c r="F4345" t="str">
        <f t="shared" si="67"/>
        <v/>
      </c>
    </row>
    <row r="4346" spans="6:6" x14ac:dyDescent="0.25">
      <c r="F4346" t="str">
        <f t="shared" si="67"/>
        <v/>
      </c>
    </row>
    <row r="4347" spans="6:6" x14ac:dyDescent="0.25">
      <c r="F4347" t="str">
        <f t="shared" si="67"/>
        <v/>
      </c>
    </row>
    <row r="4348" spans="6:6" x14ac:dyDescent="0.25">
      <c r="F4348" t="str">
        <f t="shared" si="67"/>
        <v/>
      </c>
    </row>
    <row r="4349" spans="6:6" x14ac:dyDescent="0.25">
      <c r="F4349" t="str">
        <f t="shared" si="67"/>
        <v/>
      </c>
    </row>
    <row r="4350" spans="6:6" x14ac:dyDescent="0.25">
      <c r="F4350" t="str">
        <f t="shared" si="67"/>
        <v/>
      </c>
    </row>
    <row r="4351" spans="6:6" x14ac:dyDescent="0.25">
      <c r="F4351" t="str">
        <f t="shared" si="67"/>
        <v/>
      </c>
    </row>
    <row r="4352" spans="6:6" x14ac:dyDescent="0.25">
      <c r="F4352" t="str">
        <f t="shared" si="67"/>
        <v/>
      </c>
    </row>
    <row r="4353" spans="6:6" x14ac:dyDescent="0.25">
      <c r="F4353" t="str">
        <f t="shared" si="67"/>
        <v/>
      </c>
    </row>
    <row r="4354" spans="6:6" x14ac:dyDescent="0.25">
      <c r="F4354" t="str">
        <f t="shared" si="67"/>
        <v/>
      </c>
    </row>
    <row r="4355" spans="6:6" x14ac:dyDescent="0.25">
      <c r="F4355" t="str">
        <f t="shared" ref="F4355:F4418" si="68">CONCATENATE(A4355,B4355,C4355,D4355,E4355)</f>
        <v/>
      </c>
    </row>
    <row r="4356" spans="6:6" x14ac:dyDescent="0.25">
      <c r="F4356" t="str">
        <f t="shared" si="68"/>
        <v/>
      </c>
    </row>
    <row r="4357" spans="6:6" x14ac:dyDescent="0.25">
      <c r="F4357" t="str">
        <f t="shared" si="68"/>
        <v/>
      </c>
    </row>
    <row r="4358" spans="6:6" x14ac:dyDescent="0.25">
      <c r="F4358" t="str">
        <f t="shared" si="68"/>
        <v/>
      </c>
    </row>
    <row r="4359" spans="6:6" x14ac:dyDescent="0.25">
      <c r="F4359" t="str">
        <f t="shared" si="68"/>
        <v/>
      </c>
    </row>
    <row r="4360" spans="6:6" x14ac:dyDescent="0.25">
      <c r="F4360" t="str">
        <f t="shared" si="68"/>
        <v/>
      </c>
    </row>
    <row r="4361" spans="6:6" x14ac:dyDescent="0.25">
      <c r="F4361" t="str">
        <f t="shared" si="68"/>
        <v/>
      </c>
    </row>
    <row r="4362" spans="6:6" x14ac:dyDescent="0.25">
      <c r="F4362" t="str">
        <f t="shared" si="68"/>
        <v/>
      </c>
    </row>
    <row r="4363" spans="6:6" x14ac:dyDescent="0.25">
      <c r="F4363" t="str">
        <f t="shared" si="68"/>
        <v/>
      </c>
    </row>
    <row r="4364" spans="6:6" x14ac:dyDescent="0.25">
      <c r="F4364" t="str">
        <f t="shared" si="68"/>
        <v/>
      </c>
    </row>
    <row r="4365" spans="6:6" x14ac:dyDescent="0.25">
      <c r="F4365" t="str">
        <f t="shared" si="68"/>
        <v/>
      </c>
    </row>
    <row r="4366" spans="6:6" x14ac:dyDescent="0.25">
      <c r="F4366" t="str">
        <f t="shared" si="68"/>
        <v/>
      </c>
    </row>
    <row r="4367" spans="6:6" x14ac:dyDescent="0.25">
      <c r="F4367" t="str">
        <f t="shared" si="68"/>
        <v/>
      </c>
    </row>
    <row r="4368" spans="6:6" x14ac:dyDescent="0.25">
      <c r="F4368" t="str">
        <f t="shared" si="68"/>
        <v/>
      </c>
    </row>
    <row r="4369" spans="6:6" x14ac:dyDescent="0.25">
      <c r="F4369" t="str">
        <f t="shared" si="68"/>
        <v/>
      </c>
    </row>
    <row r="4370" spans="6:6" x14ac:dyDescent="0.25">
      <c r="F4370" t="str">
        <f t="shared" si="68"/>
        <v/>
      </c>
    </row>
    <row r="4371" spans="6:6" x14ac:dyDescent="0.25">
      <c r="F4371" t="str">
        <f t="shared" si="68"/>
        <v/>
      </c>
    </row>
    <row r="4372" spans="6:6" x14ac:dyDescent="0.25">
      <c r="F4372" t="str">
        <f t="shared" si="68"/>
        <v/>
      </c>
    </row>
    <row r="4373" spans="6:6" x14ac:dyDescent="0.25">
      <c r="F4373" t="str">
        <f t="shared" si="68"/>
        <v/>
      </c>
    </row>
    <row r="4374" spans="6:6" x14ac:dyDescent="0.25">
      <c r="F4374" t="str">
        <f t="shared" si="68"/>
        <v/>
      </c>
    </row>
    <row r="4375" spans="6:6" x14ac:dyDescent="0.25">
      <c r="F4375" t="str">
        <f t="shared" si="68"/>
        <v/>
      </c>
    </row>
    <row r="4376" spans="6:6" x14ac:dyDescent="0.25">
      <c r="F4376" t="str">
        <f t="shared" si="68"/>
        <v/>
      </c>
    </row>
    <row r="4377" spans="6:6" x14ac:dyDescent="0.25">
      <c r="F4377" t="str">
        <f t="shared" si="68"/>
        <v/>
      </c>
    </row>
    <row r="4378" spans="6:6" x14ac:dyDescent="0.25">
      <c r="F4378" t="str">
        <f t="shared" si="68"/>
        <v/>
      </c>
    </row>
    <row r="4379" spans="6:6" x14ac:dyDescent="0.25">
      <c r="F4379" t="str">
        <f t="shared" si="68"/>
        <v/>
      </c>
    </row>
    <row r="4380" spans="6:6" x14ac:dyDescent="0.25">
      <c r="F4380" t="str">
        <f t="shared" si="68"/>
        <v/>
      </c>
    </row>
    <row r="4381" spans="6:6" x14ac:dyDescent="0.25">
      <c r="F4381" t="str">
        <f t="shared" si="68"/>
        <v/>
      </c>
    </row>
    <row r="4382" spans="6:6" x14ac:dyDescent="0.25">
      <c r="F4382" t="str">
        <f t="shared" si="68"/>
        <v/>
      </c>
    </row>
    <row r="4383" spans="6:6" x14ac:dyDescent="0.25">
      <c r="F4383" t="str">
        <f t="shared" si="68"/>
        <v/>
      </c>
    </row>
    <row r="4384" spans="6:6" x14ac:dyDescent="0.25">
      <c r="F4384" t="str">
        <f t="shared" si="68"/>
        <v/>
      </c>
    </row>
    <row r="4385" spans="6:6" x14ac:dyDescent="0.25">
      <c r="F4385" t="str">
        <f t="shared" si="68"/>
        <v/>
      </c>
    </row>
    <row r="4386" spans="6:6" x14ac:dyDescent="0.25">
      <c r="F4386" t="str">
        <f t="shared" si="68"/>
        <v/>
      </c>
    </row>
    <row r="4387" spans="6:6" x14ac:dyDescent="0.25">
      <c r="F4387" t="str">
        <f t="shared" si="68"/>
        <v/>
      </c>
    </row>
    <row r="4388" spans="6:6" x14ac:dyDescent="0.25">
      <c r="F4388" t="str">
        <f t="shared" si="68"/>
        <v/>
      </c>
    </row>
    <row r="4389" spans="6:6" x14ac:dyDescent="0.25">
      <c r="F4389" t="str">
        <f t="shared" si="68"/>
        <v/>
      </c>
    </row>
    <row r="4390" spans="6:6" x14ac:dyDescent="0.25">
      <c r="F4390" t="str">
        <f t="shared" si="68"/>
        <v/>
      </c>
    </row>
    <row r="4391" spans="6:6" x14ac:dyDescent="0.25">
      <c r="F4391" t="str">
        <f t="shared" si="68"/>
        <v/>
      </c>
    </row>
    <row r="4392" spans="6:6" x14ac:dyDescent="0.25">
      <c r="F4392" t="str">
        <f t="shared" si="68"/>
        <v/>
      </c>
    </row>
    <row r="4393" spans="6:6" x14ac:dyDescent="0.25">
      <c r="F4393" t="str">
        <f t="shared" si="68"/>
        <v/>
      </c>
    </row>
    <row r="4394" spans="6:6" x14ac:dyDescent="0.25">
      <c r="F4394" t="str">
        <f t="shared" si="68"/>
        <v/>
      </c>
    </row>
    <row r="4395" spans="6:6" x14ac:dyDescent="0.25">
      <c r="F4395" t="str">
        <f t="shared" si="68"/>
        <v/>
      </c>
    </row>
    <row r="4396" spans="6:6" x14ac:dyDescent="0.25">
      <c r="F4396" t="str">
        <f t="shared" si="68"/>
        <v/>
      </c>
    </row>
    <row r="4397" spans="6:6" x14ac:dyDescent="0.25">
      <c r="F4397" t="str">
        <f t="shared" si="68"/>
        <v/>
      </c>
    </row>
    <row r="4398" spans="6:6" x14ac:dyDescent="0.25">
      <c r="F4398" t="str">
        <f t="shared" si="68"/>
        <v/>
      </c>
    </row>
    <row r="4399" spans="6:6" x14ac:dyDescent="0.25">
      <c r="F4399" t="str">
        <f t="shared" si="68"/>
        <v/>
      </c>
    </row>
    <row r="4400" spans="6:6" x14ac:dyDescent="0.25">
      <c r="F4400" t="str">
        <f t="shared" si="68"/>
        <v/>
      </c>
    </row>
    <row r="4401" spans="6:6" x14ac:dyDescent="0.25">
      <c r="F4401" t="str">
        <f t="shared" si="68"/>
        <v/>
      </c>
    </row>
    <row r="4402" spans="6:6" x14ac:dyDescent="0.25">
      <c r="F4402" t="str">
        <f t="shared" si="68"/>
        <v/>
      </c>
    </row>
    <row r="4403" spans="6:6" x14ac:dyDescent="0.25">
      <c r="F4403" t="str">
        <f t="shared" si="68"/>
        <v/>
      </c>
    </row>
    <row r="4404" spans="6:6" x14ac:dyDescent="0.25">
      <c r="F4404" t="str">
        <f t="shared" si="68"/>
        <v/>
      </c>
    </row>
    <row r="4405" spans="6:6" x14ac:dyDescent="0.25">
      <c r="F4405" t="str">
        <f t="shared" si="68"/>
        <v/>
      </c>
    </row>
    <row r="4406" spans="6:6" x14ac:dyDescent="0.25">
      <c r="F4406" t="str">
        <f t="shared" si="68"/>
        <v/>
      </c>
    </row>
    <row r="4407" spans="6:6" x14ac:dyDescent="0.25">
      <c r="F4407" t="str">
        <f t="shared" si="68"/>
        <v/>
      </c>
    </row>
    <row r="4408" spans="6:6" x14ac:dyDescent="0.25">
      <c r="F4408" t="str">
        <f t="shared" si="68"/>
        <v/>
      </c>
    </row>
    <row r="4409" spans="6:6" x14ac:dyDescent="0.25">
      <c r="F4409" t="str">
        <f t="shared" si="68"/>
        <v/>
      </c>
    </row>
    <row r="4410" spans="6:6" x14ac:dyDescent="0.25">
      <c r="F4410" t="str">
        <f t="shared" si="68"/>
        <v/>
      </c>
    </row>
    <row r="4411" spans="6:6" x14ac:dyDescent="0.25">
      <c r="F4411" t="str">
        <f t="shared" si="68"/>
        <v/>
      </c>
    </row>
    <row r="4412" spans="6:6" x14ac:dyDescent="0.25">
      <c r="F4412" t="str">
        <f t="shared" si="68"/>
        <v/>
      </c>
    </row>
    <row r="4413" spans="6:6" x14ac:dyDescent="0.25">
      <c r="F4413" t="str">
        <f t="shared" si="68"/>
        <v/>
      </c>
    </row>
    <row r="4414" spans="6:6" x14ac:dyDescent="0.25">
      <c r="F4414" t="str">
        <f t="shared" si="68"/>
        <v/>
      </c>
    </row>
    <row r="4415" spans="6:6" x14ac:dyDescent="0.25">
      <c r="F4415" t="str">
        <f t="shared" si="68"/>
        <v/>
      </c>
    </row>
    <row r="4416" spans="6:6" x14ac:dyDescent="0.25">
      <c r="F4416" t="str">
        <f t="shared" si="68"/>
        <v/>
      </c>
    </row>
    <row r="4417" spans="6:6" x14ac:dyDescent="0.25">
      <c r="F4417" t="str">
        <f t="shared" si="68"/>
        <v/>
      </c>
    </row>
    <row r="4418" spans="6:6" x14ac:dyDescent="0.25">
      <c r="F4418" t="str">
        <f t="shared" si="68"/>
        <v/>
      </c>
    </row>
    <row r="4419" spans="6:6" x14ac:dyDescent="0.25">
      <c r="F4419" t="str">
        <f t="shared" ref="F4419:F4482" si="69">CONCATENATE(A4419,B4419,C4419,D4419,E4419)</f>
        <v/>
      </c>
    </row>
    <row r="4420" spans="6:6" x14ac:dyDescent="0.25">
      <c r="F4420" t="str">
        <f t="shared" si="69"/>
        <v/>
      </c>
    </row>
    <row r="4421" spans="6:6" x14ac:dyDescent="0.25">
      <c r="F4421" t="str">
        <f t="shared" si="69"/>
        <v/>
      </c>
    </row>
    <row r="4422" spans="6:6" x14ac:dyDescent="0.25">
      <c r="F4422" t="str">
        <f t="shared" si="69"/>
        <v/>
      </c>
    </row>
    <row r="4423" spans="6:6" x14ac:dyDescent="0.25">
      <c r="F4423" t="str">
        <f t="shared" si="69"/>
        <v/>
      </c>
    </row>
    <row r="4424" spans="6:6" x14ac:dyDescent="0.25">
      <c r="F4424" t="str">
        <f t="shared" si="69"/>
        <v/>
      </c>
    </row>
    <row r="4425" spans="6:6" x14ac:dyDescent="0.25">
      <c r="F4425" t="str">
        <f t="shared" si="69"/>
        <v/>
      </c>
    </row>
    <row r="4426" spans="6:6" x14ac:dyDescent="0.25">
      <c r="F4426" t="str">
        <f t="shared" si="69"/>
        <v/>
      </c>
    </row>
    <row r="4427" spans="6:6" x14ac:dyDescent="0.25">
      <c r="F4427" t="str">
        <f t="shared" si="69"/>
        <v/>
      </c>
    </row>
    <row r="4428" spans="6:6" x14ac:dyDescent="0.25">
      <c r="F4428" t="str">
        <f t="shared" si="69"/>
        <v/>
      </c>
    </row>
    <row r="4429" spans="6:6" x14ac:dyDescent="0.25">
      <c r="F4429" t="str">
        <f t="shared" si="69"/>
        <v/>
      </c>
    </row>
    <row r="4430" spans="6:6" x14ac:dyDescent="0.25">
      <c r="F4430" t="str">
        <f t="shared" si="69"/>
        <v/>
      </c>
    </row>
    <row r="4431" spans="6:6" x14ac:dyDescent="0.25">
      <c r="F4431" t="str">
        <f t="shared" si="69"/>
        <v/>
      </c>
    </row>
    <row r="4432" spans="6:6" x14ac:dyDescent="0.25">
      <c r="F4432" t="str">
        <f t="shared" si="69"/>
        <v/>
      </c>
    </row>
    <row r="4433" spans="6:6" x14ac:dyDescent="0.25">
      <c r="F4433" t="str">
        <f t="shared" si="69"/>
        <v/>
      </c>
    </row>
    <row r="4434" spans="6:6" x14ac:dyDescent="0.25">
      <c r="F4434" t="str">
        <f t="shared" si="69"/>
        <v/>
      </c>
    </row>
    <row r="4435" spans="6:6" x14ac:dyDescent="0.25">
      <c r="F4435" t="str">
        <f t="shared" si="69"/>
        <v/>
      </c>
    </row>
    <row r="4436" spans="6:6" x14ac:dyDescent="0.25">
      <c r="F4436" t="str">
        <f t="shared" si="69"/>
        <v/>
      </c>
    </row>
    <row r="4437" spans="6:6" x14ac:dyDescent="0.25">
      <c r="F4437" t="str">
        <f t="shared" si="69"/>
        <v/>
      </c>
    </row>
    <row r="4438" spans="6:6" x14ac:dyDescent="0.25">
      <c r="F4438" t="str">
        <f t="shared" si="69"/>
        <v/>
      </c>
    </row>
    <row r="4439" spans="6:6" x14ac:dyDescent="0.25">
      <c r="F4439" t="str">
        <f t="shared" si="69"/>
        <v/>
      </c>
    </row>
    <row r="4440" spans="6:6" x14ac:dyDescent="0.25">
      <c r="F4440" t="str">
        <f t="shared" si="69"/>
        <v/>
      </c>
    </row>
    <row r="4441" spans="6:6" x14ac:dyDescent="0.25">
      <c r="F4441" t="str">
        <f t="shared" si="69"/>
        <v/>
      </c>
    </row>
    <row r="4442" spans="6:6" x14ac:dyDescent="0.25">
      <c r="F4442" t="str">
        <f t="shared" si="69"/>
        <v/>
      </c>
    </row>
    <row r="4443" spans="6:6" x14ac:dyDescent="0.25">
      <c r="F4443" t="str">
        <f t="shared" si="69"/>
        <v/>
      </c>
    </row>
    <row r="4444" spans="6:6" x14ac:dyDescent="0.25">
      <c r="F4444" t="str">
        <f t="shared" si="69"/>
        <v/>
      </c>
    </row>
    <row r="4445" spans="6:6" x14ac:dyDescent="0.25">
      <c r="F4445" t="str">
        <f t="shared" si="69"/>
        <v/>
      </c>
    </row>
    <row r="4446" spans="6:6" x14ac:dyDescent="0.25">
      <c r="F4446" t="str">
        <f t="shared" si="69"/>
        <v/>
      </c>
    </row>
    <row r="4447" spans="6:6" x14ac:dyDescent="0.25">
      <c r="F4447" t="str">
        <f t="shared" si="69"/>
        <v/>
      </c>
    </row>
    <row r="4448" spans="6:6" x14ac:dyDescent="0.25">
      <c r="F4448" t="str">
        <f t="shared" si="69"/>
        <v/>
      </c>
    </row>
    <row r="4449" spans="6:6" x14ac:dyDescent="0.25">
      <c r="F4449" t="str">
        <f t="shared" si="69"/>
        <v/>
      </c>
    </row>
    <row r="4450" spans="6:6" x14ac:dyDescent="0.25">
      <c r="F4450" t="str">
        <f t="shared" si="69"/>
        <v/>
      </c>
    </row>
    <row r="4451" spans="6:6" x14ac:dyDescent="0.25">
      <c r="F4451" t="str">
        <f t="shared" si="69"/>
        <v/>
      </c>
    </row>
    <row r="4452" spans="6:6" x14ac:dyDescent="0.25">
      <c r="F4452" t="str">
        <f t="shared" si="69"/>
        <v/>
      </c>
    </row>
    <row r="4453" spans="6:6" x14ac:dyDescent="0.25">
      <c r="F4453" t="str">
        <f t="shared" si="69"/>
        <v/>
      </c>
    </row>
    <row r="4454" spans="6:6" x14ac:dyDescent="0.25">
      <c r="F4454" t="str">
        <f t="shared" si="69"/>
        <v/>
      </c>
    </row>
    <row r="4455" spans="6:6" x14ac:dyDescent="0.25">
      <c r="F4455" t="str">
        <f t="shared" si="69"/>
        <v/>
      </c>
    </row>
    <row r="4456" spans="6:6" x14ac:dyDescent="0.25">
      <c r="F4456" t="str">
        <f t="shared" si="69"/>
        <v/>
      </c>
    </row>
    <row r="4457" spans="6:6" x14ac:dyDescent="0.25">
      <c r="F4457" t="str">
        <f t="shared" si="69"/>
        <v/>
      </c>
    </row>
    <row r="4458" spans="6:6" x14ac:dyDescent="0.25">
      <c r="F4458" t="str">
        <f t="shared" si="69"/>
        <v/>
      </c>
    </row>
    <row r="4459" spans="6:6" x14ac:dyDescent="0.25">
      <c r="F4459" t="str">
        <f t="shared" si="69"/>
        <v/>
      </c>
    </row>
    <row r="4460" spans="6:6" x14ac:dyDescent="0.25">
      <c r="F4460" t="str">
        <f t="shared" si="69"/>
        <v/>
      </c>
    </row>
    <row r="4461" spans="6:6" x14ac:dyDescent="0.25">
      <c r="F4461" t="str">
        <f t="shared" si="69"/>
        <v/>
      </c>
    </row>
    <row r="4462" spans="6:6" x14ac:dyDescent="0.25">
      <c r="F4462" t="str">
        <f t="shared" si="69"/>
        <v/>
      </c>
    </row>
    <row r="4463" spans="6:6" x14ac:dyDescent="0.25">
      <c r="F4463" t="str">
        <f t="shared" si="69"/>
        <v/>
      </c>
    </row>
    <row r="4464" spans="6:6" x14ac:dyDescent="0.25">
      <c r="F4464" t="str">
        <f t="shared" si="69"/>
        <v/>
      </c>
    </row>
    <row r="4465" spans="6:6" x14ac:dyDescent="0.25">
      <c r="F4465" t="str">
        <f t="shared" si="69"/>
        <v/>
      </c>
    </row>
    <row r="4466" spans="6:6" x14ac:dyDescent="0.25">
      <c r="F4466" t="str">
        <f t="shared" si="69"/>
        <v/>
      </c>
    </row>
    <row r="4467" spans="6:6" x14ac:dyDescent="0.25">
      <c r="F4467" t="str">
        <f t="shared" si="69"/>
        <v/>
      </c>
    </row>
    <row r="4468" spans="6:6" x14ac:dyDescent="0.25">
      <c r="F4468" t="str">
        <f t="shared" si="69"/>
        <v/>
      </c>
    </row>
    <row r="4469" spans="6:6" x14ac:dyDescent="0.25">
      <c r="F4469" t="str">
        <f t="shared" si="69"/>
        <v/>
      </c>
    </row>
    <row r="4470" spans="6:6" x14ac:dyDescent="0.25">
      <c r="F4470" t="str">
        <f t="shared" si="69"/>
        <v/>
      </c>
    </row>
    <row r="4471" spans="6:6" x14ac:dyDescent="0.25">
      <c r="F4471" t="str">
        <f t="shared" si="69"/>
        <v/>
      </c>
    </row>
    <row r="4472" spans="6:6" x14ac:dyDescent="0.25">
      <c r="F4472" t="str">
        <f t="shared" si="69"/>
        <v/>
      </c>
    </row>
    <row r="4473" spans="6:6" x14ac:dyDescent="0.25">
      <c r="F4473" t="str">
        <f t="shared" si="69"/>
        <v/>
      </c>
    </row>
    <row r="4474" spans="6:6" x14ac:dyDescent="0.25">
      <c r="F4474" t="str">
        <f t="shared" si="69"/>
        <v/>
      </c>
    </row>
    <row r="4475" spans="6:6" x14ac:dyDescent="0.25">
      <c r="F4475" t="str">
        <f t="shared" si="69"/>
        <v/>
      </c>
    </row>
    <row r="4476" spans="6:6" x14ac:dyDescent="0.25">
      <c r="F4476" t="str">
        <f t="shared" si="69"/>
        <v/>
      </c>
    </row>
    <row r="4477" spans="6:6" x14ac:dyDescent="0.25">
      <c r="F4477" t="str">
        <f t="shared" si="69"/>
        <v/>
      </c>
    </row>
    <row r="4478" spans="6:6" x14ac:dyDescent="0.25">
      <c r="F4478" t="str">
        <f t="shared" si="69"/>
        <v/>
      </c>
    </row>
    <row r="4479" spans="6:6" x14ac:dyDescent="0.25">
      <c r="F4479" t="str">
        <f t="shared" si="69"/>
        <v/>
      </c>
    </row>
    <row r="4480" spans="6:6" x14ac:dyDescent="0.25">
      <c r="F4480" t="str">
        <f t="shared" si="69"/>
        <v/>
      </c>
    </row>
    <row r="4481" spans="6:6" x14ac:dyDescent="0.25">
      <c r="F4481" t="str">
        <f t="shared" si="69"/>
        <v/>
      </c>
    </row>
    <row r="4482" spans="6:6" x14ac:dyDescent="0.25">
      <c r="F4482" t="str">
        <f t="shared" si="69"/>
        <v/>
      </c>
    </row>
    <row r="4483" spans="6:6" x14ac:dyDescent="0.25">
      <c r="F4483" t="str">
        <f t="shared" ref="F4483:F4546" si="70">CONCATENATE(A4483,B4483,C4483,D4483,E4483)</f>
        <v/>
      </c>
    </row>
    <row r="4484" spans="6:6" x14ac:dyDescent="0.25">
      <c r="F4484" t="str">
        <f t="shared" si="70"/>
        <v/>
      </c>
    </row>
    <row r="4485" spans="6:6" x14ac:dyDescent="0.25">
      <c r="F4485" t="str">
        <f t="shared" si="70"/>
        <v/>
      </c>
    </row>
    <row r="4486" spans="6:6" x14ac:dyDescent="0.25">
      <c r="F4486" t="str">
        <f t="shared" si="70"/>
        <v/>
      </c>
    </row>
    <row r="4487" spans="6:6" x14ac:dyDescent="0.25">
      <c r="F4487" t="str">
        <f t="shared" si="70"/>
        <v/>
      </c>
    </row>
    <row r="4488" spans="6:6" x14ac:dyDescent="0.25">
      <c r="F4488" t="str">
        <f t="shared" si="70"/>
        <v/>
      </c>
    </row>
    <row r="4489" spans="6:6" x14ac:dyDescent="0.25">
      <c r="F4489" t="str">
        <f t="shared" si="70"/>
        <v/>
      </c>
    </row>
    <row r="4490" spans="6:6" x14ac:dyDescent="0.25">
      <c r="F4490" t="str">
        <f t="shared" si="70"/>
        <v/>
      </c>
    </row>
    <row r="4491" spans="6:6" x14ac:dyDescent="0.25">
      <c r="F4491" t="str">
        <f t="shared" si="70"/>
        <v/>
      </c>
    </row>
    <row r="4492" spans="6:6" x14ac:dyDescent="0.25">
      <c r="F4492" t="str">
        <f t="shared" si="70"/>
        <v/>
      </c>
    </row>
    <row r="4493" spans="6:6" x14ac:dyDescent="0.25">
      <c r="F4493" t="str">
        <f t="shared" si="70"/>
        <v/>
      </c>
    </row>
    <row r="4494" spans="6:6" x14ac:dyDescent="0.25">
      <c r="F4494" t="str">
        <f t="shared" si="70"/>
        <v/>
      </c>
    </row>
    <row r="4495" spans="6:6" x14ac:dyDescent="0.25">
      <c r="F4495" t="str">
        <f t="shared" si="70"/>
        <v/>
      </c>
    </row>
    <row r="4496" spans="6:6" x14ac:dyDescent="0.25">
      <c r="F4496" t="str">
        <f t="shared" si="70"/>
        <v/>
      </c>
    </row>
    <row r="4497" spans="6:6" x14ac:dyDescent="0.25">
      <c r="F4497" t="str">
        <f t="shared" si="70"/>
        <v/>
      </c>
    </row>
    <row r="4498" spans="6:6" x14ac:dyDescent="0.25">
      <c r="F4498" t="str">
        <f t="shared" si="70"/>
        <v/>
      </c>
    </row>
    <row r="4499" spans="6:6" x14ac:dyDescent="0.25">
      <c r="F4499" t="str">
        <f t="shared" si="70"/>
        <v/>
      </c>
    </row>
    <row r="4500" spans="6:6" x14ac:dyDescent="0.25">
      <c r="F4500" t="str">
        <f t="shared" si="70"/>
        <v/>
      </c>
    </row>
    <row r="4501" spans="6:6" x14ac:dyDescent="0.25">
      <c r="F4501" t="str">
        <f t="shared" si="70"/>
        <v/>
      </c>
    </row>
    <row r="4502" spans="6:6" x14ac:dyDescent="0.25">
      <c r="F4502" t="str">
        <f t="shared" si="70"/>
        <v/>
      </c>
    </row>
    <row r="4503" spans="6:6" x14ac:dyDescent="0.25">
      <c r="F4503" t="str">
        <f t="shared" si="70"/>
        <v/>
      </c>
    </row>
    <row r="4504" spans="6:6" x14ac:dyDescent="0.25">
      <c r="F4504" t="str">
        <f t="shared" si="70"/>
        <v/>
      </c>
    </row>
    <row r="4505" spans="6:6" x14ac:dyDescent="0.25">
      <c r="F4505" t="str">
        <f t="shared" si="70"/>
        <v/>
      </c>
    </row>
    <row r="4506" spans="6:6" x14ac:dyDescent="0.25">
      <c r="F4506" t="str">
        <f t="shared" si="70"/>
        <v/>
      </c>
    </row>
    <row r="4507" spans="6:6" x14ac:dyDescent="0.25">
      <c r="F4507" t="str">
        <f t="shared" si="70"/>
        <v/>
      </c>
    </row>
    <row r="4508" spans="6:6" x14ac:dyDescent="0.25">
      <c r="F4508" t="str">
        <f t="shared" si="70"/>
        <v/>
      </c>
    </row>
    <row r="4509" spans="6:6" x14ac:dyDescent="0.25">
      <c r="F4509" t="str">
        <f t="shared" si="70"/>
        <v/>
      </c>
    </row>
    <row r="4510" spans="6:6" x14ac:dyDescent="0.25">
      <c r="F4510" t="str">
        <f t="shared" si="70"/>
        <v/>
      </c>
    </row>
    <row r="4511" spans="6:6" x14ac:dyDescent="0.25">
      <c r="F4511" t="str">
        <f t="shared" si="70"/>
        <v/>
      </c>
    </row>
    <row r="4512" spans="6:6" x14ac:dyDescent="0.25">
      <c r="F4512" t="str">
        <f t="shared" si="70"/>
        <v/>
      </c>
    </row>
    <row r="4513" spans="6:6" x14ac:dyDescent="0.25">
      <c r="F4513" t="str">
        <f t="shared" si="70"/>
        <v/>
      </c>
    </row>
    <row r="4514" spans="6:6" x14ac:dyDescent="0.25">
      <c r="F4514" t="str">
        <f t="shared" si="70"/>
        <v/>
      </c>
    </row>
    <row r="4515" spans="6:6" x14ac:dyDescent="0.25">
      <c r="F4515" t="str">
        <f t="shared" si="70"/>
        <v/>
      </c>
    </row>
    <row r="4516" spans="6:6" x14ac:dyDescent="0.25">
      <c r="F4516" t="str">
        <f t="shared" si="70"/>
        <v/>
      </c>
    </row>
    <row r="4517" spans="6:6" x14ac:dyDescent="0.25">
      <c r="F4517" t="str">
        <f t="shared" si="70"/>
        <v/>
      </c>
    </row>
    <row r="4518" spans="6:6" x14ac:dyDescent="0.25">
      <c r="F4518" t="str">
        <f t="shared" si="70"/>
        <v/>
      </c>
    </row>
    <row r="4519" spans="6:6" x14ac:dyDescent="0.25">
      <c r="F4519" t="str">
        <f t="shared" si="70"/>
        <v/>
      </c>
    </row>
    <row r="4520" spans="6:6" x14ac:dyDescent="0.25">
      <c r="F4520" t="str">
        <f t="shared" si="70"/>
        <v/>
      </c>
    </row>
    <row r="4521" spans="6:6" x14ac:dyDescent="0.25">
      <c r="F4521" t="str">
        <f t="shared" si="70"/>
        <v/>
      </c>
    </row>
    <row r="4522" spans="6:6" x14ac:dyDescent="0.25">
      <c r="F4522" t="str">
        <f t="shared" si="70"/>
        <v/>
      </c>
    </row>
    <row r="4523" spans="6:6" x14ac:dyDescent="0.25">
      <c r="F4523" t="str">
        <f t="shared" si="70"/>
        <v/>
      </c>
    </row>
    <row r="4524" spans="6:6" x14ac:dyDescent="0.25">
      <c r="F4524" t="str">
        <f t="shared" si="70"/>
        <v/>
      </c>
    </row>
    <row r="4525" spans="6:6" x14ac:dyDescent="0.25">
      <c r="F4525" t="str">
        <f t="shared" si="70"/>
        <v/>
      </c>
    </row>
    <row r="4526" spans="6:6" x14ac:dyDescent="0.25">
      <c r="F4526" t="str">
        <f t="shared" si="70"/>
        <v/>
      </c>
    </row>
    <row r="4527" spans="6:6" x14ac:dyDescent="0.25">
      <c r="F4527" t="str">
        <f t="shared" si="70"/>
        <v/>
      </c>
    </row>
    <row r="4528" spans="6:6" x14ac:dyDescent="0.25">
      <c r="F4528" t="str">
        <f t="shared" si="70"/>
        <v/>
      </c>
    </row>
    <row r="4529" spans="6:6" x14ac:dyDescent="0.25">
      <c r="F4529" t="str">
        <f t="shared" si="70"/>
        <v/>
      </c>
    </row>
    <row r="4530" spans="6:6" x14ac:dyDescent="0.25">
      <c r="F4530" t="str">
        <f t="shared" si="70"/>
        <v/>
      </c>
    </row>
    <row r="4531" spans="6:6" x14ac:dyDescent="0.25">
      <c r="F4531" t="str">
        <f t="shared" si="70"/>
        <v/>
      </c>
    </row>
    <row r="4532" spans="6:6" x14ac:dyDescent="0.25">
      <c r="F4532" t="str">
        <f t="shared" si="70"/>
        <v/>
      </c>
    </row>
    <row r="4533" spans="6:6" x14ac:dyDescent="0.25">
      <c r="F4533" t="str">
        <f t="shared" si="70"/>
        <v/>
      </c>
    </row>
    <row r="4534" spans="6:6" x14ac:dyDescent="0.25">
      <c r="F4534" t="str">
        <f t="shared" si="70"/>
        <v/>
      </c>
    </row>
    <row r="4535" spans="6:6" x14ac:dyDescent="0.25">
      <c r="F4535" t="str">
        <f t="shared" si="70"/>
        <v/>
      </c>
    </row>
    <row r="4536" spans="6:6" x14ac:dyDescent="0.25">
      <c r="F4536" t="str">
        <f t="shared" si="70"/>
        <v/>
      </c>
    </row>
    <row r="4537" spans="6:6" x14ac:dyDescent="0.25">
      <c r="F4537" t="str">
        <f t="shared" si="70"/>
        <v/>
      </c>
    </row>
    <row r="4538" spans="6:6" x14ac:dyDescent="0.25">
      <c r="F4538" t="str">
        <f t="shared" si="70"/>
        <v/>
      </c>
    </row>
    <row r="4539" spans="6:6" x14ac:dyDescent="0.25">
      <c r="F4539" t="str">
        <f t="shared" si="70"/>
        <v/>
      </c>
    </row>
    <row r="4540" spans="6:6" x14ac:dyDescent="0.25">
      <c r="F4540" t="str">
        <f t="shared" si="70"/>
        <v/>
      </c>
    </row>
    <row r="4541" spans="6:6" x14ac:dyDescent="0.25">
      <c r="F4541" t="str">
        <f t="shared" si="70"/>
        <v/>
      </c>
    </row>
    <row r="4542" spans="6:6" x14ac:dyDescent="0.25">
      <c r="F4542" t="str">
        <f t="shared" si="70"/>
        <v/>
      </c>
    </row>
    <row r="4543" spans="6:6" x14ac:dyDescent="0.25">
      <c r="F4543" t="str">
        <f t="shared" si="70"/>
        <v/>
      </c>
    </row>
    <row r="4544" spans="6:6" x14ac:dyDescent="0.25">
      <c r="F4544" t="str">
        <f t="shared" si="70"/>
        <v/>
      </c>
    </row>
    <row r="4545" spans="6:6" x14ac:dyDescent="0.25">
      <c r="F4545" t="str">
        <f t="shared" si="70"/>
        <v/>
      </c>
    </row>
    <row r="4546" spans="6:6" x14ac:dyDescent="0.25">
      <c r="F4546" t="str">
        <f t="shared" si="70"/>
        <v/>
      </c>
    </row>
    <row r="4547" spans="6:6" x14ac:dyDescent="0.25">
      <c r="F4547" t="str">
        <f t="shared" ref="F4547:F4610" si="71">CONCATENATE(A4547,B4547,C4547,D4547,E4547)</f>
        <v/>
      </c>
    </row>
    <row r="4548" spans="6:6" x14ac:dyDescent="0.25">
      <c r="F4548" t="str">
        <f t="shared" si="71"/>
        <v/>
      </c>
    </row>
    <row r="4549" spans="6:6" x14ac:dyDescent="0.25">
      <c r="F4549" t="str">
        <f t="shared" si="71"/>
        <v/>
      </c>
    </row>
    <row r="4550" spans="6:6" x14ac:dyDescent="0.25">
      <c r="F4550" t="str">
        <f t="shared" si="71"/>
        <v/>
      </c>
    </row>
    <row r="4551" spans="6:6" x14ac:dyDescent="0.25">
      <c r="F4551" t="str">
        <f t="shared" si="71"/>
        <v/>
      </c>
    </row>
    <row r="4552" spans="6:6" x14ac:dyDescent="0.25">
      <c r="F4552" t="str">
        <f t="shared" si="71"/>
        <v/>
      </c>
    </row>
    <row r="4553" spans="6:6" x14ac:dyDescent="0.25">
      <c r="F4553" t="str">
        <f t="shared" si="71"/>
        <v/>
      </c>
    </row>
    <row r="4554" spans="6:6" x14ac:dyDescent="0.25">
      <c r="F4554" t="str">
        <f t="shared" si="71"/>
        <v/>
      </c>
    </row>
    <row r="4555" spans="6:6" x14ac:dyDescent="0.25">
      <c r="F4555" t="str">
        <f t="shared" si="71"/>
        <v/>
      </c>
    </row>
    <row r="4556" spans="6:6" x14ac:dyDescent="0.25">
      <c r="F4556" t="str">
        <f t="shared" si="71"/>
        <v/>
      </c>
    </row>
    <row r="4557" spans="6:6" x14ac:dyDescent="0.25">
      <c r="F4557" t="str">
        <f t="shared" si="71"/>
        <v/>
      </c>
    </row>
    <row r="4558" spans="6:6" x14ac:dyDescent="0.25">
      <c r="F4558" t="str">
        <f t="shared" si="71"/>
        <v/>
      </c>
    </row>
    <row r="4559" spans="6:6" x14ac:dyDescent="0.25">
      <c r="F4559" t="str">
        <f t="shared" si="71"/>
        <v/>
      </c>
    </row>
    <row r="4560" spans="6:6" x14ac:dyDescent="0.25">
      <c r="F4560" t="str">
        <f t="shared" si="71"/>
        <v/>
      </c>
    </row>
    <row r="4561" spans="6:6" x14ac:dyDescent="0.25">
      <c r="F4561" t="str">
        <f t="shared" si="71"/>
        <v/>
      </c>
    </row>
    <row r="4562" spans="6:6" x14ac:dyDescent="0.25">
      <c r="F4562" t="str">
        <f t="shared" si="71"/>
        <v/>
      </c>
    </row>
    <row r="4563" spans="6:6" x14ac:dyDescent="0.25">
      <c r="F4563" t="str">
        <f t="shared" si="71"/>
        <v/>
      </c>
    </row>
    <row r="4564" spans="6:6" x14ac:dyDescent="0.25">
      <c r="F4564" t="str">
        <f t="shared" si="71"/>
        <v/>
      </c>
    </row>
    <row r="4565" spans="6:6" x14ac:dyDescent="0.25">
      <c r="F4565" t="str">
        <f t="shared" si="71"/>
        <v/>
      </c>
    </row>
    <row r="4566" spans="6:6" x14ac:dyDescent="0.25">
      <c r="F4566" t="str">
        <f t="shared" si="71"/>
        <v/>
      </c>
    </row>
    <row r="4567" spans="6:6" x14ac:dyDescent="0.25">
      <c r="F4567" t="str">
        <f t="shared" si="71"/>
        <v/>
      </c>
    </row>
    <row r="4568" spans="6:6" x14ac:dyDescent="0.25">
      <c r="F4568" t="str">
        <f t="shared" si="71"/>
        <v/>
      </c>
    </row>
    <row r="4569" spans="6:6" x14ac:dyDescent="0.25">
      <c r="F4569" t="str">
        <f t="shared" si="71"/>
        <v/>
      </c>
    </row>
    <row r="4570" spans="6:6" x14ac:dyDescent="0.25">
      <c r="F4570" t="str">
        <f t="shared" si="71"/>
        <v/>
      </c>
    </row>
    <row r="4571" spans="6:6" x14ac:dyDescent="0.25">
      <c r="F4571" t="str">
        <f t="shared" si="71"/>
        <v/>
      </c>
    </row>
    <row r="4572" spans="6:6" x14ac:dyDescent="0.25">
      <c r="F4572" t="str">
        <f t="shared" si="71"/>
        <v/>
      </c>
    </row>
    <row r="4573" spans="6:6" x14ac:dyDescent="0.25">
      <c r="F4573" t="str">
        <f t="shared" si="71"/>
        <v/>
      </c>
    </row>
    <row r="4574" spans="6:6" x14ac:dyDescent="0.25">
      <c r="F4574" t="str">
        <f t="shared" si="71"/>
        <v/>
      </c>
    </row>
    <row r="4575" spans="6:6" x14ac:dyDescent="0.25">
      <c r="F4575" t="str">
        <f t="shared" si="71"/>
        <v/>
      </c>
    </row>
    <row r="4576" spans="6:6" x14ac:dyDescent="0.25">
      <c r="F4576" t="str">
        <f t="shared" si="71"/>
        <v/>
      </c>
    </row>
    <row r="4577" spans="6:6" x14ac:dyDescent="0.25">
      <c r="F4577" t="str">
        <f t="shared" si="71"/>
        <v/>
      </c>
    </row>
    <row r="4578" spans="6:6" x14ac:dyDescent="0.25">
      <c r="F4578" t="str">
        <f t="shared" si="71"/>
        <v/>
      </c>
    </row>
    <row r="4579" spans="6:6" x14ac:dyDescent="0.25">
      <c r="F4579" t="str">
        <f t="shared" si="71"/>
        <v/>
      </c>
    </row>
    <row r="4580" spans="6:6" x14ac:dyDescent="0.25">
      <c r="F4580" t="str">
        <f t="shared" si="71"/>
        <v/>
      </c>
    </row>
    <row r="4581" spans="6:6" x14ac:dyDescent="0.25">
      <c r="F4581" t="str">
        <f t="shared" si="71"/>
        <v/>
      </c>
    </row>
    <row r="4582" spans="6:6" x14ac:dyDescent="0.25">
      <c r="F4582" t="str">
        <f t="shared" si="71"/>
        <v/>
      </c>
    </row>
    <row r="4583" spans="6:6" x14ac:dyDescent="0.25">
      <c r="F4583" t="str">
        <f t="shared" si="71"/>
        <v/>
      </c>
    </row>
    <row r="4584" spans="6:6" x14ac:dyDescent="0.25">
      <c r="F4584" t="str">
        <f t="shared" si="71"/>
        <v/>
      </c>
    </row>
    <row r="4585" spans="6:6" x14ac:dyDescent="0.25">
      <c r="F4585" t="str">
        <f t="shared" si="71"/>
        <v/>
      </c>
    </row>
    <row r="4586" spans="6:6" x14ac:dyDescent="0.25">
      <c r="F4586" t="str">
        <f t="shared" si="71"/>
        <v/>
      </c>
    </row>
    <row r="4587" spans="6:6" x14ac:dyDescent="0.25">
      <c r="F4587" t="str">
        <f t="shared" si="71"/>
        <v/>
      </c>
    </row>
    <row r="4588" spans="6:6" x14ac:dyDescent="0.25">
      <c r="F4588" t="str">
        <f t="shared" si="71"/>
        <v/>
      </c>
    </row>
    <row r="4589" spans="6:6" x14ac:dyDescent="0.25">
      <c r="F4589" t="str">
        <f t="shared" si="71"/>
        <v/>
      </c>
    </row>
    <row r="4590" spans="6:6" x14ac:dyDescent="0.25">
      <c r="F4590" t="str">
        <f t="shared" si="71"/>
        <v/>
      </c>
    </row>
    <row r="4591" spans="6:6" x14ac:dyDescent="0.25">
      <c r="F4591" t="str">
        <f t="shared" si="71"/>
        <v/>
      </c>
    </row>
    <row r="4592" spans="6:6" x14ac:dyDescent="0.25">
      <c r="F4592" t="str">
        <f t="shared" si="71"/>
        <v/>
      </c>
    </row>
    <row r="4593" spans="6:6" x14ac:dyDescent="0.25">
      <c r="F4593" t="str">
        <f t="shared" si="71"/>
        <v/>
      </c>
    </row>
    <row r="4594" spans="6:6" x14ac:dyDescent="0.25">
      <c r="F4594" t="str">
        <f t="shared" si="71"/>
        <v/>
      </c>
    </row>
    <row r="4595" spans="6:6" x14ac:dyDescent="0.25">
      <c r="F4595" t="str">
        <f t="shared" si="71"/>
        <v/>
      </c>
    </row>
    <row r="4596" spans="6:6" x14ac:dyDescent="0.25">
      <c r="F4596" t="str">
        <f t="shared" si="71"/>
        <v/>
      </c>
    </row>
    <row r="4597" spans="6:6" x14ac:dyDescent="0.25">
      <c r="F4597" t="str">
        <f t="shared" si="71"/>
        <v/>
      </c>
    </row>
    <row r="4598" spans="6:6" x14ac:dyDescent="0.25">
      <c r="F4598" t="str">
        <f t="shared" si="71"/>
        <v/>
      </c>
    </row>
    <row r="4599" spans="6:6" x14ac:dyDescent="0.25">
      <c r="F4599" t="str">
        <f t="shared" si="71"/>
        <v/>
      </c>
    </row>
    <row r="4600" spans="6:6" x14ac:dyDescent="0.25">
      <c r="F4600" t="str">
        <f t="shared" si="71"/>
        <v/>
      </c>
    </row>
    <row r="4601" spans="6:6" x14ac:dyDescent="0.25">
      <c r="F4601" t="str">
        <f t="shared" si="71"/>
        <v/>
      </c>
    </row>
    <row r="4602" spans="6:6" x14ac:dyDescent="0.25">
      <c r="F4602" t="str">
        <f t="shared" si="71"/>
        <v/>
      </c>
    </row>
    <row r="4603" spans="6:6" x14ac:dyDescent="0.25">
      <c r="F4603" t="str">
        <f t="shared" si="71"/>
        <v/>
      </c>
    </row>
    <row r="4604" spans="6:6" x14ac:dyDescent="0.25">
      <c r="F4604" t="str">
        <f t="shared" si="71"/>
        <v/>
      </c>
    </row>
    <row r="4605" spans="6:6" x14ac:dyDescent="0.25">
      <c r="F4605" t="str">
        <f t="shared" si="71"/>
        <v/>
      </c>
    </row>
    <row r="4606" spans="6:6" x14ac:dyDescent="0.25">
      <c r="F4606" t="str">
        <f t="shared" si="71"/>
        <v/>
      </c>
    </row>
    <row r="4607" spans="6:6" x14ac:dyDescent="0.25">
      <c r="F4607" t="str">
        <f t="shared" si="71"/>
        <v/>
      </c>
    </row>
    <row r="4608" spans="6:6" x14ac:dyDescent="0.25">
      <c r="F4608" t="str">
        <f t="shared" si="71"/>
        <v/>
      </c>
    </row>
    <row r="4609" spans="6:6" x14ac:dyDescent="0.25">
      <c r="F4609" t="str">
        <f t="shared" si="71"/>
        <v/>
      </c>
    </row>
    <row r="4610" spans="6:6" x14ac:dyDescent="0.25">
      <c r="F4610" t="str">
        <f t="shared" si="71"/>
        <v/>
      </c>
    </row>
    <row r="4611" spans="6:6" x14ac:dyDescent="0.25">
      <c r="F4611" t="str">
        <f t="shared" ref="F4611:F4674" si="72">CONCATENATE(A4611,B4611,C4611,D4611,E4611)</f>
        <v/>
      </c>
    </row>
    <row r="4612" spans="6:6" x14ac:dyDescent="0.25">
      <c r="F4612" t="str">
        <f t="shared" si="72"/>
        <v/>
      </c>
    </row>
    <row r="4613" spans="6:6" x14ac:dyDescent="0.25">
      <c r="F4613" t="str">
        <f t="shared" si="72"/>
        <v/>
      </c>
    </row>
    <row r="4614" spans="6:6" x14ac:dyDescent="0.25">
      <c r="F4614" t="str">
        <f t="shared" si="72"/>
        <v/>
      </c>
    </row>
    <row r="4615" spans="6:6" x14ac:dyDescent="0.25">
      <c r="F4615" t="str">
        <f t="shared" si="72"/>
        <v/>
      </c>
    </row>
    <row r="4616" spans="6:6" x14ac:dyDescent="0.25">
      <c r="F4616" t="str">
        <f t="shared" si="72"/>
        <v/>
      </c>
    </row>
    <row r="4617" spans="6:6" x14ac:dyDescent="0.25">
      <c r="F4617" t="str">
        <f t="shared" si="72"/>
        <v/>
      </c>
    </row>
    <row r="4618" spans="6:6" x14ac:dyDescent="0.25">
      <c r="F4618" t="str">
        <f t="shared" si="72"/>
        <v/>
      </c>
    </row>
    <row r="4619" spans="6:6" x14ac:dyDescent="0.25">
      <c r="F4619" t="str">
        <f t="shared" si="72"/>
        <v/>
      </c>
    </row>
    <row r="4620" spans="6:6" x14ac:dyDescent="0.25">
      <c r="F4620" t="str">
        <f t="shared" si="72"/>
        <v/>
      </c>
    </row>
    <row r="4621" spans="6:6" x14ac:dyDescent="0.25">
      <c r="F4621" t="str">
        <f t="shared" si="72"/>
        <v/>
      </c>
    </row>
    <row r="4622" spans="6:6" x14ac:dyDescent="0.25">
      <c r="F4622" t="str">
        <f t="shared" si="72"/>
        <v/>
      </c>
    </row>
    <row r="4623" spans="6:6" x14ac:dyDescent="0.25">
      <c r="F4623" t="str">
        <f t="shared" si="72"/>
        <v/>
      </c>
    </row>
    <row r="4624" spans="6:6" x14ac:dyDescent="0.25">
      <c r="F4624" t="str">
        <f t="shared" si="72"/>
        <v/>
      </c>
    </row>
    <row r="4625" spans="6:6" x14ac:dyDescent="0.25">
      <c r="F4625" t="str">
        <f t="shared" si="72"/>
        <v/>
      </c>
    </row>
    <row r="4626" spans="6:6" x14ac:dyDescent="0.25">
      <c r="F4626" t="str">
        <f t="shared" si="72"/>
        <v/>
      </c>
    </row>
    <row r="4627" spans="6:6" x14ac:dyDescent="0.25">
      <c r="F4627" t="str">
        <f t="shared" si="72"/>
        <v/>
      </c>
    </row>
    <row r="4628" spans="6:6" x14ac:dyDescent="0.25">
      <c r="F4628" t="str">
        <f t="shared" si="72"/>
        <v/>
      </c>
    </row>
    <row r="4629" spans="6:6" x14ac:dyDescent="0.25">
      <c r="F4629" t="str">
        <f t="shared" si="72"/>
        <v/>
      </c>
    </row>
    <row r="4630" spans="6:6" x14ac:dyDescent="0.25">
      <c r="F4630" t="str">
        <f t="shared" si="72"/>
        <v/>
      </c>
    </row>
    <row r="4631" spans="6:6" x14ac:dyDescent="0.25">
      <c r="F4631" t="str">
        <f t="shared" si="72"/>
        <v/>
      </c>
    </row>
    <row r="4632" spans="6:6" x14ac:dyDescent="0.25">
      <c r="F4632" t="str">
        <f t="shared" si="72"/>
        <v/>
      </c>
    </row>
    <row r="4633" spans="6:6" x14ac:dyDescent="0.25">
      <c r="F4633" t="str">
        <f t="shared" si="72"/>
        <v/>
      </c>
    </row>
    <row r="4634" spans="6:6" x14ac:dyDescent="0.25">
      <c r="F4634" t="str">
        <f t="shared" si="72"/>
        <v/>
      </c>
    </row>
    <row r="4635" spans="6:6" x14ac:dyDescent="0.25">
      <c r="F4635" t="str">
        <f t="shared" si="72"/>
        <v/>
      </c>
    </row>
    <row r="4636" spans="6:6" x14ac:dyDescent="0.25">
      <c r="F4636" t="str">
        <f t="shared" si="72"/>
        <v/>
      </c>
    </row>
    <row r="4637" spans="6:6" x14ac:dyDescent="0.25">
      <c r="F4637" t="str">
        <f t="shared" si="72"/>
        <v/>
      </c>
    </row>
    <row r="4638" spans="6:6" x14ac:dyDescent="0.25">
      <c r="F4638" t="str">
        <f t="shared" si="72"/>
        <v/>
      </c>
    </row>
    <row r="4639" spans="6:6" x14ac:dyDescent="0.25">
      <c r="F4639" t="str">
        <f t="shared" si="72"/>
        <v/>
      </c>
    </row>
    <row r="4640" spans="6:6" x14ac:dyDescent="0.25">
      <c r="F4640" t="str">
        <f t="shared" si="72"/>
        <v/>
      </c>
    </row>
    <row r="4641" spans="6:6" x14ac:dyDescent="0.25">
      <c r="F4641" t="str">
        <f t="shared" si="72"/>
        <v/>
      </c>
    </row>
    <row r="4642" spans="6:6" x14ac:dyDescent="0.25">
      <c r="F4642" t="str">
        <f t="shared" si="72"/>
        <v/>
      </c>
    </row>
    <row r="4643" spans="6:6" x14ac:dyDescent="0.25">
      <c r="F4643" t="str">
        <f t="shared" si="72"/>
        <v/>
      </c>
    </row>
    <row r="4644" spans="6:6" x14ac:dyDescent="0.25">
      <c r="F4644" t="str">
        <f t="shared" si="72"/>
        <v/>
      </c>
    </row>
    <row r="4645" spans="6:6" x14ac:dyDescent="0.25">
      <c r="F4645" t="str">
        <f t="shared" si="72"/>
        <v/>
      </c>
    </row>
    <row r="4646" spans="6:6" x14ac:dyDescent="0.25">
      <c r="F4646" t="str">
        <f t="shared" si="72"/>
        <v/>
      </c>
    </row>
    <row r="4647" spans="6:6" x14ac:dyDescent="0.25">
      <c r="F4647" t="str">
        <f t="shared" si="72"/>
        <v/>
      </c>
    </row>
    <row r="4648" spans="6:6" x14ac:dyDescent="0.25">
      <c r="F4648" t="str">
        <f t="shared" si="72"/>
        <v/>
      </c>
    </row>
    <row r="4649" spans="6:6" x14ac:dyDescent="0.25">
      <c r="F4649" t="str">
        <f t="shared" si="72"/>
        <v/>
      </c>
    </row>
    <row r="4650" spans="6:6" x14ac:dyDescent="0.25">
      <c r="F4650" t="str">
        <f t="shared" si="72"/>
        <v/>
      </c>
    </row>
    <row r="4651" spans="6:6" x14ac:dyDescent="0.25">
      <c r="F4651" t="str">
        <f t="shared" si="72"/>
        <v/>
      </c>
    </row>
    <row r="4652" spans="6:6" x14ac:dyDescent="0.25">
      <c r="F4652" t="str">
        <f t="shared" si="72"/>
        <v/>
      </c>
    </row>
    <row r="4653" spans="6:6" x14ac:dyDescent="0.25">
      <c r="F4653" t="str">
        <f t="shared" si="72"/>
        <v/>
      </c>
    </row>
    <row r="4654" spans="6:6" x14ac:dyDescent="0.25">
      <c r="F4654" t="str">
        <f t="shared" si="72"/>
        <v/>
      </c>
    </row>
    <row r="4655" spans="6:6" x14ac:dyDescent="0.25">
      <c r="F4655" t="str">
        <f t="shared" si="72"/>
        <v/>
      </c>
    </row>
    <row r="4656" spans="6:6" x14ac:dyDescent="0.25">
      <c r="F4656" t="str">
        <f t="shared" si="72"/>
        <v/>
      </c>
    </row>
    <row r="4657" spans="6:6" x14ac:dyDescent="0.25">
      <c r="F4657" t="str">
        <f t="shared" si="72"/>
        <v/>
      </c>
    </row>
    <row r="4658" spans="6:6" x14ac:dyDescent="0.25">
      <c r="F4658" t="str">
        <f t="shared" si="72"/>
        <v/>
      </c>
    </row>
    <row r="4659" spans="6:6" x14ac:dyDescent="0.25">
      <c r="F4659" t="str">
        <f t="shared" si="72"/>
        <v/>
      </c>
    </row>
    <row r="4660" spans="6:6" x14ac:dyDescent="0.25">
      <c r="F4660" t="str">
        <f t="shared" si="72"/>
        <v/>
      </c>
    </row>
    <row r="4661" spans="6:6" x14ac:dyDescent="0.25">
      <c r="F4661" t="str">
        <f t="shared" si="72"/>
        <v/>
      </c>
    </row>
    <row r="4662" spans="6:6" x14ac:dyDescent="0.25">
      <c r="F4662" t="str">
        <f t="shared" si="72"/>
        <v/>
      </c>
    </row>
    <row r="4663" spans="6:6" x14ac:dyDescent="0.25">
      <c r="F4663" t="str">
        <f t="shared" si="72"/>
        <v/>
      </c>
    </row>
    <row r="4664" spans="6:6" x14ac:dyDescent="0.25">
      <c r="F4664" t="str">
        <f t="shared" si="72"/>
        <v/>
      </c>
    </row>
    <row r="4665" spans="6:6" x14ac:dyDescent="0.25">
      <c r="F4665" t="str">
        <f t="shared" si="72"/>
        <v/>
      </c>
    </row>
    <row r="4666" spans="6:6" x14ac:dyDescent="0.25">
      <c r="F4666" t="str">
        <f t="shared" si="72"/>
        <v/>
      </c>
    </row>
    <row r="4667" spans="6:6" x14ac:dyDescent="0.25">
      <c r="F4667" t="str">
        <f t="shared" si="72"/>
        <v/>
      </c>
    </row>
    <row r="4668" spans="6:6" x14ac:dyDescent="0.25">
      <c r="F4668" t="str">
        <f t="shared" si="72"/>
        <v/>
      </c>
    </row>
    <row r="4669" spans="6:6" x14ac:dyDescent="0.25">
      <c r="F4669" t="str">
        <f t="shared" si="72"/>
        <v/>
      </c>
    </row>
    <row r="4670" spans="6:6" x14ac:dyDescent="0.25">
      <c r="F4670" t="str">
        <f t="shared" si="72"/>
        <v/>
      </c>
    </row>
    <row r="4671" spans="6:6" x14ac:dyDescent="0.25">
      <c r="F4671" t="str">
        <f t="shared" si="72"/>
        <v/>
      </c>
    </row>
    <row r="4672" spans="6:6" x14ac:dyDescent="0.25">
      <c r="F4672" t="str">
        <f t="shared" si="72"/>
        <v/>
      </c>
    </row>
    <row r="4673" spans="6:6" x14ac:dyDescent="0.25">
      <c r="F4673" t="str">
        <f t="shared" si="72"/>
        <v/>
      </c>
    </row>
    <row r="4674" spans="6:6" x14ac:dyDescent="0.25">
      <c r="F4674" t="str">
        <f t="shared" si="72"/>
        <v/>
      </c>
    </row>
    <row r="4675" spans="6:6" x14ac:dyDescent="0.25">
      <c r="F4675" t="str">
        <f t="shared" ref="F4675:F4738" si="73">CONCATENATE(A4675,B4675,C4675,D4675,E4675)</f>
        <v/>
      </c>
    </row>
    <row r="4676" spans="6:6" x14ac:dyDescent="0.25">
      <c r="F4676" t="str">
        <f t="shared" si="73"/>
        <v/>
      </c>
    </row>
    <row r="4677" spans="6:6" x14ac:dyDescent="0.25">
      <c r="F4677" t="str">
        <f t="shared" si="73"/>
        <v/>
      </c>
    </row>
    <row r="4678" spans="6:6" x14ac:dyDescent="0.25">
      <c r="F4678" t="str">
        <f t="shared" si="73"/>
        <v/>
      </c>
    </row>
    <row r="4679" spans="6:6" x14ac:dyDescent="0.25">
      <c r="F4679" t="str">
        <f t="shared" si="73"/>
        <v/>
      </c>
    </row>
    <row r="4680" spans="6:6" x14ac:dyDescent="0.25">
      <c r="F4680" t="str">
        <f t="shared" si="73"/>
        <v/>
      </c>
    </row>
    <row r="4681" spans="6:6" x14ac:dyDescent="0.25">
      <c r="F4681" t="str">
        <f t="shared" si="73"/>
        <v/>
      </c>
    </row>
    <row r="4682" spans="6:6" x14ac:dyDescent="0.25">
      <c r="F4682" t="str">
        <f t="shared" si="73"/>
        <v/>
      </c>
    </row>
    <row r="4683" spans="6:6" x14ac:dyDescent="0.25">
      <c r="F4683" t="str">
        <f t="shared" si="73"/>
        <v/>
      </c>
    </row>
    <row r="4684" spans="6:6" x14ac:dyDescent="0.25">
      <c r="F4684" t="str">
        <f t="shared" si="73"/>
        <v/>
      </c>
    </row>
    <row r="4685" spans="6:6" x14ac:dyDescent="0.25">
      <c r="F4685" t="str">
        <f t="shared" si="73"/>
        <v/>
      </c>
    </row>
    <row r="4686" spans="6:6" x14ac:dyDescent="0.25">
      <c r="F4686" t="str">
        <f t="shared" si="73"/>
        <v/>
      </c>
    </row>
    <row r="4687" spans="6:6" x14ac:dyDescent="0.25">
      <c r="F4687" t="str">
        <f t="shared" si="73"/>
        <v/>
      </c>
    </row>
    <row r="4688" spans="6:6" x14ac:dyDescent="0.25">
      <c r="F4688" t="str">
        <f t="shared" si="73"/>
        <v/>
      </c>
    </row>
    <row r="4689" spans="6:6" x14ac:dyDescent="0.25">
      <c r="F4689" t="str">
        <f t="shared" si="73"/>
        <v/>
      </c>
    </row>
    <row r="4690" spans="6:6" x14ac:dyDescent="0.25">
      <c r="F4690" t="str">
        <f t="shared" si="73"/>
        <v/>
      </c>
    </row>
    <row r="4691" spans="6:6" x14ac:dyDescent="0.25">
      <c r="F4691" t="str">
        <f t="shared" si="73"/>
        <v/>
      </c>
    </row>
    <row r="4692" spans="6:6" x14ac:dyDescent="0.25">
      <c r="F4692" t="str">
        <f t="shared" si="73"/>
        <v/>
      </c>
    </row>
    <row r="4693" spans="6:6" x14ac:dyDescent="0.25">
      <c r="F4693" t="str">
        <f t="shared" si="73"/>
        <v/>
      </c>
    </row>
    <row r="4694" spans="6:6" x14ac:dyDescent="0.25">
      <c r="F4694" t="str">
        <f t="shared" si="73"/>
        <v/>
      </c>
    </row>
    <row r="4695" spans="6:6" x14ac:dyDescent="0.25">
      <c r="F4695" t="str">
        <f t="shared" si="73"/>
        <v/>
      </c>
    </row>
    <row r="4696" spans="6:6" x14ac:dyDescent="0.25">
      <c r="F4696" t="str">
        <f t="shared" si="73"/>
        <v/>
      </c>
    </row>
    <row r="4697" spans="6:6" x14ac:dyDescent="0.25">
      <c r="F4697" t="str">
        <f t="shared" si="73"/>
        <v/>
      </c>
    </row>
    <row r="4698" spans="6:6" x14ac:dyDescent="0.25">
      <c r="F4698" t="str">
        <f t="shared" si="73"/>
        <v/>
      </c>
    </row>
    <row r="4699" spans="6:6" x14ac:dyDescent="0.25">
      <c r="F4699" t="str">
        <f t="shared" si="73"/>
        <v/>
      </c>
    </row>
    <row r="4700" spans="6:6" x14ac:dyDescent="0.25">
      <c r="F4700" t="str">
        <f t="shared" si="73"/>
        <v/>
      </c>
    </row>
    <row r="4701" spans="6:6" x14ac:dyDescent="0.25">
      <c r="F4701" t="str">
        <f t="shared" si="73"/>
        <v/>
      </c>
    </row>
    <row r="4702" spans="6:6" x14ac:dyDescent="0.25">
      <c r="F4702" t="str">
        <f t="shared" si="73"/>
        <v/>
      </c>
    </row>
    <row r="4703" spans="6:6" x14ac:dyDescent="0.25">
      <c r="F4703" t="str">
        <f t="shared" si="73"/>
        <v/>
      </c>
    </row>
    <row r="4704" spans="6:6" x14ac:dyDescent="0.25">
      <c r="F4704" t="str">
        <f t="shared" si="73"/>
        <v/>
      </c>
    </row>
    <row r="4705" spans="6:6" x14ac:dyDescent="0.25">
      <c r="F4705" t="str">
        <f t="shared" si="73"/>
        <v/>
      </c>
    </row>
    <row r="4706" spans="6:6" x14ac:dyDescent="0.25">
      <c r="F4706" t="str">
        <f t="shared" si="73"/>
        <v/>
      </c>
    </row>
    <row r="4707" spans="6:6" x14ac:dyDescent="0.25">
      <c r="F4707" t="str">
        <f t="shared" si="73"/>
        <v/>
      </c>
    </row>
    <row r="4708" spans="6:6" x14ac:dyDescent="0.25">
      <c r="F4708" t="str">
        <f t="shared" si="73"/>
        <v/>
      </c>
    </row>
    <row r="4709" spans="6:6" x14ac:dyDescent="0.25">
      <c r="F4709" t="str">
        <f t="shared" si="73"/>
        <v/>
      </c>
    </row>
    <row r="4710" spans="6:6" x14ac:dyDescent="0.25">
      <c r="F4710" t="str">
        <f t="shared" si="73"/>
        <v/>
      </c>
    </row>
    <row r="4711" spans="6:6" x14ac:dyDescent="0.25">
      <c r="F4711" t="str">
        <f t="shared" si="73"/>
        <v/>
      </c>
    </row>
    <row r="4712" spans="6:6" x14ac:dyDescent="0.25">
      <c r="F4712" t="str">
        <f t="shared" si="73"/>
        <v/>
      </c>
    </row>
    <row r="4713" spans="6:6" x14ac:dyDescent="0.25">
      <c r="F4713" t="str">
        <f t="shared" si="73"/>
        <v/>
      </c>
    </row>
    <row r="4714" spans="6:6" x14ac:dyDescent="0.25">
      <c r="F4714" t="str">
        <f t="shared" si="73"/>
        <v/>
      </c>
    </row>
    <row r="4715" spans="6:6" x14ac:dyDescent="0.25">
      <c r="F4715" t="str">
        <f t="shared" si="73"/>
        <v/>
      </c>
    </row>
    <row r="4716" spans="6:6" x14ac:dyDescent="0.25">
      <c r="F4716" t="str">
        <f t="shared" si="73"/>
        <v/>
      </c>
    </row>
    <row r="4717" spans="6:6" x14ac:dyDescent="0.25">
      <c r="F4717" t="str">
        <f t="shared" si="73"/>
        <v/>
      </c>
    </row>
    <row r="4718" spans="6:6" x14ac:dyDescent="0.25">
      <c r="F4718" t="str">
        <f t="shared" si="73"/>
        <v/>
      </c>
    </row>
    <row r="4719" spans="6:6" x14ac:dyDescent="0.25">
      <c r="F4719" t="str">
        <f t="shared" si="73"/>
        <v/>
      </c>
    </row>
    <row r="4720" spans="6:6" x14ac:dyDescent="0.25">
      <c r="F4720" t="str">
        <f t="shared" si="73"/>
        <v/>
      </c>
    </row>
    <row r="4721" spans="6:6" x14ac:dyDescent="0.25">
      <c r="F4721" t="str">
        <f t="shared" si="73"/>
        <v/>
      </c>
    </row>
    <row r="4722" spans="6:6" x14ac:dyDescent="0.25">
      <c r="F4722" t="str">
        <f t="shared" si="73"/>
        <v/>
      </c>
    </row>
    <row r="4723" spans="6:6" x14ac:dyDescent="0.25">
      <c r="F4723" t="str">
        <f t="shared" si="73"/>
        <v/>
      </c>
    </row>
    <row r="4724" spans="6:6" x14ac:dyDescent="0.25">
      <c r="F4724" t="str">
        <f t="shared" si="73"/>
        <v/>
      </c>
    </row>
    <row r="4725" spans="6:6" x14ac:dyDescent="0.25">
      <c r="F4725" t="str">
        <f t="shared" si="73"/>
        <v/>
      </c>
    </row>
    <row r="4726" spans="6:6" x14ac:dyDescent="0.25">
      <c r="F4726" t="str">
        <f t="shared" si="73"/>
        <v/>
      </c>
    </row>
    <row r="4727" spans="6:6" x14ac:dyDescent="0.25">
      <c r="F4727" t="str">
        <f t="shared" si="73"/>
        <v/>
      </c>
    </row>
    <row r="4728" spans="6:6" x14ac:dyDescent="0.25">
      <c r="F4728" t="str">
        <f t="shared" si="73"/>
        <v/>
      </c>
    </row>
    <row r="4729" spans="6:6" x14ac:dyDescent="0.25">
      <c r="F4729" t="str">
        <f t="shared" si="73"/>
        <v/>
      </c>
    </row>
    <row r="4730" spans="6:6" x14ac:dyDescent="0.25">
      <c r="F4730" t="str">
        <f t="shared" si="73"/>
        <v/>
      </c>
    </row>
    <row r="4731" spans="6:6" x14ac:dyDescent="0.25">
      <c r="F4731" t="str">
        <f t="shared" si="73"/>
        <v/>
      </c>
    </row>
    <row r="4732" spans="6:6" x14ac:dyDescent="0.25">
      <c r="F4732" t="str">
        <f t="shared" si="73"/>
        <v/>
      </c>
    </row>
    <row r="4733" spans="6:6" x14ac:dyDescent="0.25">
      <c r="F4733" t="str">
        <f t="shared" si="73"/>
        <v/>
      </c>
    </row>
    <row r="4734" spans="6:6" x14ac:dyDescent="0.25">
      <c r="F4734" t="str">
        <f t="shared" si="73"/>
        <v/>
      </c>
    </row>
    <row r="4735" spans="6:6" x14ac:dyDescent="0.25">
      <c r="F4735" t="str">
        <f t="shared" si="73"/>
        <v/>
      </c>
    </row>
    <row r="4736" spans="6:6" x14ac:dyDescent="0.25">
      <c r="F4736" t="str">
        <f t="shared" si="73"/>
        <v/>
      </c>
    </row>
    <row r="4737" spans="6:6" x14ac:dyDescent="0.25">
      <c r="F4737" t="str">
        <f t="shared" si="73"/>
        <v/>
      </c>
    </row>
    <row r="4738" spans="6:6" x14ac:dyDescent="0.25">
      <c r="F4738" t="str">
        <f t="shared" si="73"/>
        <v/>
      </c>
    </row>
    <row r="4739" spans="6:6" x14ac:dyDescent="0.25">
      <c r="F4739" t="str">
        <f t="shared" ref="F4739:F4802" si="74">CONCATENATE(A4739,B4739,C4739,D4739,E4739)</f>
        <v/>
      </c>
    </row>
    <row r="4740" spans="6:6" x14ac:dyDescent="0.25">
      <c r="F4740" t="str">
        <f t="shared" si="74"/>
        <v/>
      </c>
    </row>
    <row r="4741" spans="6:6" x14ac:dyDescent="0.25">
      <c r="F4741" t="str">
        <f t="shared" si="74"/>
        <v/>
      </c>
    </row>
    <row r="4742" spans="6:6" x14ac:dyDescent="0.25">
      <c r="F4742" t="str">
        <f t="shared" si="74"/>
        <v/>
      </c>
    </row>
    <row r="4743" spans="6:6" x14ac:dyDescent="0.25">
      <c r="F4743" t="str">
        <f t="shared" si="74"/>
        <v/>
      </c>
    </row>
    <row r="4744" spans="6:6" x14ac:dyDescent="0.25">
      <c r="F4744" t="str">
        <f t="shared" si="74"/>
        <v/>
      </c>
    </row>
    <row r="4745" spans="6:6" x14ac:dyDescent="0.25">
      <c r="F4745" t="str">
        <f t="shared" si="74"/>
        <v/>
      </c>
    </row>
    <row r="4746" spans="6:6" x14ac:dyDescent="0.25">
      <c r="F4746" t="str">
        <f t="shared" si="74"/>
        <v/>
      </c>
    </row>
    <row r="4747" spans="6:6" x14ac:dyDescent="0.25">
      <c r="F4747" t="str">
        <f t="shared" si="74"/>
        <v/>
      </c>
    </row>
    <row r="4748" spans="6:6" x14ac:dyDescent="0.25">
      <c r="F4748" t="str">
        <f t="shared" si="74"/>
        <v/>
      </c>
    </row>
    <row r="4749" spans="6:6" x14ac:dyDescent="0.25">
      <c r="F4749" t="str">
        <f t="shared" si="74"/>
        <v/>
      </c>
    </row>
    <row r="4750" spans="6:6" x14ac:dyDescent="0.25">
      <c r="F4750" t="str">
        <f t="shared" si="74"/>
        <v/>
      </c>
    </row>
    <row r="4751" spans="6:6" x14ac:dyDescent="0.25">
      <c r="F4751" t="str">
        <f t="shared" si="74"/>
        <v/>
      </c>
    </row>
    <row r="4752" spans="6:6" x14ac:dyDescent="0.25">
      <c r="F4752" t="str">
        <f t="shared" si="74"/>
        <v/>
      </c>
    </row>
    <row r="4753" spans="6:6" x14ac:dyDescent="0.25">
      <c r="F4753" t="str">
        <f t="shared" si="74"/>
        <v/>
      </c>
    </row>
    <row r="4754" spans="6:6" x14ac:dyDescent="0.25">
      <c r="F4754" t="str">
        <f t="shared" si="74"/>
        <v/>
      </c>
    </row>
    <row r="4755" spans="6:6" x14ac:dyDescent="0.25">
      <c r="F4755" t="str">
        <f t="shared" si="74"/>
        <v/>
      </c>
    </row>
    <row r="4756" spans="6:6" x14ac:dyDescent="0.25">
      <c r="F4756" t="str">
        <f t="shared" si="74"/>
        <v/>
      </c>
    </row>
    <row r="4757" spans="6:6" x14ac:dyDescent="0.25">
      <c r="F4757" t="str">
        <f t="shared" si="74"/>
        <v/>
      </c>
    </row>
    <row r="4758" spans="6:6" x14ac:dyDescent="0.25">
      <c r="F4758" t="str">
        <f t="shared" si="74"/>
        <v/>
      </c>
    </row>
    <row r="4759" spans="6:6" x14ac:dyDescent="0.25">
      <c r="F4759" t="str">
        <f t="shared" si="74"/>
        <v/>
      </c>
    </row>
    <row r="4760" spans="6:6" x14ac:dyDescent="0.25">
      <c r="F4760" t="str">
        <f t="shared" si="74"/>
        <v/>
      </c>
    </row>
    <row r="4761" spans="6:6" x14ac:dyDescent="0.25">
      <c r="F4761" t="str">
        <f t="shared" si="74"/>
        <v/>
      </c>
    </row>
    <row r="4762" spans="6:6" x14ac:dyDescent="0.25">
      <c r="F4762" t="str">
        <f t="shared" si="74"/>
        <v/>
      </c>
    </row>
    <row r="4763" spans="6:6" x14ac:dyDescent="0.25">
      <c r="F4763" t="str">
        <f t="shared" si="74"/>
        <v/>
      </c>
    </row>
    <row r="4764" spans="6:6" x14ac:dyDescent="0.25">
      <c r="F4764" t="str">
        <f t="shared" si="74"/>
        <v/>
      </c>
    </row>
    <row r="4765" spans="6:6" x14ac:dyDescent="0.25">
      <c r="F4765" t="str">
        <f t="shared" si="74"/>
        <v/>
      </c>
    </row>
    <row r="4766" spans="6:6" x14ac:dyDescent="0.25">
      <c r="F4766" t="str">
        <f t="shared" si="74"/>
        <v/>
      </c>
    </row>
    <row r="4767" spans="6:6" x14ac:dyDescent="0.25">
      <c r="F4767" t="str">
        <f t="shared" si="74"/>
        <v/>
      </c>
    </row>
    <row r="4768" spans="6:6" x14ac:dyDescent="0.25">
      <c r="F4768" t="str">
        <f t="shared" si="74"/>
        <v/>
      </c>
    </row>
    <row r="4769" spans="6:6" x14ac:dyDescent="0.25">
      <c r="F4769" t="str">
        <f t="shared" si="74"/>
        <v/>
      </c>
    </row>
    <row r="4770" spans="6:6" x14ac:dyDescent="0.25">
      <c r="F4770" t="str">
        <f t="shared" si="74"/>
        <v/>
      </c>
    </row>
    <row r="4771" spans="6:6" x14ac:dyDescent="0.25">
      <c r="F4771" t="str">
        <f t="shared" si="74"/>
        <v/>
      </c>
    </row>
    <row r="4772" spans="6:6" x14ac:dyDescent="0.25">
      <c r="F4772" t="str">
        <f t="shared" si="74"/>
        <v/>
      </c>
    </row>
    <row r="4773" spans="6:6" x14ac:dyDescent="0.25">
      <c r="F4773" t="str">
        <f t="shared" si="74"/>
        <v/>
      </c>
    </row>
    <row r="4774" spans="6:6" x14ac:dyDescent="0.25">
      <c r="F4774" t="str">
        <f t="shared" si="74"/>
        <v/>
      </c>
    </row>
    <row r="4775" spans="6:6" x14ac:dyDescent="0.25">
      <c r="F4775" t="str">
        <f t="shared" si="74"/>
        <v/>
      </c>
    </row>
    <row r="4776" spans="6:6" x14ac:dyDescent="0.25">
      <c r="F4776" t="str">
        <f t="shared" si="74"/>
        <v/>
      </c>
    </row>
    <row r="4777" spans="6:6" x14ac:dyDescent="0.25">
      <c r="F4777" t="str">
        <f t="shared" si="74"/>
        <v/>
      </c>
    </row>
    <row r="4778" spans="6:6" x14ac:dyDescent="0.25">
      <c r="F4778" t="str">
        <f t="shared" si="74"/>
        <v/>
      </c>
    </row>
    <row r="4779" spans="6:6" x14ac:dyDescent="0.25">
      <c r="F4779" t="str">
        <f t="shared" si="74"/>
        <v/>
      </c>
    </row>
    <row r="4780" spans="6:6" x14ac:dyDescent="0.25">
      <c r="F4780" t="str">
        <f t="shared" si="74"/>
        <v/>
      </c>
    </row>
    <row r="4781" spans="6:6" x14ac:dyDescent="0.25">
      <c r="F4781" t="str">
        <f t="shared" si="74"/>
        <v/>
      </c>
    </row>
    <row r="4782" spans="6:6" x14ac:dyDescent="0.25">
      <c r="F4782" t="str">
        <f t="shared" si="74"/>
        <v/>
      </c>
    </row>
    <row r="4783" spans="6:6" x14ac:dyDescent="0.25">
      <c r="F4783" t="str">
        <f t="shared" si="74"/>
        <v/>
      </c>
    </row>
    <row r="4784" spans="6:6" x14ac:dyDescent="0.25">
      <c r="F4784" t="str">
        <f t="shared" si="74"/>
        <v/>
      </c>
    </row>
    <row r="4785" spans="6:6" x14ac:dyDescent="0.25">
      <c r="F4785" t="str">
        <f t="shared" si="74"/>
        <v/>
      </c>
    </row>
    <row r="4786" spans="6:6" x14ac:dyDescent="0.25">
      <c r="F4786" t="str">
        <f t="shared" si="74"/>
        <v/>
      </c>
    </row>
    <row r="4787" spans="6:6" x14ac:dyDescent="0.25">
      <c r="F4787" t="str">
        <f t="shared" si="74"/>
        <v/>
      </c>
    </row>
    <row r="4788" spans="6:6" x14ac:dyDescent="0.25">
      <c r="F4788" t="str">
        <f t="shared" si="74"/>
        <v/>
      </c>
    </row>
    <row r="4789" spans="6:6" x14ac:dyDescent="0.25">
      <c r="F4789" t="str">
        <f t="shared" si="74"/>
        <v/>
      </c>
    </row>
    <row r="4790" spans="6:6" x14ac:dyDescent="0.25">
      <c r="F4790" t="str">
        <f t="shared" si="74"/>
        <v/>
      </c>
    </row>
    <row r="4791" spans="6:6" x14ac:dyDescent="0.25">
      <c r="F4791" t="str">
        <f t="shared" si="74"/>
        <v/>
      </c>
    </row>
    <row r="4792" spans="6:6" x14ac:dyDescent="0.25">
      <c r="F4792" t="str">
        <f t="shared" si="74"/>
        <v/>
      </c>
    </row>
    <row r="4793" spans="6:6" x14ac:dyDescent="0.25">
      <c r="F4793" t="str">
        <f t="shared" si="74"/>
        <v/>
      </c>
    </row>
    <row r="4794" spans="6:6" x14ac:dyDescent="0.25">
      <c r="F4794" t="str">
        <f t="shared" si="74"/>
        <v/>
      </c>
    </row>
    <row r="4795" spans="6:6" x14ac:dyDescent="0.25">
      <c r="F4795" t="str">
        <f t="shared" si="74"/>
        <v/>
      </c>
    </row>
    <row r="4796" spans="6:6" x14ac:dyDescent="0.25">
      <c r="F4796" t="str">
        <f t="shared" si="74"/>
        <v/>
      </c>
    </row>
    <row r="4797" spans="6:6" x14ac:dyDescent="0.25">
      <c r="F4797" t="str">
        <f t="shared" si="74"/>
        <v/>
      </c>
    </row>
    <row r="4798" spans="6:6" x14ac:dyDescent="0.25">
      <c r="F4798" t="str">
        <f t="shared" si="74"/>
        <v/>
      </c>
    </row>
    <row r="4799" spans="6:6" x14ac:dyDescent="0.25">
      <c r="F4799" t="str">
        <f t="shared" si="74"/>
        <v/>
      </c>
    </row>
    <row r="4800" spans="6:6" x14ac:dyDescent="0.25">
      <c r="F4800" t="str">
        <f t="shared" si="74"/>
        <v/>
      </c>
    </row>
    <row r="4801" spans="6:6" x14ac:dyDescent="0.25">
      <c r="F4801" t="str">
        <f t="shared" si="74"/>
        <v/>
      </c>
    </row>
    <row r="4802" spans="6:6" x14ac:dyDescent="0.25">
      <c r="F4802" t="str">
        <f t="shared" si="74"/>
        <v/>
      </c>
    </row>
    <row r="4803" spans="6:6" x14ac:dyDescent="0.25">
      <c r="F4803" t="str">
        <f t="shared" ref="F4803:F4866" si="75">CONCATENATE(A4803,B4803,C4803,D4803,E4803)</f>
        <v/>
      </c>
    </row>
    <row r="4804" spans="6:6" x14ac:dyDescent="0.25">
      <c r="F4804" t="str">
        <f t="shared" si="75"/>
        <v/>
      </c>
    </row>
    <row r="4805" spans="6:6" x14ac:dyDescent="0.25">
      <c r="F4805" t="str">
        <f t="shared" si="75"/>
        <v/>
      </c>
    </row>
    <row r="4806" spans="6:6" x14ac:dyDescent="0.25">
      <c r="F4806" t="str">
        <f t="shared" si="75"/>
        <v/>
      </c>
    </row>
    <row r="4807" spans="6:6" x14ac:dyDescent="0.25">
      <c r="F4807" t="str">
        <f t="shared" si="75"/>
        <v/>
      </c>
    </row>
    <row r="4808" spans="6:6" x14ac:dyDescent="0.25">
      <c r="F4808" t="str">
        <f t="shared" si="75"/>
        <v/>
      </c>
    </row>
    <row r="4809" spans="6:6" x14ac:dyDescent="0.25">
      <c r="F4809" t="str">
        <f t="shared" si="75"/>
        <v/>
      </c>
    </row>
    <row r="4810" spans="6:6" x14ac:dyDescent="0.25">
      <c r="F4810" t="str">
        <f t="shared" si="75"/>
        <v/>
      </c>
    </row>
    <row r="4811" spans="6:6" x14ac:dyDescent="0.25">
      <c r="F4811" t="str">
        <f t="shared" si="75"/>
        <v/>
      </c>
    </row>
    <row r="4812" spans="6:6" x14ac:dyDescent="0.25">
      <c r="F4812" t="str">
        <f t="shared" si="75"/>
        <v/>
      </c>
    </row>
    <row r="4813" spans="6:6" x14ac:dyDescent="0.25">
      <c r="F4813" t="str">
        <f t="shared" si="75"/>
        <v/>
      </c>
    </row>
    <row r="4814" spans="6:6" x14ac:dyDescent="0.25">
      <c r="F4814" t="str">
        <f t="shared" si="75"/>
        <v/>
      </c>
    </row>
    <row r="4815" spans="6:6" x14ac:dyDescent="0.25">
      <c r="F4815" t="str">
        <f t="shared" si="75"/>
        <v/>
      </c>
    </row>
    <row r="4816" spans="6:6" x14ac:dyDescent="0.25">
      <c r="F4816" t="str">
        <f t="shared" si="75"/>
        <v/>
      </c>
    </row>
    <row r="4817" spans="6:6" x14ac:dyDescent="0.25">
      <c r="F4817" t="str">
        <f t="shared" si="75"/>
        <v/>
      </c>
    </row>
    <row r="4818" spans="6:6" x14ac:dyDescent="0.25">
      <c r="F4818" t="str">
        <f t="shared" si="75"/>
        <v/>
      </c>
    </row>
    <row r="4819" spans="6:6" x14ac:dyDescent="0.25">
      <c r="F4819" t="str">
        <f t="shared" si="75"/>
        <v/>
      </c>
    </row>
    <row r="4820" spans="6:6" x14ac:dyDescent="0.25">
      <c r="F4820" t="str">
        <f t="shared" si="75"/>
        <v/>
      </c>
    </row>
    <row r="4821" spans="6:6" x14ac:dyDescent="0.25">
      <c r="F4821" t="str">
        <f t="shared" si="75"/>
        <v/>
      </c>
    </row>
    <row r="4822" spans="6:6" x14ac:dyDescent="0.25">
      <c r="F4822" t="str">
        <f t="shared" si="75"/>
        <v/>
      </c>
    </row>
    <row r="4823" spans="6:6" x14ac:dyDescent="0.25">
      <c r="F4823" t="str">
        <f t="shared" si="75"/>
        <v/>
      </c>
    </row>
    <row r="4824" spans="6:6" x14ac:dyDescent="0.25">
      <c r="F4824" t="str">
        <f t="shared" si="75"/>
        <v/>
      </c>
    </row>
    <row r="4825" spans="6:6" x14ac:dyDescent="0.25">
      <c r="F4825" t="str">
        <f t="shared" si="75"/>
        <v/>
      </c>
    </row>
    <row r="4826" spans="6:6" x14ac:dyDescent="0.25">
      <c r="F4826" t="str">
        <f t="shared" si="75"/>
        <v/>
      </c>
    </row>
    <row r="4827" spans="6:6" x14ac:dyDescent="0.25">
      <c r="F4827" t="str">
        <f t="shared" si="75"/>
        <v/>
      </c>
    </row>
    <row r="4828" spans="6:6" x14ac:dyDescent="0.25">
      <c r="F4828" t="str">
        <f t="shared" si="75"/>
        <v/>
      </c>
    </row>
    <row r="4829" spans="6:6" x14ac:dyDescent="0.25">
      <c r="F4829" t="str">
        <f t="shared" si="75"/>
        <v/>
      </c>
    </row>
    <row r="4830" spans="6:6" x14ac:dyDescent="0.25">
      <c r="F4830" t="str">
        <f t="shared" si="75"/>
        <v/>
      </c>
    </row>
    <row r="4831" spans="6:6" x14ac:dyDescent="0.25">
      <c r="F4831" t="str">
        <f t="shared" si="75"/>
        <v/>
      </c>
    </row>
    <row r="4832" spans="6:6" x14ac:dyDescent="0.25">
      <c r="F4832" t="str">
        <f t="shared" si="75"/>
        <v/>
      </c>
    </row>
    <row r="4833" spans="6:6" x14ac:dyDescent="0.25">
      <c r="F4833" t="str">
        <f t="shared" si="75"/>
        <v/>
      </c>
    </row>
    <row r="4834" spans="6:6" x14ac:dyDescent="0.25">
      <c r="F4834" t="str">
        <f t="shared" si="75"/>
        <v/>
      </c>
    </row>
    <row r="4835" spans="6:6" x14ac:dyDescent="0.25">
      <c r="F4835" t="str">
        <f t="shared" si="75"/>
        <v/>
      </c>
    </row>
    <row r="4836" spans="6:6" x14ac:dyDescent="0.25">
      <c r="F4836" t="str">
        <f t="shared" si="75"/>
        <v/>
      </c>
    </row>
    <row r="4837" spans="6:6" x14ac:dyDescent="0.25">
      <c r="F4837" t="str">
        <f t="shared" si="75"/>
        <v/>
      </c>
    </row>
    <row r="4838" spans="6:6" x14ac:dyDescent="0.25">
      <c r="F4838" t="str">
        <f t="shared" si="75"/>
        <v/>
      </c>
    </row>
    <row r="4839" spans="6:6" x14ac:dyDescent="0.25">
      <c r="F4839" t="str">
        <f t="shared" si="75"/>
        <v/>
      </c>
    </row>
    <row r="4840" spans="6:6" x14ac:dyDescent="0.25">
      <c r="F4840" t="str">
        <f t="shared" si="75"/>
        <v/>
      </c>
    </row>
    <row r="4841" spans="6:6" x14ac:dyDescent="0.25">
      <c r="F4841" t="str">
        <f t="shared" si="75"/>
        <v/>
      </c>
    </row>
    <row r="4842" spans="6:6" x14ac:dyDescent="0.25">
      <c r="F4842" t="str">
        <f t="shared" si="75"/>
        <v/>
      </c>
    </row>
    <row r="4843" spans="6:6" x14ac:dyDescent="0.25">
      <c r="F4843" t="str">
        <f t="shared" si="75"/>
        <v/>
      </c>
    </row>
    <row r="4844" spans="6:6" x14ac:dyDescent="0.25">
      <c r="F4844" t="str">
        <f t="shared" si="75"/>
        <v/>
      </c>
    </row>
    <row r="4845" spans="6:6" x14ac:dyDescent="0.25">
      <c r="F4845" t="str">
        <f t="shared" si="75"/>
        <v/>
      </c>
    </row>
    <row r="4846" spans="6:6" x14ac:dyDescent="0.25">
      <c r="F4846" t="str">
        <f t="shared" si="75"/>
        <v/>
      </c>
    </row>
    <row r="4847" spans="6:6" x14ac:dyDescent="0.25">
      <c r="F4847" t="str">
        <f t="shared" si="75"/>
        <v/>
      </c>
    </row>
    <row r="4848" spans="6:6" x14ac:dyDescent="0.25">
      <c r="F4848" t="str">
        <f t="shared" si="75"/>
        <v/>
      </c>
    </row>
    <row r="4849" spans="6:6" x14ac:dyDescent="0.25">
      <c r="F4849" t="str">
        <f t="shared" si="75"/>
        <v/>
      </c>
    </row>
    <row r="4850" spans="6:6" x14ac:dyDescent="0.25">
      <c r="F4850" t="str">
        <f t="shared" si="75"/>
        <v/>
      </c>
    </row>
    <row r="4851" spans="6:6" x14ac:dyDescent="0.25">
      <c r="F4851" t="str">
        <f t="shared" si="75"/>
        <v/>
      </c>
    </row>
    <row r="4852" spans="6:6" x14ac:dyDescent="0.25">
      <c r="F4852" t="str">
        <f t="shared" si="75"/>
        <v/>
      </c>
    </row>
    <row r="4853" spans="6:6" x14ac:dyDescent="0.25">
      <c r="F4853" t="str">
        <f t="shared" si="75"/>
        <v/>
      </c>
    </row>
    <row r="4854" spans="6:6" x14ac:dyDescent="0.25">
      <c r="F4854" t="str">
        <f t="shared" si="75"/>
        <v/>
      </c>
    </row>
    <row r="4855" spans="6:6" x14ac:dyDescent="0.25">
      <c r="F4855" t="str">
        <f t="shared" si="75"/>
        <v/>
      </c>
    </row>
    <row r="4856" spans="6:6" x14ac:dyDescent="0.25">
      <c r="F4856" t="str">
        <f t="shared" si="75"/>
        <v/>
      </c>
    </row>
    <row r="4857" spans="6:6" x14ac:dyDescent="0.25">
      <c r="F4857" t="str">
        <f t="shared" si="75"/>
        <v/>
      </c>
    </row>
    <row r="4858" spans="6:6" x14ac:dyDescent="0.25">
      <c r="F4858" t="str">
        <f t="shared" si="75"/>
        <v/>
      </c>
    </row>
    <row r="4859" spans="6:6" x14ac:dyDescent="0.25">
      <c r="F4859" t="str">
        <f t="shared" si="75"/>
        <v/>
      </c>
    </row>
    <row r="4860" spans="6:6" x14ac:dyDescent="0.25">
      <c r="F4860" t="str">
        <f t="shared" si="75"/>
        <v/>
      </c>
    </row>
    <row r="4861" spans="6:6" x14ac:dyDescent="0.25">
      <c r="F4861" t="str">
        <f t="shared" si="75"/>
        <v/>
      </c>
    </row>
    <row r="4862" spans="6:6" x14ac:dyDescent="0.25">
      <c r="F4862" t="str">
        <f t="shared" si="75"/>
        <v/>
      </c>
    </row>
    <row r="4863" spans="6:6" x14ac:dyDescent="0.25">
      <c r="F4863" t="str">
        <f t="shared" si="75"/>
        <v/>
      </c>
    </row>
    <row r="4864" spans="6:6" x14ac:dyDescent="0.25">
      <c r="F4864" t="str">
        <f t="shared" si="75"/>
        <v/>
      </c>
    </row>
    <row r="4865" spans="6:6" x14ac:dyDescent="0.25">
      <c r="F4865" t="str">
        <f t="shared" si="75"/>
        <v/>
      </c>
    </row>
    <row r="4866" spans="6:6" x14ac:dyDescent="0.25">
      <c r="F4866" t="str">
        <f t="shared" si="75"/>
        <v/>
      </c>
    </row>
    <row r="4867" spans="6:6" x14ac:dyDescent="0.25">
      <c r="F4867" t="str">
        <f t="shared" ref="F4867:F4930" si="76">CONCATENATE(A4867,B4867,C4867,D4867,E4867)</f>
        <v/>
      </c>
    </row>
    <row r="4868" spans="6:6" x14ac:dyDescent="0.25">
      <c r="F4868" t="str">
        <f t="shared" si="76"/>
        <v/>
      </c>
    </row>
    <row r="4869" spans="6:6" x14ac:dyDescent="0.25">
      <c r="F4869" t="str">
        <f t="shared" si="76"/>
        <v/>
      </c>
    </row>
    <row r="4870" spans="6:6" x14ac:dyDescent="0.25">
      <c r="F4870" t="str">
        <f t="shared" si="76"/>
        <v/>
      </c>
    </row>
    <row r="4871" spans="6:6" x14ac:dyDescent="0.25">
      <c r="F4871" t="str">
        <f t="shared" si="76"/>
        <v/>
      </c>
    </row>
    <row r="4872" spans="6:6" x14ac:dyDescent="0.25">
      <c r="F4872" t="str">
        <f t="shared" si="76"/>
        <v/>
      </c>
    </row>
    <row r="4873" spans="6:6" x14ac:dyDescent="0.25">
      <c r="F4873" t="str">
        <f t="shared" si="76"/>
        <v/>
      </c>
    </row>
    <row r="4874" spans="6:6" x14ac:dyDescent="0.25">
      <c r="F4874" t="str">
        <f t="shared" si="76"/>
        <v/>
      </c>
    </row>
    <row r="4875" spans="6:6" x14ac:dyDescent="0.25">
      <c r="F4875" t="str">
        <f t="shared" si="76"/>
        <v/>
      </c>
    </row>
    <row r="4876" spans="6:6" x14ac:dyDescent="0.25">
      <c r="F4876" t="str">
        <f t="shared" si="76"/>
        <v/>
      </c>
    </row>
    <row r="4877" spans="6:6" x14ac:dyDescent="0.25">
      <c r="F4877" t="str">
        <f t="shared" si="76"/>
        <v/>
      </c>
    </row>
    <row r="4878" spans="6:6" x14ac:dyDescent="0.25">
      <c r="F4878" t="str">
        <f t="shared" si="76"/>
        <v/>
      </c>
    </row>
    <row r="4879" spans="6:6" x14ac:dyDescent="0.25">
      <c r="F4879" t="str">
        <f t="shared" si="76"/>
        <v/>
      </c>
    </row>
    <row r="4880" spans="6:6" x14ac:dyDescent="0.25">
      <c r="F4880" t="str">
        <f t="shared" si="76"/>
        <v/>
      </c>
    </row>
    <row r="4881" spans="6:6" x14ac:dyDescent="0.25">
      <c r="F4881" t="str">
        <f t="shared" si="76"/>
        <v/>
      </c>
    </row>
    <row r="4882" spans="6:6" x14ac:dyDescent="0.25">
      <c r="F4882" t="str">
        <f t="shared" si="76"/>
        <v/>
      </c>
    </row>
    <row r="4883" spans="6:6" x14ac:dyDescent="0.25">
      <c r="F4883" t="str">
        <f t="shared" si="76"/>
        <v/>
      </c>
    </row>
    <row r="4884" spans="6:6" x14ac:dyDescent="0.25">
      <c r="F4884" t="str">
        <f t="shared" si="76"/>
        <v/>
      </c>
    </row>
    <row r="4885" spans="6:6" x14ac:dyDescent="0.25">
      <c r="F4885" t="str">
        <f t="shared" si="76"/>
        <v/>
      </c>
    </row>
    <row r="4886" spans="6:6" x14ac:dyDescent="0.25">
      <c r="F4886" t="str">
        <f t="shared" si="76"/>
        <v/>
      </c>
    </row>
    <row r="4887" spans="6:6" x14ac:dyDescent="0.25">
      <c r="F4887" t="str">
        <f t="shared" si="76"/>
        <v/>
      </c>
    </row>
    <row r="4888" spans="6:6" x14ac:dyDescent="0.25">
      <c r="F4888" t="str">
        <f t="shared" si="76"/>
        <v/>
      </c>
    </row>
    <row r="4889" spans="6:6" x14ac:dyDescent="0.25">
      <c r="F4889" t="str">
        <f t="shared" si="76"/>
        <v/>
      </c>
    </row>
    <row r="4890" spans="6:6" x14ac:dyDescent="0.25">
      <c r="F4890" t="str">
        <f t="shared" si="76"/>
        <v/>
      </c>
    </row>
    <row r="4891" spans="6:6" x14ac:dyDescent="0.25">
      <c r="F4891" t="str">
        <f t="shared" si="76"/>
        <v/>
      </c>
    </row>
    <row r="4892" spans="6:6" x14ac:dyDescent="0.25">
      <c r="F4892" t="str">
        <f t="shared" si="76"/>
        <v/>
      </c>
    </row>
    <row r="4893" spans="6:6" x14ac:dyDescent="0.25">
      <c r="F4893" t="str">
        <f t="shared" si="76"/>
        <v/>
      </c>
    </row>
    <row r="4894" spans="6:6" x14ac:dyDescent="0.25">
      <c r="F4894" t="str">
        <f t="shared" si="76"/>
        <v/>
      </c>
    </row>
    <row r="4895" spans="6:6" x14ac:dyDescent="0.25">
      <c r="F4895" t="str">
        <f t="shared" si="76"/>
        <v/>
      </c>
    </row>
    <row r="4896" spans="6:6" x14ac:dyDescent="0.25">
      <c r="F4896" t="str">
        <f t="shared" si="76"/>
        <v/>
      </c>
    </row>
    <row r="4897" spans="6:6" x14ac:dyDescent="0.25">
      <c r="F4897" t="str">
        <f t="shared" si="76"/>
        <v/>
      </c>
    </row>
    <row r="4898" spans="6:6" x14ac:dyDescent="0.25">
      <c r="F4898" t="str">
        <f t="shared" si="76"/>
        <v/>
      </c>
    </row>
    <row r="4899" spans="6:6" x14ac:dyDescent="0.25">
      <c r="F4899" t="str">
        <f t="shared" si="76"/>
        <v/>
      </c>
    </row>
    <row r="4900" spans="6:6" x14ac:dyDescent="0.25">
      <c r="F4900" t="str">
        <f t="shared" si="76"/>
        <v/>
      </c>
    </row>
    <row r="4901" spans="6:6" x14ac:dyDescent="0.25">
      <c r="F4901" t="str">
        <f t="shared" si="76"/>
        <v/>
      </c>
    </row>
    <row r="4902" spans="6:6" x14ac:dyDescent="0.25">
      <c r="F4902" t="str">
        <f t="shared" si="76"/>
        <v/>
      </c>
    </row>
    <row r="4903" spans="6:6" x14ac:dyDescent="0.25">
      <c r="F4903" t="str">
        <f t="shared" si="76"/>
        <v/>
      </c>
    </row>
    <row r="4904" spans="6:6" x14ac:dyDescent="0.25">
      <c r="F4904" t="str">
        <f t="shared" si="76"/>
        <v/>
      </c>
    </row>
    <row r="4905" spans="6:6" x14ac:dyDescent="0.25">
      <c r="F4905" t="str">
        <f t="shared" si="76"/>
        <v/>
      </c>
    </row>
    <row r="4906" spans="6:6" x14ac:dyDescent="0.25">
      <c r="F4906" t="str">
        <f t="shared" si="76"/>
        <v/>
      </c>
    </row>
    <row r="4907" spans="6:6" x14ac:dyDescent="0.25">
      <c r="F4907" t="str">
        <f t="shared" si="76"/>
        <v/>
      </c>
    </row>
    <row r="4908" spans="6:6" x14ac:dyDescent="0.25">
      <c r="F4908" t="str">
        <f t="shared" si="76"/>
        <v/>
      </c>
    </row>
    <row r="4909" spans="6:6" x14ac:dyDescent="0.25">
      <c r="F4909" t="str">
        <f t="shared" si="76"/>
        <v/>
      </c>
    </row>
    <row r="4910" spans="6:6" x14ac:dyDescent="0.25">
      <c r="F4910" t="str">
        <f t="shared" si="76"/>
        <v/>
      </c>
    </row>
    <row r="4911" spans="6:6" x14ac:dyDescent="0.25">
      <c r="F4911" t="str">
        <f t="shared" si="76"/>
        <v/>
      </c>
    </row>
    <row r="4912" spans="6:6" x14ac:dyDescent="0.25">
      <c r="F4912" t="str">
        <f t="shared" si="76"/>
        <v/>
      </c>
    </row>
    <row r="4913" spans="6:6" x14ac:dyDescent="0.25">
      <c r="F4913" t="str">
        <f t="shared" si="76"/>
        <v/>
      </c>
    </row>
    <row r="4914" spans="6:6" x14ac:dyDescent="0.25">
      <c r="F4914" t="str">
        <f t="shared" si="76"/>
        <v/>
      </c>
    </row>
    <row r="4915" spans="6:6" x14ac:dyDescent="0.25">
      <c r="F4915" t="str">
        <f t="shared" si="76"/>
        <v/>
      </c>
    </row>
    <row r="4916" spans="6:6" x14ac:dyDescent="0.25">
      <c r="F4916" t="str">
        <f t="shared" si="76"/>
        <v/>
      </c>
    </row>
    <row r="4917" spans="6:6" x14ac:dyDescent="0.25">
      <c r="F4917" t="str">
        <f t="shared" si="76"/>
        <v/>
      </c>
    </row>
    <row r="4918" spans="6:6" x14ac:dyDescent="0.25">
      <c r="F4918" t="str">
        <f t="shared" si="76"/>
        <v/>
      </c>
    </row>
    <row r="4919" spans="6:6" x14ac:dyDescent="0.25">
      <c r="F4919" t="str">
        <f t="shared" si="76"/>
        <v/>
      </c>
    </row>
    <row r="4920" spans="6:6" x14ac:dyDescent="0.25">
      <c r="F4920" t="str">
        <f t="shared" si="76"/>
        <v/>
      </c>
    </row>
    <row r="4921" spans="6:6" x14ac:dyDescent="0.25">
      <c r="F4921" t="str">
        <f t="shared" si="76"/>
        <v/>
      </c>
    </row>
    <row r="4922" spans="6:6" x14ac:dyDescent="0.25">
      <c r="F4922" t="str">
        <f t="shared" si="76"/>
        <v/>
      </c>
    </row>
    <row r="4923" spans="6:6" x14ac:dyDescent="0.25">
      <c r="F4923" t="str">
        <f t="shared" si="76"/>
        <v/>
      </c>
    </row>
    <row r="4924" spans="6:6" x14ac:dyDescent="0.25">
      <c r="F4924" t="str">
        <f t="shared" si="76"/>
        <v/>
      </c>
    </row>
    <row r="4925" spans="6:6" x14ac:dyDescent="0.25">
      <c r="F4925" t="str">
        <f t="shared" si="76"/>
        <v/>
      </c>
    </row>
    <row r="4926" spans="6:6" x14ac:dyDescent="0.25">
      <c r="F4926" t="str">
        <f t="shared" si="76"/>
        <v/>
      </c>
    </row>
    <row r="4927" spans="6:6" x14ac:dyDescent="0.25">
      <c r="F4927" t="str">
        <f t="shared" si="76"/>
        <v/>
      </c>
    </row>
    <row r="4928" spans="6:6" x14ac:dyDescent="0.25">
      <c r="F4928" t="str">
        <f t="shared" si="76"/>
        <v/>
      </c>
    </row>
    <row r="4929" spans="6:6" x14ac:dyDescent="0.25">
      <c r="F4929" t="str">
        <f t="shared" si="76"/>
        <v/>
      </c>
    </row>
    <row r="4930" spans="6:6" x14ac:dyDescent="0.25">
      <c r="F4930" t="str">
        <f t="shared" si="76"/>
        <v/>
      </c>
    </row>
    <row r="4931" spans="6:6" x14ac:dyDescent="0.25">
      <c r="F4931" t="str">
        <f t="shared" ref="F4931:F4994" si="77">CONCATENATE(A4931,B4931,C4931,D4931,E4931)</f>
        <v/>
      </c>
    </row>
    <row r="4932" spans="6:6" x14ac:dyDescent="0.25">
      <c r="F4932" t="str">
        <f t="shared" si="77"/>
        <v/>
      </c>
    </row>
    <row r="4933" spans="6:6" x14ac:dyDescent="0.25">
      <c r="F4933" t="str">
        <f t="shared" si="77"/>
        <v/>
      </c>
    </row>
    <row r="4934" spans="6:6" x14ac:dyDescent="0.25">
      <c r="F4934" t="str">
        <f t="shared" si="77"/>
        <v/>
      </c>
    </row>
    <row r="4935" spans="6:6" x14ac:dyDescent="0.25">
      <c r="F4935" t="str">
        <f t="shared" si="77"/>
        <v/>
      </c>
    </row>
    <row r="4936" spans="6:6" x14ac:dyDescent="0.25">
      <c r="F4936" t="str">
        <f t="shared" si="77"/>
        <v/>
      </c>
    </row>
    <row r="4937" spans="6:6" x14ac:dyDescent="0.25">
      <c r="F4937" t="str">
        <f t="shared" si="77"/>
        <v/>
      </c>
    </row>
    <row r="4938" spans="6:6" x14ac:dyDescent="0.25">
      <c r="F4938" t="str">
        <f t="shared" si="77"/>
        <v/>
      </c>
    </row>
    <row r="4939" spans="6:6" x14ac:dyDescent="0.25">
      <c r="F4939" t="str">
        <f t="shared" si="77"/>
        <v/>
      </c>
    </row>
    <row r="4940" spans="6:6" x14ac:dyDescent="0.25">
      <c r="F4940" t="str">
        <f t="shared" si="77"/>
        <v/>
      </c>
    </row>
    <row r="4941" spans="6:6" x14ac:dyDescent="0.25">
      <c r="F4941" t="str">
        <f t="shared" si="77"/>
        <v/>
      </c>
    </row>
    <row r="4942" spans="6:6" x14ac:dyDescent="0.25">
      <c r="F4942" t="str">
        <f t="shared" si="77"/>
        <v/>
      </c>
    </row>
    <row r="4943" spans="6:6" x14ac:dyDescent="0.25">
      <c r="F4943" t="str">
        <f t="shared" si="77"/>
        <v/>
      </c>
    </row>
    <row r="4944" spans="6:6" x14ac:dyDescent="0.25">
      <c r="F4944" t="str">
        <f t="shared" si="77"/>
        <v/>
      </c>
    </row>
    <row r="4945" spans="6:6" x14ac:dyDescent="0.25">
      <c r="F4945" t="str">
        <f t="shared" si="77"/>
        <v/>
      </c>
    </row>
    <row r="4946" spans="6:6" x14ac:dyDescent="0.25">
      <c r="F4946" t="str">
        <f t="shared" si="77"/>
        <v/>
      </c>
    </row>
    <row r="4947" spans="6:6" x14ac:dyDescent="0.25">
      <c r="F4947" t="str">
        <f t="shared" si="77"/>
        <v/>
      </c>
    </row>
    <row r="4948" spans="6:6" x14ac:dyDescent="0.25">
      <c r="F4948" t="str">
        <f t="shared" si="77"/>
        <v/>
      </c>
    </row>
    <row r="4949" spans="6:6" x14ac:dyDescent="0.25">
      <c r="F4949" t="str">
        <f t="shared" si="77"/>
        <v/>
      </c>
    </row>
    <row r="4950" spans="6:6" x14ac:dyDescent="0.25">
      <c r="F4950" t="str">
        <f t="shared" si="77"/>
        <v/>
      </c>
    </row>
    <row r="4951" spans="6:6" x14ac:dyDescent="0.25">
      <c r="F4951" t="str">
        <f t="shared" si="77"/>
        <v/>
      </c>
    </row>
    <row r="4952" spans="6:6" x14ac:dyDescent="0.25">
      <c r="F4952" t="str">
        <f t="shared" si="77"/>
        <v/>
      </c>
    </row>
    <row r="4953" spans="6:6" x14ac:dyDescent="0.25">
      <c r="F4953" t="str">
        <f t="shared" si="77"/>
        <v/>
      </c>
    </row>
    <row r="4954" spans="6:6" x14ac:dyDescent="0.25">
      <c r="F4954" t="str">
        <f t="shared" si="77"/>
        <v/>
      </c>
    </row>
    <row r="4955" spans="6:6" x14ac:dyDescent="0.25">
      <c r="F4955" t="str">
        <f t="shared" si="77"/>
        <v/>
      </c>
    </row>
    <row r="4956" spans="6:6" x14ac:dyDescent="0.25">
      <c r="F4956" t="str">
        <f t="shared" si="77"/>
        <v/>
      </c>
    </row>
    <row r="4957" spans="6:6" x14ac:dyDescent="0.25">
      <c r="F4957" t="str">
        <f t="shared" si="77"/>
        <v/>
      </c>
    </row>
    <row r="4958" spans="6:6" x14ac:dyDescent="0.25">
      <c r="F4958" t="str">
        <f t="shared" si="77"/>
        <v/>
      </c>
    </row>
    <row r="4959" spans="6:6" x14ac:dyDescent="0.25">
      <c r="F4959" t="str">
        <f t="shared" si="77"/>
        <v/>
      </c>
    </row>
    <row r="4960" spans="6:6" x14ac:dyDescent="0.25">
      <c r="F4960" t="str">
        <f t="shared" si="77"/>
        <v/>
      </c>
    </row>
    <row r="4961" spans="6:6" x14ac:dyDescent="0.25">
      <c r="F4961" t="str">
        <f t="shared" si="77"/>
        <v/>
      </c>
    </row>
    <row r="4962" spans="6:6" x14ac:dyDescent="0.25">
      <c r="F4962" t="str">
        <f t="shared" si="77"/>
        <v/>
      </c>
    </row>
    <row r="4963" spans="6:6" x14ac:dyDescent="0.25">
      <c r="F4963" t="str">
        <f t="shared" si="77"/>
        <v/>
      </c>
    </row>
    <row r="4964" spans="6:6" x14ac:dyDescent="0.25">
      <c r="F4964" t="str">
        <f t="shared" si="77"/>
        <v/>
      </c>
    </row>
    <row r="4965" spans="6:6" x14ac:dyDescent="0.25">
      <c r="F4965" t="str">
        <f t="shared" si="77"/>
        <v/>
      </c>
    </row>
    <row r="4966" spans="6:6" x14ac:dyDescent="0.25">
      <c r="F4966" t="str">
        <f t="shared" si="77"/>
        <v/>
      </c>
    </row>
    <row r="4967" spans="6:6" x14ac:dyDescent="0.25">
      <c r="F4967" t="str">
        <f t="shared" si="77"/>
        <v/>
      </c>
    </row>
    <row r="4968" spans="6:6" x14ac:dyDescent="0.25">
      <c r="F4968" t="str">
        <f t="shared" si="77"/>
        <v/>
      </c>
    </row>
    <row r="4969" spans="6:6" x14ac:dyDescent="0.25">
      <c r="F4969" t="str">
        <f t="shared" si="77"/>
        <v/>
      </c>
    </row>
    <row r="4970" spans="6:6" x14ac:dyDescent="0.25">
      <c r="F4970" t="str">
        <f t="shared" si="77"/>
        <v/>
      </c>
    </row>
    <row r="4971" spans="6:6" x14ac:dyDescent="0.25">
      <c r="F4971" t="str">
        <f t="shared" si="77"/>
        <v/>
      </c>
    </row>
    <row r="4972" spans="6:6" x14ac:dyDescent="0.25">
      <c r="F4972" t="str">
        <f t="shared" si="77"/>
        <v/>
      </c>
    </row>
    <row r="4973" spans="6:6" x14ac:dyDescent="0.25">
      <c r="F4973" t="str">
        <f t="shared" si="77"/>
        <v/>
      </c>
    </row>
    <row r="4974" spans="6:6" x14ac:dyDescent="0.25">
      <c r="F4974" t="str">
        <f t="shared" si="77"/>
        <v/>
      </c>
    </row>
    <row r="4975" spans="6:6" x14ac:dyDescent="0.25">
      <c r="F4975" t="str">
        <f t="shared" si="77"/>
        <v/>
      </c>
    </row>
    <row r="4976" spans="6:6" x14ac:dyDescent="0.25">
      <c r="F4976" t="str">
        <f t="shared" si="77"/>
        <v/>
      </c>
    </row>
    <row r="4977" spans="6:6" x14ac:dyDescent="0.25">
      <c r="F4977" t="str">
        <f t="shared" si="77"/>
        <v/>
      </c>
    </row>
    <row r="4978" spans="6:6" x14ac:dyDescent="0.25">
      <c r="F4978" t="str">
        <f t="shared" si="77"/>
        <v/>
      </c>
    </row>
    <row r="4979" spans="6:6" x14ac:dyDescent="0.25">
      <c r="F4979" t="str">
        <f t="shared" si="77"/>
        <v/>
      </c>
    </row>
    <row r="4980" spans="6:6" x14ac:dyDescent="0.25">
      <c r="F4980" t="str">
        <f t="shared" si="77"/>
        <v/>
      </c>
    </row>
    <row r="4981" spans="6:6" x14ac:dyDescent="0.25">
      <c r="F4981" t="str">
        <f t="shared" si="77"/>
        <v/>
      </c>
    </row>
    <row r="4982" spans="6:6" x14ac:dyDescent="0.25">
      <c r="F4982" t="str">
        <f t="shared" si="77"/>
        <v/>
      </c>
    </row>
    <row r="4983" spans="6:6" x14ac:dyDescent="0.25">
      <c r="F4983" t="str">
        <f t="shared" si="77"/>
        <v/>
      </c>
    </row>
    <row r="4984" spans="6:6" x14ac:dyDescent="0.25">
      <c r="F4984" t="str">
        <f t="shared" si="77"/>
        <v/>
      </c>
    </row>
    <row r="4985" spans="6:6" x14ac:dyDescent="0.25">
      <c r="F4985" t="str">
        <f t="shared" si="77"/>
        <v/>
      </c>
    </row>
    <row r="4986" spans="6:6" x14ac:dyDescent="0.25">
      <c r="F4986" t="str">
        <f t="shared" si="77"/>
        <v/>
      </c>
    </row>
    <row r="4987" spans="6:6" x14ac:dyDescent="0.25">
      <c r="F4987" t="str">
        <f t="shared" si="77"/>
        <v/>
      </c>
    </row>
    <row r="4988" spans="6:6" x14ac:dyDescent="0.25">
      <c r="F4988" t="str">
        <f t="shared" si="77"/>
        <v/>
      </c>
    </row>
    <row r="4989" spans="6:6" x14ac:dyDescent="0.25">
      <c r="F4989" t="str">
        <f t="shared" si="77"/>
        <v/>
      </c>
    </row>
    <row r="4990" spans="6:6" x14ac:dyDescent="0.25">
      <c r="F4990" t="str">
        <f t="shared" si="77"/>
        <v/>
      </c>
    </row>
    <row r="4991" spans="6:6" x14ac:dyDescent="0.25">
      <c r="F4991" t="str">
        <f t="shared" si="77"/>
        <v/>
      </c>
    </row>
    <row r="4992" spans="6:6" x14ac:dyDescent="0.25">
      <c r="F4992" t="str">
        <f t="shared" si="77"/>
        <v/>
      </c>
    </row>
    <row r="4993" spans="6:6" x14ac:dyDescent="0.25">
      <c r="F4993" t="str">
        <f t="shared" si="77"/>
        <v/>
      </c>
    </row>
    <row r="4994" spans="6:6" x14ac:dyDescent="0.25">
      <c r="F4994" t="str">
        <f t="shared" si="77"/>
        <v/>
      </c>
    </row>
    <row r="4995" spans="6:6" x14ac:dyDescent="0.25">
      <c r="F4995" t="str">
        <f t="shared" ref="F4995:F5058" si="78">CONCATENATE(A4995,B4995,C4995,D4995,E4995)</f>
        <v/>
      </c>
    </row>
    <row r="4996" spans="6:6" x14ac:dyDescent="0.25">
      <c r="F4996" t="str">
        <f t="shared" si="78"/>
        <v/>
      </c>
    </row>
    <row r="4997" spans="6:6" x14ac:dyDescent="0.25">
      <c r="F4997" t="str">
        <f t="shared" si="78"/>
        <v/>
      </c>
    </row>
    <row r="4998" spans="6:6" x14ac:dyDescent="0.25">
      <c r="F4998" t="str">
        <f t="shared" si="78"/>
        <v/>
      </c>
    </row>
    <row r="4999" spans="6:6" x14ac:dyDescent="0.25">
      <c r="F4999" t="str">
        <f t="shared" si="78"/>
        <v/>
      </c>
    </row>
    <row r="5000" spans="6:6" x14ac:dyDescent="0.25">
      <c r="F5000" t="str">
        <f t="shared" si="78"/>
        <v/>
      </c>
    </row>
    <row r="5001" spans="6:6" x14ac:dyDescent="0.25">
      <c r="F5001" t="str">
        <f t="shared" si="78"/>
        <v/>
      </c>
    </row>
    <row r="5002" spans="6:6" x14ac:dyDescent="0.25">
      <c r="F5002" t="str">
        <f t="shared" si="78"/>
        <v/>
      </c>
    </row>
    <row r="5003" spans="6:6" x14ac:dyDescent="0.25">
      <c r="F5003" t="str">
        <f t="shared" si="78"/>
        <v/>
      </c>
    </row>
    <row r="5004" spans="6:6" x14ac:dyDescent="0.25">
      <c r="F5004" t="str">
        <f t="shared" si="78"/>
        <v/>
      </c>
    </row>
    <row r="5005" spans="6:6" x14ac:dyDescent="0.25">
      <c r="F5005" t="str">
        <f t="shared" si="78"/>
        <v/>
      </c>
    </row>
    <row r="5006" spans="6:6" x14ac:dyDescent="0.25">
      <c r="F5006" t="str">
        <f t="shared" si="78"/>
        <v/>
      </c>
    </row>
    <row r="5007" spans="6:6" x14ac:dyDescent="0.25">
      <c r="F5007" t="str">
        <f t="shared" si="78"/>
        <v/>
      </c>
    </row>
    <row r="5008" spans="6:6" x14ac:dyDescent="0.25">
      <c r="F5008" t="str">
        <f t="shared" si="78"/>
        <v/>
      </c>
    </row>
    <row r="5009" spans="6:6" x14ac:dyDescent="0.25">
      <c r="F5009" t="str">
        <f t="shared" si="78"/>
        <v/>
      </c>
    </row>
    <row r="5010" spans="6:6" x14ac:dyDescent="0.25">
      <c r="F5010" t="str">
        <f t="shared" si="78"/>
        <v/>
      </c>
    </row>
    <row r="5011" spans="6:6" x14ac:dyDescent="0.25">
      <c r="F5011" t="str">
        <f t="shared" si="78"/>
        <v/>
      </c>
    </row>
    <row r="5012" spans="6:6" x14ac:dyDescent="0.25">
      <c r="F5012" t="str">
        <f t="shared" si="78"/>
        <v/>
      </c>
    </row>
    <row r="5013" spans="6:6" x14ac:dyDescent="0.25">
      <c r="F5013" t="str">
        <f t="shared" si="78"/>
        <v/>
      </c>
    </row>
    <row r="5014" spans="6:6" x14ac:dyDescent="0.25">
      <c r="F5014" t="str">
        <f t="shared" si="78"/>
        <v/>
      </c>
    </row>
    <row r="5015" spans="6:6" x14ac:dyDescent="0.25">
      <c r="F5015" t="str">
        <f t="shared" si="78"/>
        <v/>
      </c>
    </row>
    <row r="5016" spans="6:6" x14ac:dyDescent="0.25">
      <c r="F5016" t="str">
        <f t="shared" si="78"/>
        <v/>
      </c>
    </row>
    <row r="5017" spans="6:6" x14ac:dyDescent="0.25">
      <c r="F5017" t="str">
        <f t="shared" si="78"/>
        <v/>
      </c>
    </row>
    <row r="5018" spans="6:6" x14ac:dyDescent="0.25">
      <c r="F5018" t="str">
        <f t="shared" si="78"/>
        <v/>
      </c>
    </row>
    <row r="5019" spans="6:6" x14ac:dyDescent="0.25">
      <c r="F5019" t="str">
        <f t="shared" si="78"/>
        <v/>
      </c>
    </row>
    <row r="5020" spans="6:6" x14ac:dyDescent="0.25">
      <c r="F5020" t="str">
        <f t="shared" si="78"/>
        <v/>
      </c>
    </row>
    <row r="5021" spans="6:6" x14ac:dyDescent="0.25">
      <c r="F5021" t="str">
        <f t="shared" si="78"/>
        <v/>
      </c>
    </row>
    <row r="5022" spans="6:6" x14ac:dyDescent="0.25">
      <c r="F5022" t="str">
        <f t="shared" si="78"/>
        <v/>
      </c>
    </row>
    <row r="5023" spans="6:6" x14ac:dyDescent="0.25">
      <c r="F5023" t="str">
        <f t="shared" si="78"/>
        <v/>
      </c>
    </row>
    <row r="5024" spans="6:6" x14ac:dyDescent="0.25">
      <c r="F5024" t="str">
        <f t="shared" si="78"/>
        <v/>
      </c>
    </row>
    <row r="5025" spans="6:6" x14ac:dyDescent="0.25">
      <c r="F5025" t="str">
        <f t="shared" si="78"/>
        <v/>
      </c>
    </row>
    <row r="5026" spans="6:6" x14ac:dyDescent="0.25">
      <c r="F5026" t="str">
        <f t="shared" si="78"/>
        <v/>
      </c>
    </row>
    <row r="5027" spans="6:6" x14ac:dyDescent="0.25">
      <c r="F5027" t="str">
        <f t="shared" si="78"/>
        <v/>
      </c>
    </row>
    <row r="5028" spans="6:6" x14ac:dyDescent="0.25">
      <c r="F5028" t="str">
        <f t="shared" si="78"/>
        <v/>
      </c>
    </row>
    <row r="5029" spans="6:6" x14ac:dyDescent="0.25">
      <c r="F5029" t="str">
        <f t="shared" si="78"/>
        <v/>
      </c>
    </row>
    <row r="5030" spans="6:6" x14ac:dyDescent="0.25">
      <c r="F5030" t="str">
        <f t="shared" si="78"/>
        <v/>
      </c>
    </row>
    <row r="5031" spans="6:6" x14ac:dyDescent="0.25">
      <c r="F5031" t="str">
        <f t="shared" si="78"/>
        <v/>
      </c>
    </row>
    <row r="5032" spans="6:6" x14ac:dyDescent="0.25">
      <c r="F5032" t="str">
        <f t="shared" si="78"/>
        <v/>
      </c>
    </row>
    <row r="5033" spans="6:6" x14ac:dyDescent="0.25">
      <c r="F5033" t="str">
        <f t="shared" si="78"/>
        <v/>
      </c>
    </row>
    <row r="5034" spans="6:6" x14ac:dyDescent="0.25">
      <c r="F5034" t="str">
        <f t="shared" si="78"/>
        <v/>
      </c>
    </row>
    <row r="5035" spans="6:6" x14ac:dyDescent="0.25">
      <c r="F5035" t="str">
        <f t="shared" si="78"/>
        <v/>
      </c>
    </row>
    <row r="5036" spans="6:6" x14ac:dyDescent="0.25">
      <c r="F5036" t="str">
        <f t="shared" si="78"/>
        <v/>
      </c>
    </row>
    <row r="5037" spans="6:6" x14ac:dyDescent="0.25">
      <c r="F5037" t="str">
        <f t="shared" si="78"/>
        <v/>
      </c>
    </row>
    <row r="5038" spans="6:6" x14ac:dyDescent="0.25">
      <c r="F5038" t="str">
        <f t="shared" si="78"/>
        <v/>
      </c>
    </row>
    <row r="5039" spans="6:6" x14ac:dyDescent="0.25">
      <c r="F5039" t="str">
        <f t="shared" si="78"/>
        <v/>
      </c>
    </row>
    <row r="5040" spans="6:6" x14ac:dyDescent="0.25">
      <c r="F5040" t="str">
        <f t="shared" si="78"/>
        <v/>
      </c>
    </row>
    <row r="5041" spans="6:6" x14ac:dyDescent="0.25">
      <c r="F5041" t="str">
        <f t="shared" si="78"/>
        <v/>
      </c>
    </row>
    <row r="5042" spans="6:6" x14ac:dyDescent="0.25">
      <c r="F5042" t="str">
        <f t="shared" si="78"/>
        <v/>
      </c>
    </row>
    <row r="5043" spans="6:6" x14ac:dyDescent="0.25">
      <c r="F5043" t="str">
        <f t="shared" si="78"/>
        <v/>
      </c>
    </row>
    <row r="5044" spans="6:6" x14ac:dyDescent="0.25">
      <c r="F5044" t="str">
        <f t="shared" si="78"/>
        <v/>
      </c>
    </row>
    <row r="5045" spans="6:6" x14ac:dyDescent="0.25">
      <c r="F5045" t="str">
        <f t="shared" si="78"/>
        <v/>
      </c>
    </row>
    <row r="5046" spans="6:6" x14ac:dyDescent="0.25">
      <c r="F5046" t="str">
        <f t="shared" si="78"/>
        <v/>
      </c>
    </row>
    <row r="5047" spans="6:6" x14ac:dyDescent="0.25">
      <c r="F5047" t="str">
        <f t="shared" si="78"/>
        <v/>
      </c>
    </row>
    <row r="5048" spans="6:6" x14ac:dyDescent="0.25">
      <c r="F5048" t="str">
        <f t="shared" si="78"/>
        <v/>
      </c>
    </row>
    <row r="5049" spans="6:6" x14ac:dyDescent="0.25">
      <c r="F5049" t="str">
        <f t="shared" si="78"/>
        <v/>
      </c>
    </row>
    <row r="5050" spans="6:6" x14ac:dyDescent="0.25">
      <c r="F5050" t="str">
        <f t="shared" si="78"/>
        <v/>
      </c>
    </row>
    <row r="5051" spans="6:6" x14ac:dyDescent="0.25">
      <c r="F5051" t="str">
        <f t="shared" si="78"/>
        <v/>
      </c>
    </row>
    <row r="5052" spans="6:6" x14ac:dyDescent="0.25">
      <c r="F5052" t="str">
        <f t="shared" si="78"/>
        <v/>
      </c>
    </row>
    <row r="5053" spans="6:6" x14ac:dyDescent="0.25">
      <c r="F5053" t="str">
        <f t="shared" si="78"/>
        <v/>
      </c>
    </row>
    <row r="5054" spans="6:6" x14ac:dyDescent="0.25">
      <c r="F5054" t="str">
        <f t="shared" si="78"/>
        <v/>
      </c>
    </row>
    <row r="5055" spans="6:6" x14ac:dyDescent="0.25">
      <c r="F5055" t="str">
        <f t="shared" si="78"/>
        <v/>
      </c>
    </row>
    <row r="5056" spans="6:6" x14ac:dyDescent="0.25">
      <c r="F5056" t="str">
        <f t="shared" si="78"/>
        <v/>
      </c>
    </row>
    <row r="5057" spans="6:6" x14ac:dyDescent="0.25">
      <c r="F5057" t="str">
        <f t="shared" si="78"/>
        <v/>
      </c>
    </row>
    <row r="5058" spans="6:6" x14ac:dyDescent="0.25">
      <c r="F5058" t="str">
        <f t="shared" si="78"/>
        <v/>
      </c>
    </row>
    <row r="5059" spans="6:6" x14ac:dyDescent="0.25">
      <c r="F5059" t="str">
        <f t="shared" ref="F5059:F5122" si="79">CONCATENATE(A5059,B5059,C5059,D5059,E5059)</f>
        <v/>
      </c>
    </row>
    <row r="5060" spans="6:6" x14ac:dyDescent="0.25">
      <c r="F5060" t="str">
        <f t="shared" si="79"/>
        <v/>
      </c>
    </row>
    <row r="5061" spans="6:6" x14ac:dyDescent="0.25">
      <c r="F5061" t="str">
        <f t="shared" si="79"/>
        <v/>
      </c>
    </row>
    <row r="5062" spans="6:6" x14ac:dyDescent="0.25">
      <c r="F5062" t="str">
        <f t="shared" si="79"/>
        <v/>
      </c>
    </row>
    <row r="5063" spans="6:6" x14ac:dyDescent="0.25">
      <c r="F5063" t="str">
        <f t="shared" si="79"/>
        <v/>
      </c>
    </row>
    <row r="5064" spans="6:6" x14ac:dyDescent="0.25">
      <c r="F5064" t="str">
        <f t="shared" si="79"/>
        <v/>
      </c>
    </row>
    <row r="5065" spans="6:6" x14ac:dyDescent="0.25">
      <c r="F5065" t="str">
        <f t="shared" si="79"/>
        <v/>
      </c>
    </row>
    <row r="5066" spans="6:6" x14ac:dyDescent="0.25">
      <c r="F5066" t="str">
        <f t="shared" si="79"/>
        <v/>
      </c>
    </row>
    <row r="5067" spans="6:6" x14ac:dyDescent="0.25">
      <c r="F5067" t="str">
        <f t="shared" si="79"/>
        <v/>
      </c>
    </row>
    <row r="5068" spans="6:6" x14ac:dyDescent="0.25">
      <c r="F5068" t="str">
        <f t="shared" si="79"/>
        <v/>
      </c>
    </row>
    <row r="5069" spans="6:6" x14ac:dyDescent="0.25">
      <c r="F5069" t="str">
        <f t="shared" si="79"/>
        <v/>
      </c>
    </row>
    <row r="5070" spans="6:6" x14ac:dyDescent="0.25">
      <c r="F5070" t="str">
        <f t="shared" si="79"/>
        <v/>
      </c>
    </row>
    <row r="5071" spans="6:6" x14ac:dyDescent="0.25">
      <c r="F5071" t="str">
        <f t="shared" si="79"/>
        <v/>
      </c>
    </row>
    <row r="5072" spans="6:6" x14ac:dyDescent="0.25">
      <c r="F5072" t="str">
        <f t="shared" si="79"/>
        <v/>
      </c>
    </row>
    <row r="5073" spans="6:6" x14ac:dyDescent="0.25">
      <c r="F5073" t="str">
        <f t="shared" si="79"/>
        <v/>
      </c>
    </row>
    <row r="5074" spans="6:6" x14ac:dyDescent="0.25">
      <c r="F5074" t="str">
        <f t="shared" si="79"/>
        <v/>
      </c>
    </row>
    <row r="5075" spans="6:6" x14ac:dyDescent="0.25">
      <c r="F5075" t="str">
        <f t="shared" si="79"/>
        <v/>
      </c>
    </row>
    <row r="5076" spans="6:6" x14ac:dyDescent="0.25">
      <c r="F5076" t="str">
        <f t="shared" si="79"/>
        <v/>
      </c>
    </row>
    <row r="5077" spans="6:6" x14ac:dyDescent="0.25">
      <c r="F5077" t="str">
        <f t="shared" si="79"/>
        <v/>
      </c>
    </row>
    <row r="5078" spans="6:6" x14ac:dyDescent="0.25">
      <c r="F5078" t="str">
        <f t="shared" si="79"/>
        <v/>
      </c>
    </row>
    <row r="5079" spans="6:6" x14ac:dyDescent="0.25">
      <c r="F5079" t="str">
        <f t="shared" si="79"/>
        <v/>
      </c>
    </row>
    <row r="5080" spans="6:6" x14ac:dyDescent="0.25">
      <c r="F5080" t="str">
        <f t="shared" si="79"/>
        <v/>
      </c>
    </row>
    <row r="5081" spans="6:6" x14ac:dyDescent="0.25">
      <c r="F5081" t="str">
        <f t="shared" si="79"/>
        <v/>
      </c>
    </row>
    <row r="5082" spans="6:6" x14ac:dyDescent="0.25">
      <c r="F5082" t="str">
        <f t="shared" si="79"/>
        <v/>
      </c>
    </row>
    <row r="5083" spans="6:6" x14ac:dyDescent="0.25">
      <c r="F5083" t="str">
        <f t="shared" si="79"/>
        <v/>
      </c>
    </row>
    <row r="5084" spans="6:6" x14ac:dyDescent="0.25">
      <c r="F5084" t="str">
        <f t="shared" si="79"/>
        <v/>
      </c>
    </row>
    <row r="5085" spans="6:6" x14ac:dyDescent="0.25">
      <c r="F5085" t="str">
        <f t="shared" si="79"/>
        <v/>
      </c>
    </row>
    <row r="5086" spans="6:6" x14ac:dyDescent="0.25">
      <c r="F5086" t="str">
        <f t="shared" si="79"/>
        <v/>
      </c>
    </row>
    <row r="5087" spans="6:6" x14ac:dyDescent="0.25">
      <c r="F5087" t="str">
        <f t="shared" si="79"/>
        <v/>
      </c>
    </row>
    <row r="5088" spans="6:6" x14ac:dyDescent="0.25">
      <c r="F5088" t="str">
        <f t="shared" si="79"/>
        <v/>
      </c>
    </row>
    <row r="5089" spans="6:6" x14ac:dyDescent="0.25">
      <c r="F5089" t="str">
        <f t="shared" si="79"/>
        <v/>
      </c>
    </row>
    <row r="5090" spans="6:6" x14ac:dyDescent="0.25">
      <c r="F5090" t="str">
        <f t="shared" si="79"/>
        <v/>
      </c>
    </row>
    <row r="5091" spans="6:6" x14ac:dyDescent="0.25">
      <c r="F5091" t="str">
        <f t="shared" si="79"/>
        <v/>
      </c>
    </row>
    <row r="5092" spans="6:6" x14ac:dyDescent="0.25">
      <c r="F5092" t="str">
        <f t="shared" si="79"/>
        <v/>
      </c>
    </row>
    <row r="5093" spans="6:6" x14ac:dyDescent="0.25">
      <c r="F5093" t="str">
        <f t="shared" si="79"/>
        <v/>
      </c>
    </row>
    <row r="5094" spans="6:6" x14ac:dyDescent="0.25">
      <c r="F5094" t="str">
        <f t="shared" si="79"/>
        <v/>
      </c>
    </row>
    <row r="5095" spans="6:6" x14ac:dyDescent="0.25">
      <c r="F5095" t="str">
        <f t="shared" si="79"/>
        <v/>
      </c>
    </row>
    <row r="5096" spans="6:6" x14ac:dyDescent="0.25">
      <c r="F5096" t="str">
        <f t="shared" si="79"/>
        <v/>
      </c>
    </row>
    <row r="5097" spans="6:6" x14ac:dyDescent="0.25">
      <c r="F5097" t="str">
        <f t="shared" si="79"/>
        <v/>
      </c>
    </row>
    <row r="5098" spans="6:6" x14ac:dyDescent="0.25">
      <c r="F5098" t="str">
        <f t="shared" si="79"/>
        <v/>
      </c>
    </row>
    <row r="5099" spans="6:6" x14ac:dyDescent="0.25">
      <c r="F5099" t="str">
        <f t="shared" si="79"/>
        <v/>
      </c>
    </row>
    <row r="5100" spans="6:6" x14ac:dyDescent="0.25">
      <c r="F5100" t="str">
        <f t="shared" si="79"/>
        <v/>
      </c>
    </row>
    <row r="5101" spans="6:6" x14ac:dyDescent="0.25">
      <c r="F5101" t="str">
        <f t="shared" si="79"/>
        <v/>
      </c>
    </row>
    <row r="5102" spans="6:6" x14ac:dyDescent="0.25">
      <c r="F5102" t="str">
        <f t="shared" si="79"/>
        <v/>
      </c>
    </row>
    <row r="5103" spans="6:6" x14ac:dyDescent="0.25">
      <c r="F5103" t="str">
        <f t="shared" si="79"/>
        <v/>
      </c>
    </row>
    <row r="5104" spans="6:6" x14ac:dyDescent="0.25">
      <c r="F5104" t="str">
        <f t="shared" si="79"/>
        <v/>
      </c>
    </row>
    <row r="5105" spans="6:6" x14ac:dyDescent="0.25">
      <c r="F5105" t="str">
        <f t="shared" si="79"/>
        <v/>
      </c>
    </row>
    <row r="5106" spans="6:6" x14ac:dyDescent="0.25">
      <c r="F5106" t="str">
        <f t="shared" si="79"/>
        <v/>
      </c>
    </row>
    <row r="5107" spans="6:6" x14ac:dyDescent="0.25">
      <c r="F5107" t="str">
        <f t="shared" si="79"/>
        <v/>
      </c>
    </row>
    <row r="5108" spans="6:6" x14ac:dyDescent="0.25">
      <c r="F5108" t="str">
        <f t="shared" si="79"/>
        <v/>
      </c>
    </row>
    <row r="5109" spans="6:6" x14ac:dyDescent="0.25">
      <c r="F5109" t="str">
        <f t="shared" si="79"/>
        <v/>
      </c>
    </row>
    <row r="5110" spans="6:6" x14ac:dyDescent="0.25">
      <c r="F5110" t="str">
        <f t="shared" si="79"/>
        <v/>
      </c>
    </row>
    <row r="5111" spans="6:6" x14ac:dyDescent="0.25">
      <c r="F5111" t="str">
        <f t="shared" si="79"/>
        <v/>
      </c>
    </row>
    <row r="5112" spans="6:6" x14ac:dyDescent="0.25">
      <c r="F5112" t="str">
        <f t="shared" si="79"/>
        <v/>
      </c>
    </row>
    <row r="5113" spans="6:6" x14ac:dyDescent="0.25">
      <c r="F5113" t="str">
        <f t="shared" si="79"/>
        <v/>
      </c>
    </row>
    <row r="5114" spans="6:6" x14ac:dyDescent="0.25">
      <c r="F5114" t="str">
        <f t="shared" si="79"/>
        <v/>
      </c>
    </row>
    <row r="5115" spans="6:6" x14ac:dyDescent="0.25">
      <c r="F5115" t="str">
        <f t="shared" si="79"/>
        <v/>
      </c>
    </row>
    <row r="5116" spans="6:6" x14ac:dyDescent="0.25">
      <c r="F5116" t="str">
        <f t="shared" si="79"/>
        <v/>
      </c>
    </row>
    <row r="5117" spans="6:6" x14ac:dyDescent="0.25">
      <c r="F5117" t="str">
        <f t="shared" si="79"/>
        <v/>
      </c>
    </row>
    <row r="5118" spans="6:6" x14ac:dyDescent="0.25">
      <c r="F5118" t="str">
        <f t="shared" si="79"/>
        <v/>
      </c>
    </row>
    <row r="5119" spans="6:6" x14ac:dyDescent="0.25">
      <c r="F5119" t="str">
        <f t="shared" si="79"/>
        <v/>
      </c>
    </row>
    <row r="5120" spans="6:6" x14ac:dyDescent="0.25">
      <c r="F5120" t="str">
        <f t="shared" si="79"/>
        <v/>
      </c>
    </row>
    <row r="5121" spans="6:6" x14ac:dyDescent="0.25">
      <c r="F5121" t="str">
        <f t="shared" si="79"/>
        <v/>
      </c>
    </row>
    <row r="5122" spans="6:6" x14ac:dyDescent="0.25">
      <c r="F5122" t="str">
        <f t="shared" si="79"/>
        <v/>
      </c>
    </row>
    <row r="5123" spans="6:6" x14ac:dyDescent="0.25">
      <c r="F5123" t="str">
        <f t="shared" ref="F5123:F5186" si="80">CONCATENATE(A5123,B5123,C5123,D5123,E5123)</f>
        <v/>
      </c>
    </row>
    <row r="5124" spans="6:6" x14ac:dyDescent="0.25">
      <c r="F5124" t="str">
        <f t="shared" si="80"/>
        <v/>
      </c>
    </row>
    <row r="5125" spans="6:6" x14ac:dyDescent="0.25">
      <c r="F5125" t="str">
        <f t="shared" si="80"/>
        <v/>
      </c>
    </row>
    <row r="5126" spans="6:6" x14ac:dyDescent="0.25">
      <c r="F5126" t="str">
        <f t="shared" si="80"/>
        <v/>
      </c>
    </row>
    <row r="5127" spans="6:6" x14ac:dyDescent="0.25">
      <c r="F5127" t="str">
        <f t="shared" si="80"/>
        <v/>
      </c>
    </row>
    <row r="5128" spans="6:6" x14ac:dyDescent="0.25">
      <c r="F5128" t="str">
        <f t="shared" si="80"/>
        <v/>
      </c>
    </row>
    <row r="5129" spans="6:6" x14ac:dyDescent="0.25">
      <c r="F5129" t="str">
        <f t="shared" si="80"/>
        <v/>
      </c>
    </row>
    <row r="5130" spans="6:6" x14ac:dyDescent="0.25">
      <c r="F5130" t="str">
        <f t="shared" si="80"/>
        <v/>
      </c>
    </row>
    <row r="5131" spans="6:6" x14ac:dyDescent="0.25">
      <c r="F5131" t="str">
        <f t="shared" si="80"/>
        <v/>
      </c>
    </row>
    <row r="5132" spans="6:6" x14ac:dyDescent="0.25">
      <c r="F5132" t="str">
        <f t="shared" si="80"/>
        <v/>
      </c>
    </row>
    <row r="5133" spans="6:6" x14ac:dyDescent="0.25">
      <c r="F5133" t="str">
        <f t="shared" si="80"/>
        <v/>
      </c>
    </row>
    <row r="5134" spans="6:6" x14ac:dyDescent="0.25">
      <c r="F5134" t="str">
        <f t="shared" si="80"/>
        <v/>
      </c>
    </row>
    <row r="5135" spans="6:6" x14ac:dyDescent="0.25">
      <c r="F5135" t="str">
        <f t="shared" si="80"/>
        <v/>
      </c>
    </row>
    <row r="5136" spans="6:6" x14ac:dyDescent="0.25">
      <c r="F5136" t="str">
        <f t="shared" si="80"/>
        <v/>
      </c>
    </row>
    <row r="5137" spans="6:6" x14ac:dyDescent="0.25">
      <c r="F5137" t="str">
        <f t="shared" si="80"/>
        <v/>
      </c>
    </row>
    <row r="5138" spans="6:6" x14ac:dyDescent="0.25">
      <c r="F5138" t="str">
        <f t="shared" si="80"/>
        <v/>
      </c>
    </row>
    <row r="5139" spans="6:6" x14ac:dyDescent="0.25">
      <c r="F5139" t="str">
        <f t="shared" si="80"/>
        <v/>
      </c>
    </row>
    <row r="5140" spans="6:6" x14ac:dyDescent="0.25">
      <c r="F5140" t="str">
        <f t="shared" si="80"/>
        <v/>
      </c>
    </row>
    <row r="5141" spans="6:6" x14ac:dyDescent="0.25">
      <c r="F5141" t="str">
        <f t="shared" si="80"/>
        <v/>
      </c>
    </row>
    <row r="5142" spans="6:6" x14ac:dyDescent="0.25">
      <c r="F5142" t="str">
        <f t="shared" si="80"/>
        <v/>
      </c>
    </row>
    <row r="5143" spans="6:6" x14ac:dyDescent="0.25">
      <c r="F5143" t="str">
        <f t="shared" si="80"/>
        <v/>
      </c>
    </row>
    <row r="5144" spans="6:6" x14ac:dyDescent="0.25">
      <c r="F5144" t="str">
        <f t="shared" si="80"/>
        <v/>
      </c>
    </row>
    <row r="5145" spans="6:6" x14ac:dyDescent="0.25">
      <c r="F5145" t="str">
        <f t="shared" si="80"/>
        <v/>
      </c>
    </row>
    <row r="5146" spans="6:6" x14ac:dyDescent="0.25">
      <c r="F5146" t="str">
        <f t="shared" si="80"/>
        <v/>
      </c>
    </row>
    <row r="5147" spans="6:6" x14ac:dyDescent="0.25">
      <c r="F5147" t="str">
        <f t="shared" si="80"/>
        <v/>
      </c>
    </row>
    <row r="5148" spans="6:6" x14ac:dyDescent="0.25">
      <c r="F5148" t="str">
        <f t="shared" si="80"/>
        <v/>
      </c>
    </row>
    <row r="5149" spans="6:6" x14ac:dyDescent="0.25">
      <c r="F5149" t="str">
        <f t="shared" si="80"/>
        <v/>
      </c>
    </row>
    <row r="5150" spans="6:6" x14ac:dyDescent="0.25">
      <c r="F5150" t="str">
        <f t="shared" si="80"/>
        <v/>
      </c>
    </row>
    <row r="5151" spans="6:6" x14ac:dyDescent="0.25">
      <c r="F5151" t="str">
        <f t="shared" si="80"/>
        <v/>
      </c>
    </row>
    <row r="5152" spans="6:6" x14ac:dyDescent="0.25">
      <c r="F5152" t="str">
        <f t="shared" si="80"/>
        <v/>
      </c>
    </row>
    <row r="5153" spans="6:6" x14ac:dyDescent="0.25">
      <c r="F5153" t="str">
        <f t="shared" si="80"/>
        <v/>
      </c>
    </row>
    <row r="5154" spans="6:6" x14ac:dyDescent="0.25">
      <c r="F5154" t="str">
        <f t="shared" si="80"/>
        <v/>
      </c>
    </row>
    <row r="5155" spans="6:6" x14ac:dyDescent="0.25">
      <c r="F5155" t="str">
        <f t="shared" si="80"/>
        <v/>
      </c>
    </row>
    <row r="5156" spans="6:6" x14ac:dyDescent="0.25">
      <c r="F5156" t="str">
        <f t="shared" si="80"/>
        <v/>
      </c>
    </row>
    <row r="5157" spans="6:6" x14ac:dyDescent="0.25">
      <c r="F5157" t="str">
        <f t="shared" si="80"/>
        <v/>
      </c>
    </row>
    <row r="5158" spans="6:6" x14ac:dyDescent="0.25">
      <c r="F5158" t="str">
        <f t="shared" si="80"/>
        <v/>
      </c>
    </row>
    <row r="5159" spans="6:6" x14ac:dyDescent="0.25">
      <c r="F5159" t="str">
        <f t="shared" si="80"/>
        <v/>
      </c>
    </row>
    <row r="5160" spans="6:6" x14ac:dyDescent="0.25">
      <c r="F5160" t="str">
        <f t="shared" si="80"/>
        <v/>
      </c>
    </row>
    <row r="5161" spans="6:6" x14ac:dyDescent="0.25">
      <c r="F5161" t="str">
        <f t="shared" si="80"/>
        <v/>
      </c>
    </row>
    <row r="5162" spans="6:6" x14ac:dyDescent="0.25">
      <c r="F5162" t="str">
        <f t="shared" si="80"/>
        <v/>
      </c>
    </row>
    <row r="5163" spans="6:6" x14ac:dyDescent="0.25">
      <c r="F5163" t="str">
        <f t="shared" si="80"/>
        <v/>
      </c>
    </row>
    <row r="5164" spans="6:6" x14ac:dyDescent="0.25">
      <c r="F5164" t="str">
        <f t="shared" si="80"/>
        <v/>
      </c>
    </row>
    <row r="5165" spans="6:6" x14ac:dyDescent="0.25">
      <c r="F5165" t="str">
        <f t="shared" si="80"/>
        <v/>
      </c>
    </row>
    <row r="5166" spans="6:6" x14ac:dyDescent="0.25">
      <c r="F5166" t="str">
        <f t="shared" si="80"/>
        <v/>
      </c>
    </row>
    <row r="5167" spans="6:6" x14ac:dyDescent="0.25">
      <c r="F5167" t="str">
        <f t="shared" si="80"/>
        <v/>
      </c>
    </row>
    <row r="5168" spans="6:6" x14ac:dyDescent="0.25">
      <c r="F5168" t="str">
        <f t="shared" si="80"/>
        <v/>
      </c>
    </row>
    <row r="5169" spans="6:6" x14ac:dyDescent="0.25">
      <c r="F5169" t="str">
        <f t="shared" si="80"/>
        <v/>
      </c>
    </row>
    <row r="5170" spans="6:6" x14ac:dyDescent="0.25">
      <c r="F5170" t="str">
        <f t="shared" si="80"/>
        <v/>
      </c>
    </row>
    <row r="5171" spans="6:6" x14ac:dyDescent="0.25">
      <c r="F5171" t="str">
        <f t="shared" si="80"/>
        <v/>
      </c>
    </row>
    <row r="5172" spans="6:6" x14ac:dyDescent="0.25">
      <c r="F5172" t="str">
        <f t="shared" si="80"/>
        <v/>
      </c>
    </row>
    <row r="5173" spans="6:6" x14ac:dyDescent="0.25">
      <c r="F5173" t="str">
        <f t="shared" si="80"/>
        <v/>
      </c>
    </row>
    <row r="5174" spans="6:6" x14ac:dyDescent="0.25">
      <c r="F5174" t="str">
        <f t="shared" si="80"/>
        <v/>
      </c>
    </row>
    <row r="5175" spans="6:6" x14ac:dyDescent="0.25">
      <c r="F5175" t="str">
        <f t="shared" si="80"/>
        <v/>
      </c>
    </row>
    <row r="5176" spans="6:6" x14ac:dyDescent="0.25">
      <c r="F5176" t="str">
        <f t="shared" si="80"/>
        <v/>
      </c>
    </row>
    <row r="5177" spans="6:6" x14ac:dyDescent="0.25">
      <c r="F5177" t="str">
        <f t="shared" si="80"/>
        <v/>
      </c>
    </row>
    <row r="5178" spans="6:6" x14ac:dyDescent="0.25">
      <c r="F5178" t="str">
        <f t="shared" si="80"/>
        <v/>
      </c>
    </row>
    <row r="5179" spans="6:6" x14ac:dyDescent="0.25">
      <c r="F5179" t="str">
        <f t="shared" si="80"/>
        <v/>
      </c>
    </row>
    <row r="5180" spans="6:6" x14ac:dyDescent="0.25">
      <c r="F5180" t="str">
        <f t="shared" si="80"/>
        <v/>
      </c>
    </row>
    <row r="5181" spans="6:6" x14ac:dyDescent="0.25">
      <c r="F5181" t="str">
        <f t="shared" si="80"/>
        <v/>
      </c>
    </row>
    <row r="5182" spans="6:6" x14ac:dyDescent="0.25">
      <c r="F5182" t="str">
        <f t="shared" si="80"/>
        <v/>
      </c>
    </row>
    <row r="5183" spans="6:6" x14ac:dyDescent="0.25">
      <c r="F5183" t="str">
        <f t="shared" si="80"/>
        <v/>
      </c>
    </row>
    <row r="5184" spans="6:6" x14ac:dyDescent="0.25">
      <c r="F5184" t="str">
        <f t="shared" si="80"/>
        <v/>
      </c>
    </row>
    <row r="5185" spans="6:6" x14ac:dyDescent="0.25">
      <c r="F5185" t="str">
        <f t="shared" si="80"/>
        <v/>
      </c>
    </row>
    <row r="5186" spans="6:6" x14ac:dyDescent="0.25">
      <c r="F5186" t="str">
        <f t="shared" si="80"/>
        <v/>
      </c>
    </row>
    <row r="5187" spans="6:6" x14ac:dyDescent="0.25">
      <c r="F5187" t="str">
        <f t="shared" ref="F5187:F5250" si="81">CONCATENATE(A5187,B5187,C5187,D5187,E5187)</f>
        <v/>
      </c>
    </row>
    <row r="5188" spans="6:6" x14ac:dyDescent="0.25">
      <c r="F5188" t="str">
        <f t="shared" si="81"/>
        <v/>
      </c>
    </row>
    <row r="5189" spans="6:6" x14ac:dyDescent="0.25">
      <c r="F5189" t="str">
        <f t="shared" si="81"/>
        <v/>
      </c>
    </row>
    <row r="5190" spans="6:6" x14ac:dyDescent="0.25">
      <c r="F5190" t="str">
        <f t="shared" si="81"/>
        <v/>
      </c>
    </row>
    <row r="5191" spans="6:6" x14ac:dyDescent="0.25">
      <c r="F5191" t="str">
        <f t="shared" si="81"/>
        <v/>
      </c>
    </row>
    <row r="5192" spans="6:6" x14ac:dyDescent="0.25">
      <c r="F5192" t="str">
        <f t="shared" si="81"/>
        <v/>
      </c>
    </row>
    <row r="5193" spans="6:6" x14ac:dyDescent="0.25">
      <c r="F5193" t="str">
        <f t="shared" si="81"/>
        <v/>
      </c>
    </row>
    <row r="5194" spans="6:6" x14ac:dyDescent="0.25">
      <c r="F5194" t="str">
        <f t="shared" si="81"/>
        <v/>
      </c>
    </row>
    <row r="5195" spans="6:6" x14ac:dyDescent="0.25">
      <c r="F5195" t="str">
        <f t="shared" si="81"/>
        <v/>
      </c>
    </row>
    <row r="5196" spans="6:6" x14ac:dyDescent="0.25">
      <c r="F5196" t="str">
        <f t="shared" si="81"/>
        <v/>
      </c>
    </row>
    <row r="5197" spans="6:6" x14ac:dyDescent="0.25">
      <c r="F5197" t="str">
        <f t="shared" si="81"/>
        <v/>
      </c>
    </row>
    <row r="5198" spans="6:6" x14ac:dyDescent="0.25">
      <c r="F5198" t="str">
        <f t="shared" si="81"/>
        <v/>
      </c>
    </row>
    <row r="5199" spans="6:6" x14ac:dyDescent="0.25">
      <c r="F5199" t="str">
        <f t="shared" si="81"/>
        <v/>
      </c>
    </row>
    <row r="5200" spans="6:6" x14ac:dyDescent="0.25">
      <c r="F5200" t="str">
        <f t="shared" si="81"/>
        <v/>
      </c>
    </row>
    <row r="5201" spans="6:6" x14ac:dyDescent="0.25">
      <c r="F5201" t="str">
        <f t="shared" si="81"/>
        <v/>
      </c>
    </row>
    <row r="5202" spans="6:6" x14ac:dyDescent="0.25">
      <c r="F5202" t="str">
        <f t="shared" si="81"/>
        <v/>
      </c>
    </row>
    <row r="5203" spans="6:6" x14ac:dyDescent="0.25">
      <c r="F5203" t="str">
        <f t="shared" si="81"/>
        <v/>
      </c>
    </row>
    <row r="5204" spans="6:6" x14ac:dyDescent="0.25">
      <c r="F5204" t="str">
        <f t="shared" si="81"/>
        <v/>
      </c>
    </row>
    <row r="5205" spans="6:6" x14ac:dyDescent="0.25">
      <c r="F5205" t="str">
        <f t="shared" si="81"/>
        <v/>
      </c>
    </row>
    <row r="5206" spans="6:6" x14ac:dyDescent="0.25">
      <c r="F5206" t="str">
        <f t="shared" si="81"/>
        <v/>
      </c>
    </row>
    <row r="5207" spans="6:6" x14ac:dyDescent="0.25">
      <c r="F5207" t="str">
        <f t="shared" si="81"/>
        <v/>
      </c>
    </row>
    <row r="5208" spans="6:6" x14ac:dyDescent="0.25">
      <c r="F5208" t="str">
        <f t="shared" si="81"/>
        <v/>
      </c>
    </row>
    <row r="5209" spans="6:6" x14ac:dyDescent="0.25">
      <c r="F5209" t="str">
        <f t="shared" si="81"/>
        <v/>
      </c>
    </row>
    <row r="5210" spans="6:6" x14ac:dyDescent="0.25">
      <c r="F5210" t="str">
        <f t="shared" si="81"/>
        <v/>
      </c>
    </row>
    <row r="5211" spans="6:6" x14ac:dyDescent="0.25">
      <c r="F5211" t="str">
        <f t="shared" si="81"/>
        <v/>
      </c>
    </row>
    <row r="5212" spans="6:6" x14ac:dyDescent="0.25">
      <c r="F5212" t="str">
        <f t="shared" si="81"/>
        <v/>
      </c>
    </row>
    <row r="5213" spans="6:6" x14ac:dyDescent="0.25">
      <c r="F5213" t="str">
        <f t="shared" si="81"/>
        <v/>
      </c>
    </row>
    <row r="5214" spans="6:6" x14ac:dyDescent="0.25">
      <c r="F5214" t="str">
        <f t="shared" si="81"/>
        <v/>
      </c>
    </row>
    <row r="5215" spans="6:6" x14ac:dyDescent="0.25">
      <c r="F5215" t="str">
        <f t="shared" si="81"/>
        <v/>
      </c>
    </row>
    <row r="5216" spans="6:6" x14ac:dyDescent="0.25">
      <c r="F5216" t="str">
        <f t="shared" si="81"/>
        <v/>
      </c>
    </row>
    <row r="5217" spans="6:6" x14ac:dyDescent="0.25">
      <c r="F5217" t="str">
        <f t="shared" si="81"/>
        <v/>
      </c>
    </row>
    <row r="5218" spans="6:6" x14ac:dyDescent="0.25">
      <c r="F5218" t="str">
        <f t="shared" si="81"/>
        <v/>
      </c>
    </row>
    <row r="5219" spans="6:6" x14ac:dyDescent="0.25">
      <c r="F5219" t="str">
        <f t="shared" si="81"/>
        <v/>
      </c>
    </row>
    <row r="5220" spans="6:6" x14ac:dyDescent="0.25">
      <c r="F5220" t="str">
        <f t="shared" si="81"/>
        <v/>
      </c>
    </row>
    <row r="5221" spans="6:6" x14ac:dyDescent="0.25">
      <c r="F5221" t="str">
        <f t="shared" si="81"/>
        <v/>
      </c>
    </row>
    <row r="5222" spans="6:6" x14ac:dyDescent="0.25">
      <c r="F5222" t="str">
        <f t="shared" si="81"/>
        <v/>
      </c>
    </row>
    <row r="5223" spans="6:6" x14ac:dyDescent="0.25">
      <c r="F5223" t="str">
        <f t="shared" si="81"/>
        <v/>
      </c>
    </row>
    <row r="5224" spans="6:6" x14ac:dyDescent="0.25">
      <c r="F5224" t="str">
        <f t="shared" si="81"/>
        <v/>
      </c>
    </row>
    <row r="5225" spans="6:6" x14ac:dyDescent="0.25">
      <c r="F5225" t="str">
        <f t="shared" si="81"/>
        <v/>
      </c>
    </row>
    <row r="5226" spans="6:6" x14ac:dyDescent="0.25">
      <c r="F5226" t="str">
        <f t="shared" si="81"/>
        <v/>
      </c>
    </row>
    <row r="5227" spans="6:6" x14ac:dyDescent="0.25">
      <c r="F5227" t="str">
        <f t="shared" si="81"/>
        <v/>
      </c>
    </row>
    <row r="5228" spans="6:6" x14ac:dyDescent="0.25">
      <c r="F5228" t="str">
        <f t="shared" si="81"/>
        <v/>
      </c>
    </row>
    <row r="5229" spans="6:6" x14ac:dyDescent="0.25">
      <c r="F5229" t="str">
        <f t="shared" si="81"/>
        <v/>
      </c>
    </row>
    <row r="5230" spans="6:6" x14ac:dyDescent="0.25">
      <c r="F5230" t="str">
        <f t="shared" si="81"/>
        <v/>
      </c>
    </row>
    <row r="5231" spans="6:6" x14ac:dyDescent="0.25">
      <c r="F5231" t="str">
        <f t="shared" si="81"/>
        <v/>
      </c>
    </row>
    <row r="5232" spans="6:6" x14ac:dyDescent="0.25">
      <c r="F5232" t="str">
        <f t="shared" si="81"/>
        <v/>
      </c>
    </row>
    <row r="5233" spans="6:6" x14ac:dyDescent="0.25">
      <c r="F5233" t="str">
        <f t="shared" si="81"/>
        <v/>
      </c>
    </row>
    <row r="5234" spans="6:6" x14ac:dyDescent="0.25">
      <c r="F5234" t="str">
        <f t="shared" si="81"/>
        <v/>
      </c>
    </row>
    <row r="5235" spans="6:6" x14ac:dyDescent="0.25">
      <c r="F5235" t="str">
        <f t="shared" si="81"/>
        <v/>
      </c>
    </row>
    <row r="5236" spans="6:6" x14ac:dyDescent="0.25">
      <c r="F5236" t="str">
        <f t="shared" si="81"/>
        <v/>
      </c>
    </row>
    <row r="5237" spans="6:6" x14ac:dyDescent="0.25">
      <c r="F5237" t="str">
        <f t="shared" si="81"/>
        <v/>
      </c>
    </row>
    <row r="5238" spans="6:6" x14ac:dyDescent="0.25">
      <c r="F5238" t="str">
        <f t="shared" si="81"/>
        <v/>
      </c>
    </row>
    <row r="5239" spans="6:6" x14ac:dyDescent="0.25">
      <c r="F5239" t="str">
        <f t="shared" si="81"/>
        <v/>
      </c>
    </row>
    <row r="5240" spans="6:6" x14ac:dyDescent="0.25">
      <c r="F5240" t="str">
        <f t="shared" si="81"/>
        <v/>
      </c>
    </row>
    <row r="5241" spans="6:6" x14ac:dyDescent="0.25">
      <c r="F5241" t="str">
        <f t="shared" si="81"/>
        <v/>
      </c>
    </row>
    <row r="5242" spans="6:6" x14ac:dyDescent="0.25">
      <c r="F5242" t="str">
        <f t="shared" si="81"/>
        <v/>
      </c>
    </row>
    <row r="5243" spans="6:6" x14ac:dyDescent="0.25">
      <c r="F5243" t="str">
        <f t="shared" si="81"/>
        <v/>
      </c>
    </row>
    <row r="5244" spans="6:6" x14ac:dyDescent="0.25">
      <c r="F5244" t="str">
        <f t="shared" si="81"/>
        <v/>
      </c>
    </row>
    <row r="5245" spans="6:6" x14ac:dyDescent="0.25">
      <c r="F5245" t="str">
        <f t="shared" si="81"/>
        <v/>
      </c>
    </row>
    <row r="5246" spans="6:6" x14ac:dyDescent="0.25">
      <c r="F5246" t="str">
        <f t="shared" si="81"/>
        <v/>
      </c>
    </row>
    <row r="5247" spans="6:6" x14ac:dyDescent="0.25">
      <c r="F5247" t="str">
        <f t="shared" si="81"/>
        <v/>
      </c>
    </row>
    <row r="5248" spans="6:6" x14ac:dyDescent="0.25">
      <c r="F5248" t="str">
        <f t="shared" si="81"/>
        <v/>
      </c>
    </row>
    <row r="5249" spans="6:6" x14ac:dyDescent="0.25">
      <c r="F5249" t="str">
        <f t="shared" si="81"/>
        <v/>
      </c>
    </row>
    <row r="5250" spans="6:6" x14ac:dyDescent="0.25">
      <c r="F5250" t="str">
        <f t="shared" si="81"/>
        <v/>
      </c>
    </row>
    <row r="5251" spans="6:6" x14ac:dyDescent="0.25">
      <c r="F5251" t="str">
        <f t="shared" ref="F5251:F5314" si="82">CONCATENATE(A5251,B5251,C5251,D5251,E5251)</f>
        <v/>
      </c>
    </row>
    <row r="5252" spans="6:6" x14ac:dyDescent="0.25">
      <c r="F5252" t="str">
        <f t="shared" si="82"/>
        <v/>
      </c>
    </row>
    <row r="5253" spans="6:6" x14ac:dyDescent="0.25">
      <c r="F5253" t="str">
        <f t="shared" si="82"/>
        <v/>
      </c>
    </row>
    <row r="5254" spans="6:6" x14ac:dyDescent="0.25">
      <c r="F5254" t="str">
        <f t="shared" si="82"/>
        <v/>
      </c>
    </row>
    <row r="5255" spans="6:6" x14ac:dyDescent="0.25">
      <c r="F5255" t="str">
        <f t="shared" si="82"/>
        <v/>
      </c>
    </row>
    <row r="5256" spans="6:6" x14ac:dyDescent="0.25">
      <c r="F5256" t="str">
        <f t="shared" si="82"/>
        <v/>
      </c>
    </row>
    <row r="5257" spans="6:6" x14ac:dyDescent="0.25">
      <c r="F5257" t="str">
        <f t="shared" si="82"/>
        <v/>
      </c>
    </row>
    <row r="5258" spans="6:6" x14ac:dyDescent="0.25">
      <c r="F5258" t="str">
        <f t="shared" si="82"/>
        <v/>
      </c>
    </row>
    <row r="5259" spans="6:6" x14ac:dyDescent="0.25">
      <c r="F5259" t="str">
        <f t="shared" si="82"/>
        <v/>
      </c>
    </row>
    <row r="5260" spans="6:6" x14ac:dyDescent="0.25">
      <c r="F5260" t="str">
        <f t="shared" si="82"/>
        <v/>
      </c>
    </row>
    <row r="5261" spans="6:6" x14ac:dyDescent="0.25">
      <c r="F5261" t="str">
        <f t="shared" si="82"/>
        <v/>
      </c>
    </row>
    <row r="5262" spans="6:6" x14ac:dyDescent="0.25">
      <c r="F5262" t="str">
        <f t="shared" si="82"/>
        <v/>
      </c>
    </row>
    <row r="5263" spans="6:6" x14ac:dyDescent="0.25">
      <c r="F5263" t="str">
        <f t="shared" si="82"/>
        <v/>
      </c>
    </row>
    <row r="5264" spans="6:6" x14ac:dyDescent="0.25">
      <c r="F5264" t="str">
        <f t="shared" si="82"/>
        <v/>
      </c>
    </row>
    <row r="5265" spans="6:6" x14ac:dyDescent="0.25">
      <c r="F5265" t="str">
        <f t="shared" si="82"/>
        <v/>
      </c>
    </row>
    <row r="5266" spans="6:6" x14ac:dyDescent="0.25">
      <c r="F5266" t="str">
        <f t="shared" si="82"/>
        <v/>
      </c>
    </row>
    <row r="5267" spans="6:6" x14ac:dyDescent="0.25">
      <c r="F5267" t="str">
        <f t="shared" si="82"/>
        <v/>
      </c>
    </row>
    <row r="5268" spans="6:6" x14ac:dyDescent="0.25">
      <c r="F5268" t="str">
        <f t="shared" si="82"/>
        <v/>
      </c>
    </row>
    <row r="5269" spans="6:6" x14ac:dyDescent="0.25">
      <c r="F5269" t="str">
        <f t="shared" si="82"/>
        <v/>
      </c>
    </row>
    <row r="5270" spans="6:6" x14ac:dyDescent="0.25">
      <c r="F5270" t="str">
        <f t="shared" si="82"/>
        <v/>
      </c>
    </row>
    <row r="5271" spans="6:6" x14ac:dyDescent="0.25">
      <c r="F5271" t="str">
        <f t="shared" si="82"/>
        <v/>
      </c>
    </row>
    <row r="5272" spans="6:6" x14ac:dyDescent="0.25">
      <c r="F5272" t="str">
        <f t="shared" si="82"/>
        <v/>
      </c>
    </row>
    <row r="5273" spans="6:6" x14ac:dyDescent="0.25">
      <c r="F5273" t="str">
        <f t="shared" si="82"/>
        <v/>
      </c>
    </row>
    <row r="5274" spans="6:6" x14ac:dyDescent="0.25">
      <c r="F5274" t="str">
        <f t="shared" si="82"/>
        <v/>
      </c>
    </row>
    <row r="5275" spans="6:6" x14ac:dyDescent="0.25">
      <c r="F5275" t="str">
        <f t="shared" si="82"/>
        <v/>
      </c>
    </row>
    <row r="5276" spans="6:6" x14ac:dyDescent="0.25">
      <c r="F5276" t="str">
        <f t="shared" si="82"/>
        <v/>
      </c>
    </row>
    <row r="5277" spans="6:6" x14ac:dyDescent="0.25">
      <c r="F5277" t="str">
        <f t="shared" si="82"/>
        <v/>
      </c>
    </row>
    <row r="5278" spans="6:6" x14ac:dyDescent="0.25">
      <c r="F5278" t="str">
        <f t="shared" si="82"/>
        <v/>
      </c>
    </row>
    <row r="5279" spans="6:6" x14ac:dyDescent="0.25">
      <c r="F5279" t="str">
        <f t="shared" si="82"/>
        <v/>
      </c>
    </row>
    <row r="5280" spans="6:6" x14ac:dyDescent="0.25">
      <c r="F5280" t="str">
        <f t="shared" si="82"/>
        <v/>
      </c>
    </row>
    <row r="5281" spans="6:6" x14ac:dyDescent="0.25">
      <c r="F5281" t="str">
        <f t="shared" si="82"/>
        <v/>
      </c>
    </row>
    <row r="5282" spans="6:6" x14ac:dyDescent="0.25">
      <c r="F5282" t="str">
        <f t="shared" si="82"/>
        <v/>
      </c>
    </row>
    <row r="5283" spans="6:6" x14ac:dyDescent="0.25">
      <c r="F5283" t="str">
        <f t="shared" si="82"/>
        <v/>
      </c>
    </row>
    <row r="5284" spans="6:6" x14ac:dyDescent="0.25">
      <c r="F5284" t="str">
        <f t="shared" si="82"/>
        <v/>
      </c>
    </row>
    <row r="5285" spans="6:6" x14ac:dyDescent="0.25">
      <c r="F5285" t="str">
        <f t="shared" si="82"/>
        <v/>
      </c>
    </row>
    <row r="5286" spans="6:6" x14ac:dyDescent="0.25">
      <c r="F5286" t="str">
        <f t="shared" si="82"/>
        <v/>
      </c>
    </row>
    <row r="5287" spans="6:6" x14ac:dyDescent="0.25">
      <c r="F5287" t="str">
        <f t="shared" si="82"/>
        <v/>
      </c>
    </row>
    <row r="5288" spans="6:6" x14ac:dyDescent="0.25">
      <c r="F5288" t="str">
        <f t="shared" si="82"/>
        <v/>
      </c>
    </row>
    <row r="5289" spans="6:6" x14ac:dyDescent="0.25">
      <c r="F5289" t="str">
        <f t="shared" si="82"/>
        <v/>
      </c>
    </row>
    <row r="5290" spans="6:6" x14ac:dyDescent="0.25">
      <c r="F5290" t="str">
        <f t="shared" si="82"/>
        <v/>
      </c>
    </row>
    <row r="5291" spans="6:6" x14ac:dyDescent="0.25">
      <c r="F5291" t="str">
        <f t="shared" si="82"/>
        <v/>
      </c>
    </row>
    <row r="5292" spans="6:6" x14ac:dyDescent="0.25">
      <c r="F5292" t="str">
        <f t="shared" si="82"/>
        <v/>
      </c>
    </row>
    <row r="5293" spans="6:6" x14ac:dyDescent="0.25">
      <c r="F5293" t="str">
        <f t="shared" si="82"/>
        <v/>
      </c>
    </row>
    <row r="5294" spans="6:6" x14ac:dyDescent="0.25">
      <c r="F5294" t="str">
        <f t="shared" si="82"/>
        <v/>
      </c>
    </row>
    <row r="5295" spans="6:6" x14ac:dyDescent="0.25">
      <c r="F5295" t="str">
        <f t="shared" si="82"/>
        <v/>
      </c>
    </row>
    <row r="5296" spans="6:6" x14ac:dyDescent="0.25">
      <c r="F5296" t="str">
        <f t="shared" si="82"/>
        <v/>
      </c>
    </row>
    <row r="5297" spans="6:6" x14ac:dyDescent="0.25">
      <c r="F5297" t="str">
        <f t="shared" si="82"/>
        <v/>
      </c>
    </row>
    <row r="5298" spans="6:6" x14ac:dyDescent="0.25">
      <c r="F5298" t="str">
        <f t="shared" si="82"/>
        <v/>
      </c>
    </row>
    <row r="5299" spans="6:6" x14ac:dyDescent="0.25">
      <c r="F5299" t="str">
        <f t="shared" si="82"/>
        <v/>
      </c>
    </row>
    <row r="5300" spans="6:6" x14ac:dyDescent="0.25">
      <c r="F5300" t="str">
        <f t="shared" si="82"/>
        <v/>
      </c>
    </row>
    <row r="5301" spans="6:6" x14ac:dyDescent="0.25">
      <c r="F5301" t="str">
        <f t="shared" si="82"/>
        <v/>
      </c>
    </row>
    <row r="5302" spans="6:6" x14ac:dyDescent="0.25">
      <c r="F5302" t="str">
        <f t="shared" si="82"/>
        <v/>
      </c>
    </row>
    <row r="5303" spans="6:6" x14ac:dyDescent="0.25">
      <c r="F5303" t="str">
        <f t="shared" si="82"/>
        <v/>
      </c>
    </row>
    <row r="5304" spans="6:6" x14ac:dyDescent="0.25">
      <c r="F5304" t="str">
        <f t="shared" si="82"/>
        <v/>
      </c>
    </row>
    <row r="5305" spans="6:6" x14ac:dyDescent="0.25">
      <c r="F5305" t="str">
        <f t="shared" si="82"/>
        <v/>
      </c>
    </row>
    <row r="5306" spans="6:6" x14ac:dyDescent="0.25">
      <c r="F5306" t="str">
        <f t="shared" si="82"/>
        <v/>
      </c>
    </row>
    <row r="5307" spans="6:6" x14ac:dyDescent="0.25">
      <c r="F5307" t="str">
        <f t="shared" si="82"/>
        <v/>
      </c>
    </row>
    <row r="5308" spans="6:6" x14ac:dyDescent="0.25">
      <c r="F5308" t="str">
        <f t="shared" si="82"/>
        <v/>
      </c>
    </row>
    <row r="5309" spans="6:6" x14ac:dyDescent="0.25">
      <c r="F5309" t="str">
        <f t="shared" si="82"/>
        <v/>
      </c>
    </row>
    <row r="5310" spans="6:6" x14ac:dyDescent="0.25">
      <c r="F5310" t="str">
        <f t="shared" si="82"/>
        <v/>
      </c>
    </row>
    <row r="5311" spans="6:6" x14ac:dyDescent="0.25">
      <c r="F5311" t="str">
        <f t="shared" si="82"/>
        <v/>
      </c>
    </row>
    <row r="5312" spans="6:6" x14ac:dyDescent="0.25">
      <c r="F5312" t="str">
        <f t="shared" si="82"/>
        <v/>
      </c>
    </row>
    <row r="5313" spans="6:6" x14ac:dyDescent="0.25">
      <c r="F5313" t="str">
        <f t="shared" si="82"/>
        <v/>
      </c>
    </row>
    <row r="5314" spans="6:6" x14ac:dyDescent="0.25">
      <c r="F5314" t="str">
        <f t="shared" si="82"/>
        <v/>
      </c>
    </row>
    <row r="5315" spans="6:6" x14ac:dyDescent="0.25">
      <c r="F5315" t="str">
        <f t="shared" ref="F5315:F5378" si="83">CONCATENATE(A5315,B5315,C5315,D5315,E5315)</f>
        <v/>
      </c>
    </row>
    <row r="5316" spans="6:6" x14ac:dyDescent="0.25">
      <c r="F5316" t="str">
        <f t="shared" si="83"/>
        <v/>
      </c>
    </row>
    <row r="5317" spans="6:6" x14ac:dyDescent="0.25">
      <c r="F5317" t="str">
        <f t="shared" si="83"/>
        <v/>
      </c>
    </row>
    <row r="5318" spans="6:6" x14ac:dyDescent="0.25">
      <c r="F5318" t="str">
        <f t="shared" si="83"/>
        <v/>
      </c>
    </row>
    <row r="5319" spans="6:6" x14ac:dyDescent="0.25">
      <c r="F5319" t="str">
        <f t="shared" si="83"/>
        <v/>
      </c>
    </row>
    <row r="5320" spans="6:6" x14ac:dyDescent="0.25">
      <c r="F5320" t="str">
        <f t="shared" si="83"/>
        <v/>
      </c>
    </row>
    <row r="5321" spans="6:6" x14ac:dyDescent="0.25">
      <c r="F5321" t="str">
        <f t="shared" si="83"/>
        <v/>
      </c>
    </row>
    <row r="5322" spans="6:6" x14ac:dyDescent="0.25">
      <c r="F5322" t="str">
        <f t="shared" si="83"/>
        <v/>
      </c>
    </row>
    <row r="5323" spans="6:6" x14ac:dyDescent="0.25">
      <c r="F5323" t="str">
        <f t="shared" si="83"/>
        <v/>
      </c>
    </row>
    <row r="5324" spans="6:6" x14ac:dyDescent="0.25">
      <c r="F5324" t="str">
        <f t="shared" si="83"/>
        <v/>
      </c>
    </row>
    <row r="5325" spans="6:6" x14ac:dyDescent="0.25">
      <c r="F5325" t="str">
        <f t="shared" si="83"/>
        <v/>
      </c>
    </row>
    <row r="5326" spans="6:6" x14ac:dyDescent="0.25">
      <c r="F5326" t="str">
        <f t="shared" si="83"/>
        <v/>
      </c>
    </row>
    <row r="5327" spans="6:6" x14ac:dyDescent="0.25">
      <c r="F5327" t="str">
        <f t="shared" si="83"/>
        <v/>
      </c>
    </row>
    <row r="5328" spans="6:6" x14ac:dyDescent="0.25">
      <c r="F5328" t="str">
        <f t="shared" si="83"/>
        <v/>
      </c>
    </row>
    <row r="5329" spans="6:6" x14ac:dyDescent="0.25">
      <c r="F5329" t="str">
        <f t="shared" si="83"/>
        <v/>
      </c>
    </row>
    <row r="5330" spans="6:6" x14ac:dyDescent="0.25">
      <c r="F5330" t="str">
        <f t="shared" si="83"/>
        <v/>
      </c>
    </row>
    <row r="5331" spans="6:6" x14ac:dyDescent="0.25">
      <c r="F5331" t="str">
        <f t="shared" si="83"/>
        <v/>
      </c>
    </row>
    <row r="5332" spans="6:6" x14ac:dyDescent="0.25">
      <c r="F5332" t="str">
        <f t="shared" si="83"/>
        <v/>
      </c>
    </row>
    <row r="5333" spans="6:6" x14ac:dyDescent="0.25">
      <c r="F5333" t="str">
        <f t="shared" si="83"/>
        <v/>
      </c>
    </row>
    <row r="5334" spans="6:6" x14ac:dyDescent="0.25">
      <c r="F5334" t="str">
        <f t="shared" si="83"/>
        <v/>
      </c>
    </row>
    <row r="5335" spans="6:6" x14ac:dyDescent="0.25">
      <c r="F5335" t="str">
        <f t="shared" si="83"/>
        <v/>
      </c>
    </row>
    <row r="5336" spans="6:6" x14ac:dyDescent="0.25">
      <c r="F5336" t="str">
        <f t="shared" si="83"/>
        <v/>
      </c>
    </row>
    <row r="5337" spans="6:6" x14ac:dyDescent="0.25">
      <c r="F5337" t="str">
        <f t="shared" si="83"/>
        <v/>
      </c>
    </row>
    <row r="5338" spans="6:6" x14ac:dyDescent="0.25">
      <c r="F5338" t="str">
        <f t="shared" si="83"/>
        <v/>
      </c>
    </row>
    <row r="5339" spans="6:6" x14ac:dyDescent="0.25">
      <c r="F5339" t="str">
        <f t="shared" si="83"/>
        <v/>
      </c>
    </row>
    <row r="5340" spans="6:6" x14ac:dyDescent="0.25">
      <c r="F5340" t="str">
        <f t="shared" si="83"/>
        <v/>
      </c>
    </row>
    <row r="5341" spans="6:6" x14ac:dyDescent="0.25">
      <c r="F5341" t="str">
        <f t="shared" si="83"/>
        <v/>
      </c>
    </row>
    <row r="5342" spans="6:6" x14ac:dyDescent="0.25">
      <c r="F5342" t="str">
        <f t="shared" si="83"/>
        <v/>
      </c>
    </row>
    <row r="5343" spans="6:6" x14ac:dyDescent="0.25">
      <c r="F5343" t="str">
        <f t="shared" si="83"/>
        <v/>
      </c>
    </row>
    <row r="5344" spans="6:6" x14ac:dyDescent="0.25">
      <c r="F5344" t="str">
        <f t="shared" si="83"/>
        <v/>
      </c>
    </row>
    <row r="5345" spans="6:6" x14ac:dyDescent="0.25">
      <c r="F5345" t="str">
        <f t="shared" si="83"/>
        <v/>
      </c>
    </row>
    <row r="5346" spans="6:6" x14ac:dyDescent="0.25">
      <c r="F5346" t="str">
        <f t="shared" si="83"/>
        <v/>
      </c>
    </row>
    <row r="5347" spans="6:6" x14ac:dyDescent="0.25">
      <c r="F5347" t="str">
        <f t="shared" si="83"/>
        <v/>
      </c>
    </row>
    <row r="5348" spans="6:6" x14ac:dyDescent="0.25">
      <c r="F5348" t="str">
        <f t="shared" si="83"/>
        <v/>
      </c>
    </row>
    <row r="5349" spans="6:6" x14ac:dyDescent="0.25">
      <c r="F5349" t="str">
        <f t="shared" si="83"/>
        <v/>
      </c>
    </row>
    <row r="5350" spans="6:6" x14ac:dyDescent="0.25">
      <c r="F5350" t="str">
        <f t="shared" si="83"/>
        <v/>
      </c>
    </row>
    <row r="5351" spans="6:6" x14ac:dyDescent="0.25">
      <c r="F5351" t="str">
        <f t="shared" si="83"/>
        <v/>
      </c>
    </row>
    <row r="5352" spans="6:6" x14ac:dyDescent="0.25">
      <c r="F5352" t="str">
        <f t="shared" si="83"/>
        <v/>
      </c>
    </row>
    <row r="5353" spans="6:6" x14ac:dyDescent="0.25">
      <c r="F5353" t="str">
        <f t="shared" si="83"/>
        <v/>
      </c>
    </row>
    <row r="5354" spans="6:6" x14ac:dyDescent="0.25">
      <c r="F5354" t="str">
        <f t="shared" si="83"/>
        <v/>
      </c>
    </row>
    <row r="5355" spans="6:6" x14ac:dyDescent="0.25">
      <c r="F5355" t="str">
        <f t="shared" si="83"/>
        <v/>
      </c>
    </row>
    <row r="5356" spans="6:6" x14ac:dyDescent="0.25">
      <c r="F5356" t="str">
        <f t="shared" si="83"/>
        <v/>
      </c>
    </row>
    <row r="5357" spans="6:6" x14ac:dyDescent="0.25">
      <c r="F5357" t="str">
        <f t="shared" si="83"/>
        <v/>
      </c>
    </row>
    <row r="5358" spans="6:6" x14ac:dyDescent="0.25">
      <c r="F5358" t="str">
        <f t="shared" si="83"/>
        <v/>
      </c>
    </row>
    <row r="5359" spans="6:6" x14ac:dyDescent="0.25">
      <c r="F5359" t="str">
        <f t="shared" si="83"/>
        <v/>
      </c>
    </row>
    <row r="5360" spans="6:6" x14ac:dyDescent="0.25">
      <c r="F5360" t="str">
        <f t="shared" si="83"/>
        <v/>
      </c>
    </row>
    <row r="5361" spans="6:6" x14ac:dyDescent="0.25">
      <c r="F5361" t="str">
        <f t="shared" si="83"/>
        <v/>
      </c>
    </row>
    <row r="5362" spans="6:6" x14ac:dyDescent="0.25">
      <c r="F5362" t="str">
        <f t="shared" si="83"/>
        <v/>
      </c>
    </row>
    <row r="5363" spans="6:6" x14ac:dyDescent="0.25">
      <c r="F5363" t="str">
        <f t="shared" si="83"/>
        <v/>
      </c>
    </row>
    <row r="5364" spans="6:6" x14ac:dyDescent="0.25">
      <c r="F5364" t="str">
        <f t="shared" si="83"/>
        <v/>
      </c>
    </row>
    <row r="5365" spans="6:6" x14ac:dyDescent="0.25">
      <c r="F5365" t="str">
        <f t="shared" si="83"/>
        <v/>
      </c>
    </row>
    <row r="5366" spans="6:6" x14ac:dyDescent="0.25">
      <c r="F5366" t="str">
        <f t="shared" si="83"/>
        <v/>
      </c>
    </row>
    <row r="5367" spans="6:6" x14ac:dyDescent="0.25">
      <c r="F5367" t="str">
        <f t="shared" si="83"/>
        <v/>
      </c>
    </row>
    <row r="5368" spans="6:6" x14ac:dyDescent="0.25">
      <c r="F5368" t="str">
        <f t="shared" si="83"/>
        <v/>
      </c>
    </row>
    <row r="5369" spans="6:6" x14ac:dyDescent="0.25">
      <c r="F5369" t="str">
        <f t="shared" si="83"/>
        <v/>
      </c>
    </row>
    <row r="5370" spans="6:6" x14ac:dyDescent="0.25">
      <c r="F5370" t="str">
        <f t="shared" si="83"/>
        <v/>
      </c>
    </row>
    <row r="5371" spans="6:6" x14ac:dyDescent="0.25">
      <c r="F5371" t="str">
        <f t="shared" si="83"/>
        <v/>
      </c>
    </row>
    <row r="5372" spans="6:6" x14ac:dyDescent="0.25">
      <c r="F5372" t="str">
        <f t="shared" si="83"/>
        <v/>
      </c>
    </row>
    <row r="5373" spans="6:6" x14ac:dyDescent="0.25">
      <c r="F5373" t="str">
        <f t="shared" si="83"/>
        <v/>
      </c>
    </row>
    <row r="5374" spans="6:6" x14ac:dyDescent="0.25">
      <c r="F5374" t="str">
        <f t="shared" si="83"/>
        <v/>
      </c>
    </row>
    <row r="5375" spans="6:6" x14ac:dyDescent="0.25">
      <c r="F5375" t="str">
        <f t="shared" si="83"/>
        <v/>
      </c>
    </row>
    <row r="5376" spans="6:6" x14ac:dyDescent="0.25">
      <c r="F5376" t="str">
        <f t="shared" si="83"/>
        <v/>
      </c>
    </row>
    <row r="5377" spans="6:6" x14ac:dyDescent="0.25">
      <c r="F5377" t="str">
        <f t="shared" si="83"/>
        <v/>
      </c>
    </row>
    <row r="5378" spans="6:6" x14ac:dyDescent="0.25">
      <c r="F5378" t="str">
        <f t="shared" si="83"/>
        <v/>
      </c>
    </row>
    <row r="5379" spans="6:6" x14ac:dyDescent="0.25">
      <c r="F5379" t="str">
        <f t="shared" ref="F5379:F5442" si="84">CONCATENATE(A5379,B5379,C5379,D5379,E5379)</f>
        <v/>
      </c>
    </row>
    <row r="5380" spans="6:6" x14ac:dyDescent="0.25">
      <c r="F5380" t="str">
        <f t="shared" si="84"/>
        <v/>
      </c>
    </row>
    <row r="5381" spans="6:6" x14ac:dyDescent="0.25">
      <c r="F5381" t="str">
        <f t="shared" si="84"/>
        <v/>
      </c>
    </row>
    <row r="5382" spans="6:6" x14ac:dyDescent="0.25">
      <c r="F5382" t="str">
        <f t="shared" si="84"/>
        <v/>
      </c>
    </row>
    <row r="5383" spans="6:6" x14ac:dyDescent="0.25">
      <c r="F5383" t="str">
        <f t="shared" si="84"/>
        <v/>
      </c>
    </row>
    <row r="5384" spans="6:6" x14ac:dyDescent="0.25">
      <c r="F5384" t="str">
        <f t="shared" si="84"/>
        <v/>
      </c>
    </row>
    <row r="5385" spans="6:6" x14ac:dyDescent="0.25">
      <c r="F5385" t="str">
        <f t="shared" si="84"/>
        <v/>
      </c>
    </row>
    <row r="5386" spans="6:6" x14ac:dyDescent="0.25">
      <c r="F5386" t="str">
        <f t="shared" si="84"/>
        <v/>
      </c>
    </row>
    <row r="5387" spans="6:6" x14ac:dyDescent="0.25">
      <c r="F5387" t="str">
        <f t="shared" si="84"/>
        <v/>
      </c>
    </row>
    <row r="5388" spans="6:6" x14ac:dyDescent="0.25">
      <c r="F5388" t="str">
        <f t="shared" si="84"/>
        <v/>
      </c>
    </row>
    <row r="5389" spans="6:6" x14ac:dyDescent="0.25">
      <c r="F5389" t="str">
        <f t="shared" si="84"/>
        <v/>
      </c>
    </row>
    <row r="5390" spans="6:6" x14ac:dyDescent="0.25">
      <c r="F5390" t="str">
        <f t="shared" si="84"/>
        <v/>
      </c>
    </row>
    <row r="5391" spans="6:6" x14ac:dyDescent="0.25">
      <c r="F5391" t="str">
        <f t="shared" si="84"/>
        <v/>
      </c>
    </row>
    <row r="5392" spans="6:6" x14ac:dyDescent="0.25">
      <c r="F5392" t="str">
        <f t="shared" si="84"/>
        <v/>
      </c>
    </row>
    <row r="5393" spans="6:6" x14ac:dyDescent="0.25">
      <c r="F5393" t="str">
        <f t="shared" si="84"/>
        <v/>
      </c>
    </row>
    <row r="5394" spans="6:6" x14ac:dyDescent="0.25">
      <c r="F5394" t="str">
        <f t="shared" si="84"/>
        <v/>
      </c>
    </row>
    <row r="5395" spans="6:6" x14ac:dyDescent="0.25">
      <c r="F5395" t="str">
        <f t="shared" si="84"/>
        <v/>
      </c>
    </row>
    <row r="5396" spans="6:6" x14ac:dyDescent="0.25">
      <c r="F5396" t="str">
        <f t="shared" si="84"/>
        <v/>
      </c>
    </row>
    <row r="5397" spans="6:6" x14ac:dyDescent="0.25">
      <c r="F5397" t="str">
        <f t="shared" si="84"/>
        <v/>
      </c>
    </row>
    <row r="5398" spans="6:6" x14ac:dyDescent="0.25">
      <c r="F5398" t="str">
        <f t="shared" si="84"/>
        <v/>
      </c>
    </row>
    <row r="5399" spans="6:6" x14ac:dyDescent="0.25">
      <c r="F5399" t="str">
        <f t="shared" si="84"/>
        <v/>
      </c>
    </row>
    <row r="5400" spans="6:6" x14ac:dyDescent="0.25">
      <c r="F5400" t="str">
        <f t="shared" si="84"/>
        <v/>
      </c>
    </row>
    <row r="5401" spans="6:6" x14ac:dyDescent="0.25">
      <c r="F5401" t="str">
        <f t="shared" si="84"/>
        <v/>
      </c>
    </row>
    <row r="5402" spans="6:6" x14ac:dyDescent="0.25">
      <c r="F5402" t="str">
        <f t="shared" si="84"/>
        <v/>
      </c>
    </row>
    <row r="5403" spans="6:6" x14ac:dyDescent="0.25">
      <c r="F5403" t="str">
        <f t="shared" si="84"/>
        <v/>
      </c>
    </row>
    <row r="5404" spans="6:6" x14ac:dyDescent="0.25">
      <c r="F5404" t="str">
        <f t="shared" si="84"/>
        <v/>
      </c>
    </row>
    <row r="5405" spans="6:6" x14ac:dyDescent="0.25">
      <c r="F5405" t="str">
        <f t="shared" si="84"/>
        <v/>
      </c>
    </row>
    <row r="5406" spans="6:6" x14ac:dyDescent="0.25">
      <c r="F5406" t="str">
        <f t="shared" si="84"/>
        <v/>
      </c>
    </row>
    <row r="5407" spans="6:6" x14ac:dyDescent="0.25">
      <c r="F5407" t="str">
        <f t="shared" si="84"/>
        <v/>
      </c>
    </row>
    <row r="5408" spans="6:6" x14ac:dyDescent="0.25">
      <c r="F5408" t="str">
        <f t="shared" si="84"/>
        <v/>
      </c>
    </row>
    <row r="5409" spans="6:6" x14ac:dyDescent="0.25">
      <c r="F5409" t="str">
        <f t="shared" si="84"/>
        <v/>
      </c>
    </row>
    <row r="5410" spans="6:6" x14ac:dyDescent="0.25">
      <c r="F5410" t="str">
        <f t="shared" si="84"/>
        <v/>
      </c>
    </row>
    <row r="5411" spans="6:6" x14ac:dyDescent="0.25">
      <c r="F5411" t="str">
        <f t="shared" si="84"/>
        <v/>
      </c>
    </row>
    <row r="5412" spans="6:6" x14ac:dyDescent="0.25">
      <c r="F5412" t="str">
        <f t="shared" si="84"/>
        <v/>
      </c>
    </row>
    <row r="5413" spans="6:6" x14ac:dyDescent="0.25">
      <c r="F5413" t="str">
        <f t="shared" si="84"/>
        <v/>
      </c>
    </row>
    <row r="5414" spans="6:6" x14ac:dyDescent="0.25">
      <c r="F5414" t="str">
        <f t="shared" si="84"/>
        <v/>
      </c>
    </row>
    <row r="5415" spans="6:6" x14ac:dyDescent="0.25">
      <c r="F5415" t="str">
        <f t="shared" si="84"/>
        <v/>
      </c>
    </row>
    <row r="5416" spans="6:6" x14ac:dyDescent="0.25">
      <c r="F5416" t="str">
        <f t="shared" si="84"/>
        <v/>
      </c>
    </row>
    <row r="5417" spans="6:6" x14ac:dyDescent="0.25">
      <c r="F5417" t="str">
        <f t="shared" si="84"/>
        <v/>
      </c>
    </row>
    <row r="5418" spans="6:6" x14ac:dyDescent="0.25">
      <c r="F5418" t="str">
        <f t="shared" si="84"/>
        <v/>
      </c>
    </row>
    <row r="5419" spans="6:6" x14ac:dyDescent="0.25">
      <c r="F5419" t="str">
        <f t="shared" si="84"/>
        <v/>
      </c>
    </row>
    <row r="5420" spans="6:6" x14ac:dyDescent="0.25">
      <c r="F5420" t="str">
        <f t="shared" si="84"/>
        <v/>
      </c>
    </row>
    <row r="5421" spans="6:6" x14ac:dyDescent="0.25">
      <c r="F5421" t="str">
        <f t="shared" si="84"/>
        <v/>
      </c>
    </row>
    <row r="5422" spans="6:6" x14ac:dyDescent="0.25">
      <c r="F5422" t="str">
        <f t="shared" si="84"/>
        <v/>
      </c>
    </row>
    <row r="5423" spans="6:6" x14ac:dyDescent="0.25">
      <c r="F5423" t="str">
        <f t="shared" si="84"/>
        <v/>
      </c>
    </row>
    <row r="5424" spans="6:6" x14ac:dyDescent="0.25">
      <c r="F5424" t="str">
        <f t="shared" si="84"/>
        <v/>
      </c>
    </row>
    <row r="5425" spans="6:6" x14ac:dyDescent="0.25">
      <c r="F5425" t="str">
        <f t="shared" si="84"/>
        <v/>
      </c>
    </row>
    <row r="5426" spans="6:6" x14ac:dyDescent="0.25">
      <c r="F5426" t="str">
        <f t="shared" si="84"/>
        <v/>
      </c>
    </row>
    <row r="5427" spans="6:6" x14ac:dyDescent="0.25">
      <c r="F5427" t="str">
        <f t="shared" si="84"/>
        <v/>
      </c>
    </row>
    <row r="5428" spans="6:6" x14ac:dyDescent="0.25">
      <c r="F5428" t="str">
        <f t="shared" si="84"/>
        <v/>
      </c>
    </row>
    <row r="5429" spans="6:6" x14ac:dyDescent="0.25">
      <c r="F5429" t="str">
        <f t="shared" si="84"/>
        <v/>
      </c>
    </row>
    <row r="5430" spans="6:6" x14ac:dyDescent="0.25">
      <c r="F5430" t="str">
        <f t="shared" si="84"/>
        <v/>
      </c>
    </row>
    <row r="5431" spans="6:6" x14ac:dyDescent="0.25">
      <c r="F5431" t="str">
        <f t="shared" si="84"/>
        <v/>
      </c>
    </row>
    <row r="5432" spans="6:6" x14ac:dyDescent="0.25">
      <c r="F5432" t="str">
        <f t="shared" si="84"/>
        <v/>
      </c>
    </row>
    <row r="5433" spans="6:6" x14ac:dyDescent="0.25">
      <c r="F5433" t="str">
        <f t="shared" si="84"/>
        <v/>
      </c>
    </row>
    <row r="5434" spans="6:6" x14ac:dyDescent="0.25">
      <c r="F5434" t="str">
        <f t="shared" si="84"/>
        <v/>
      </c>
    </row>
    <row r="5435" spans="6:6" x14ac:dyDescent="0.25">
      <c r="F5435" t="str">
        <f t="shared" si="84"/>
        <v/>
      </c>
    </row>
    <row r="5436" spans="6:6" x14ac:dyDescent="0.25">
      <c r="F5436" t="str">
        <f t="shared" si="84"/>
        <v/>
      </c>
    </row>
    <row r="5437" spans="6:6" x14ac:dyDescent="0.25">
      <c r="F5437" t="str">
        <f t="shared" si="84"/>
        <v/>
      </c>
    </row>
    <row r="5438" spans="6:6" x14ac:dyDescent="0.25">
      <c r="F5438" t="str">
        <f t="shared" si="84"/>
        <v/>
      </c>
    </row>
    <row r="5439" spans="6:6" x14ac:dyDescent="0.25">
      <c r="F5439" t="str">
        <f t="shared" si="84"/>
        <v/>
      </c>
    </row>
    <row r="5440" spans="6:6" x14ac:dyDescent="0.25">
      <c r="F5440" t="str">
        <f t="shared" si="84"/>
        <v/>
      </c>
    </row>
    <row r="5441" spans="6:6" x14ac:dyDescent="0.25">
      <c r="F5441" t="str">
        <f t="shared" si="84"/>
        <v/>
      </c>
    </row>
    <row r="5442" spans="6:6" x14ac:dyDescent="0.25">
      <c r="F5442" t="str">
        <f t="shared" si="84"/>
        <v/>
      </c>
    </row>
    <row r="5443" spans="6:6" x14ac:dyDescent="0.25">
      <c r="F5443" t="str">
        <f t="shared" ref="F5443:F5506" si="85">CONCATENATE(A5443,B5443,C5443,D5443,E5443)</f>
        <v/>
      </c>
    </row>
    <row r="5444" spans="6:6" x14ac:dyDescent="0.25">
      <c r="F5444" t="str">
        <f t="shared" si="85"/>
        <v/>
      </c>
    </row>
    <row r="5445" spans="6:6" x14ac:dyDescent="0.25">
      <c r="F5445" t="str">
        <f t="shared" si="85"/>
        <v/>
      </c>
    </row>
    <row r="5446" spans="6:6" x14ac:dyDescent="0.25">
      <c r="F5446" t="str">
        <f t="shared" si="85"/>
        <v/>
      </c>
    </row>
    <row r="5447" spans="6:6" x14ac:dyDescent="0.25">
      <c r="F5447" t="str">
        <f t="shared" si="85"/>
        <v/>
      </c>
    </row>
    <row r="5448" spans="6:6" x14ac:dyDescent="0.25">
      <c r="F5448" t="str">
        <f t="shared" si="85"/>
        <v/>
      </c>
    </row>
    <row r="5449" spans="6:6" x14ac:dyDescent="0.25">
      <c r="F5449" t="str">
        <f t="shared" si="85"/>
        <v/>
      </c>
    </row>
    <row r="5450" spans="6:6" x14ac:dyDescent="0.25">
      <c r="F5450" t="str">
        <f t="shared" si="85"/>
        <v/>
      </c>
    </row>
    <row r="5451" spans="6:6" x14ac:dyDescent="0.25">
      <c r="F5451" t="str">
        <f t="shared" si="85"/>
        <v/>
      </c>
    </row>
    <row r="5452" spans="6:6" x14ac:dyDescent="0.25">
      <c r="F5452" t="str">
        <f t="shared" si="85"/>
        <v/>
      </c>
    </row>
    <row r="5453" spans="6:6" x14ac:dyDescent="0.25">
      <c r="F5453" t="str">
        <f t="shared" si="85"/>
        <v/>
      </c>
    </row>
    <row r="5454" spans="6:6" x14ac:dyDescent="0.25">
      <c r="F5454" t="str">
        <f t="shared" si="85"/>
        <v/>
      </c>
    </row>
    <row r="5455" spans="6:6" x14ac:dyDescent="0.25">
      <c r="F5455" t="str">
        <f t="shared" si="85"/>
        <v/>
      </c>
    </row>
    <row r="5456" spans="6:6" x14ac:dyDescent="0.25">
      <c r="F5456" t="str">
        <f t="shared" si="85"/>
        <v/>
      </c>
    </row>
    <row r="5457" spans="6:6" x14ac:dyDescent="0.25">
      <c r="F5457" t="str">
        <f t="shared" si="85"/>
        <v/>
      </c>
    </row>
    <row r="5458" spans="6:6" x14ac:dyDescent="0.25">
      <c r="F5458" t="str">
        <f t="shared" si="85"/>
        <v/>
      </c>
    </row>
    <row r="5459" spans="6:6" x14ac:dyDescent="0.25">
      <c r="F5459" t="str">
        <f t="shared" si="85"/>
        <v/>
      </c>
    </row>
    <row r="5460" spans="6:6" x14ac:dyDescent="0.25">
      <c r="F5460" t="str">
        <f t="shared" si="85"/>
        <v/>
      </c>
    </row>
    <row r="5461" spans="6:6" x14ac:dyDescent="0.25">
      <c r="F5461" t="str">
        <f t="shared" si="85"/>
        <v/>
      </c>
    </row>
    <row r="5462" spans="6:6" x14ac:dyDescent="0.25">
      <c r="F5462" t="str">
        <f t="shared" si="85"/>
        <v/>
      </c>
    </row>
    <row r="5463" spans="6:6" x14ac:dyDescent="0.25">
      <c r="F5463" t="str">
        <f t="shared" si="85"/>
        <v/>
      </c>
    </row>
    <row r="5464" spans="6:6" x14ac:dyDescent="0.25">
      <c r="F5464" t="str">
        <f t="shared" si="85"/>
        <v/>
      </c>
    </row>
    <row r="5465" spans="6:6" x14ac:dyDescent="0.25">
      <c r="F5465" t="str">
        <f t="shared" si="85"/>
        <v/>
      </c>
    </row>
    <row r="5466" spans="6:6" x14ac:dyDescent="0.25">
      <c r="F5466" t="str">
        <f t="shared" si="85"/>
        <v/>
      </c>
    </row>
    <row r="5467" spans="6:6" x14ac:dyDescent="0.25">
      <c r="F5467" t="str">
        <f t="shared" si="85"/>
        <v/>
      </c>
    </row>
    <row r="5468" spans="6:6" x14ac:dyDescent="0.25">
      <c r="F5468" t="str">
        <f t="shared" si="85"/>
        <v/>
      </c>
    </row>
    <row r="5469" spans="6:6" x14ac:dyDescent="0.25">
      <c r="F5469" t="str">
        <f t="shared" si="85"/>
        <v/>
      </c>
    </row>
    <row r="5470" spans="6:6" x14ac:dyDescent="0.25">
      <c r="F5470" t="str">
        <f t="shared" si="85"/>
        <v/>
      </c>
    </row>
    <row r="5471" spans="6:6" x14ac:dyDescent="0.25">
      <c r="F5471" t="str">
        <f t="shared" si="85"/>
        <v/>
      </c>
    </row>
    <row r="5472" spans="6:6" x14ac:dyDescent="0.25">
      <c r="F5472" t="str">
        <f t="shared" si="85"/>
        <v/>
      </c>
    </row>
    <row r="5473" spans="6:6" x14ac:dyDescent="0.25">
      <c r="F5473" t="str">
        <f t="shared" si="85"/>
        <v/>
      </c>
    </row>
    <row r="5474" spans="6:6" x14ac:dyDescent="0.25">
      <c r="F5474" t="str">
        <f t="shared" si="85"/>
        <v/>
      </c>
    </row>
    <row r="5475" spans="6:6" x14ac:dyDescent="0.25">
      <c r="F5475" t="str">
        <f t="shared" si="85"/>
        <v/>
      </c>
    </row>
    <row r="5476" spans="6:6" x14ac:dyDescent="0.25">
      <c r="F5476" t="str">
        <f t="shared" si="85"/>
        <v/>
      </c>
    </row>
    <row r="5477" spans="6:6" x14ac:dyDescent="0.25">
      <c r="F5477" t="str">
        <f t="shared" si="85"/>
        <v/>
      </c>
    </row>
    <row r="5478" spans="6:6" x14ac:dyDescent="0.25">
      <c r="F5478" t="str">
        <f t="shared" si="85"/>
        <v/>
      </c>
    </row>
    <row r="5479" spans="6:6" x14ac:dyDescent="0.25">
      <c r="F5479" t="str">
        <f t="shared" si="85"/>
        <v/>
      </c>
    </row>
    <row r="5480" spans="6:6" x14ac:dyDescent="0.25">
      <c r="F5480" t="str">
        <f t="shared" si="85"/>
        <v/>
      </c>
    </row>
    <row r="5481" spans="6:6" x14ac:dyDescent="0.25">
      <c r="F5481" t="str">
        <f t="shared" si="85"/>
        <v/>
      </c>
    </row>
    <row r="5482" spans="6:6" x14ac:dyDescent="0.25">
      <c r="F5482" t="str">
        <f t="shared" si="85"/>
        <v/>
      </c>
    </row>
    <row r="5483" spans="6:6" x14ac:dyDescent="0.25">
      <c r="F5483" t="str">
        <f t="shared" si="85"/>
        <v/>
      </c>
    </row>
    <row r="5484" spans="6:6" x14ac:dyDescent="0.25">
      <c r="F5484" t="str">
        <f t="shared" si="85"/>
        <v/>
      </c>
    </row>
    <row r="5485" spans="6:6" x14ac:dyDescent="0.25">
      <c r="F5485" t="str">
        <f t="shared" si="85"/>
        <v/>
      </c>
    </row>
    <row r="5486" spans="6:6" x14ac:dyDescent="0.25">
      <c r="F5486" t="str">
        <f t="shared" si="85"/>
        <v/>
      </c>
    </row>
    <row r="5487" spans="6:6" x14ac:dyDescent="0.25">
      <c r="F5487" t="str">
        <f t="shared" si="85"/>
        <v/>
      </c>
    </row>
    <row r="5488" spans="6:6" x14ac:dyDescent="0.25">
      <c r="F5488" t="str">
        <f t="shared" si="85"/>
        <v/>
      </c>
    </row>
    <row r="5489" spans="6:6" x14ac:dyDescent="0.25">
      <c r="F5489" t="str">
        <f t="shared" si="85"/>
        <v/>
      </c>
    </row>
    <row r="5490" spans="6:6" x14ac:dyDescent="0.25">
      <c r="F5490" t="str">
        <f t="shared" si="85"/>
        <v/>
      </c>
    </row>
    <row r="5491" spans="6:6" x14ac:dyDescent="0.25">
      <c r="F5491" t="str">
        <f t="shared" si="85"/>
        <v/>
      </c>
    </row>
    <row r="5492" spans="6:6" x14ac:dyDescent="0.25">
      <c r="F5492" t="str">
        <f t="shared" si="85"/>
        <v/>
      </c>
    </row>
    <row r="5493" spans="6:6" x14ac:dyDescent="0.25">
      <c r="F5493" t="str">
        <f t="shared" si="85"/>
        <v/>
      </c>
    </row>
    <row r="5494" spans="6:6" x14ac:dyDescent="0.25">
      <c r="F5494" t="str">
        <f t="shared" si="85"/>
        <v/>
      </c>
    </row>
    <row r="5495" spans="6:6" x14ac:dyDescent="0.25">
      <c r="F5495" t="str">
        <f t="shared" si="85"/>
        <v/>
      </c>
    </row>
    <row r="5496" spans="6:6" x14ac:dyDescent="0.25">
      <c r="F5496" t="str">
        <f t="shared" si="85"/>
        <v/>
      </c>
    </row>
    <row r="5497" spans="6:6" x14ac:dyDescent="0.25">
      <c r="F5497" t="str">
        <f t="shared" si="85"/>
        <v/>
      </c>
    </row>
    <row r="5498" spans="6:6" x14ac:dyDescent="0.25">
      <c r="F5498" t="str">
        <f t="shared" si="85"/>
        <v/>
      </c>
    </row>
    <row r="5499" spans="6:6" x14ac:dyDescent="0.25">
      <c r="F5499" t="str">
        <f t="shared" si="85"/>
        <v/>
      </c>
    </row>
    <row r="5500" spans="6:6" x14ac:dyDescent="0.25">
      <c r="F5500" t="str">
        <f t="shared" si="85"/>
        <v/>
      </c>
    </row>
    <row r="5501" spans="6:6" x14ac:dyDescent="0.25">
      <c r="F5501" t="str">
        <f t="shared" si="85"/>
        <v/>
      </c>
    </row>
    <row r="5502" spans="6:6" x14ac:dyDescent="0.25">
      <c r="F5502" t="str">
        <f t="shared" si="85"/>
        <v/>
      </c>
    </row>
    <row r="5503" spans="6:6" x14ac:dyDescent="0.25">
      <c r="F5503" t="str">
        <f t="shared" si="85"/>
        <v/>
      </c>
    </row>
    <row r="5504" spans="6:6" x14ac:dyDescent="0.25">
      <c r="F5504" t="str">
        <f t="shared" si="85"/>
        <v/>
      </c>
    </row>
    <row r="5505" spans="6:6" x14ac:dyDescent="0.25">
      <c r="F5505" t="str">
        <f t="shared" si="85"/>
        <v/>
      </c>
    </row>
    <row r="5506" spans="6:6" x14ac:dyDescent="0.25">
      <c r="F5506" t="str">
        <f t="shared" si="85"/>
        <v/>
      </c>
    </row>
    <row r="5507" spans="6:6" x14ac:dyDescent="0.25">
      <c r="F5507" t="str">
        <f t="shared" ref="F5507:F5570" si="86">CONCATENATE(A5507,B5507,C5507,D5507,E5507)</f>
        <v/>
      </c>
    </row>
    <row r="5508" spans="6:6" x14ac:dyDescent="0.25">
      <c r="F5508" t="str">
        <f t="shared" si="86"/>
        <v/>
      </c>
    </row>
    <row r="5509" spans="6:6" x14ac:dyDescent="0.25">
      <c r="F5509" t="str">
        <f t="shared" si="86"/>
        <v/>
      </c>
    </row>
    <row r="5510" spans="6:6" x14ac:dyDescent="0.25">
      <c r="F5510" t="str">
        <f t="shared" si="86"/>
        <v/>
      </c>
    </row>
    <row r="5511" spans="6:6" x14ac:dyDescent="0.25">
      <c r="F5511" t="str">
        <f t="shared" si="86"/>
        <v/>
      </c>
    </row>
    <row r="5512" spans="6:6" x14ac:dyDescent="0.25">
      <c r="F5512" t="str">
        <f t="shared" si="86"/>
        <v/>
      </c>
    </row>
    <row r="5513" spans="6:6" x14ac:dyDescent="0.25">
      <c r="F5513" t="str">
        <f t="shared" si="86"/>
        <v/>
      </c>
    </row>
    <row r="5514" spans="6:6" x14ac:dyDescent="0.25">
      <c r="F5514" t="str">
        <f t="shared" si="86"/>
        <v/>
      </c>
    </row>
    <row r="5515" spans="6:6" x14ac:dyDescent="0.25">
      <c r="F5515" t="str">
        <f t="shared" si="86"/>
        <v/>
      </c>
    </row>
    <row r="5516" spans="6:6" x14ac:dyDescent="0.25">
      <c r="F5516" t="str">
        <f t="shared" si="86"/>
        <v/>
      </c>
    </row>
    <row r="5517" spans="6:6" x14ac:dyDescent="0.25">
      <c r="F5517" t="str">
        <f t="shared" si="86"/>
        <v/>
      </c>
    </row>
    <row r="5518" spans="6:6" x14ac:dyDescent="0.25">
      <c r="F5518" t="str">
        <f t="shared" si="86"/>
        <v/>
      </c>
    </row>
    <row r="5519" spans="6:6" x14ac:dyDescent="0.25">
      <c r="F5519" t="str">
        <f t="shared" si="86"/>
        <v/>
      </c>
    </row>
    <row r="5520" spans="6:6" x14ac:dyDescent="0.25">
      <c r="F5520" t="str">
        <f t="shared" si="86"/>
        <v/>
      </c>
    </row>
    <row r="5521" spans="6:6" x14ac:dyDescent="0.25">
      <c r="F5521" t="str">
        <f t="shared" si="86"/>
        <v/>
      </c>
    </row>
    <row r="5522" spans="6:6" x14ac:dyDescent="0.25">
      <c r="F5522" t="str">
        <f t="shared" si="86"/>
        <v/>
      </c>
    </row>
    <row r="5523" spans="6:6" x14ac:dyDescent="0.25">
      <c r="F5523" t="str">
        <f t="shared" si="86"/>
        <v/>
      </c>
    </row>
    <row r="5524" spans="6:6" x14ac:dyDescent="0.25">
      <c r="F5524" t="str">
        <f t="shared" si="86"/>
        <v/>
      </c>
    </row>
    <row r="5525" spans="6:6" x14ac:dyDescent="0.25">
      <c r="F5525" t="str">
        <f t="shared" si="86"/>
        <v/>
      </c>
    </row>
    <row r="5526" spans="6:6" x14ac:dyDescent="0.25">
      <c r="F5526" t="str">
        <f t="shared" si="86"/>
        <v/>
      </c>
    </row>
    <row r="5527" spans="6:6" x14ac:dyDescent="0.25">
      <c r="F5527" t="str">
        <f t="shared" si="86"/>
        <v/>
      </c>
    </row>
    <row r="5528" spans="6:6" x14ac:dyDescent="0.25">
      <c r="F5528" t="str">
        <f t="shared" si="86"/>
        <v/>
      </c>
    </row>
    <row r="5529" spans="6:6" x14ac:dyDescent="0.25">
      <c r="F5529" t="str">
        <f t="shared" si="86"/>
        <v/>
      </c>
    </row>
    <row r="5530" spans="6:6" x14ac:dyDescent="0.25">
      <c r="F5530" t="str">
        <f t="shared" si="86"/>
        <v/>
      </c>
    </row>
    <row r="5531" spans="6:6" x14ac:dyDescent="0.25">
      <c r="F5531" t="str">
        <f t="shared" si="86"/>
        <v/>
      </c>
    </row>
    <row r="5532" spans="6:6" x14ac:dyDescent="0.25">
      <c r="F5532" t="str">
        <f t="shared" si="86"/>
        <v/>
      </c>
    </row>
    <row r="5533" spans="6:6" x14ac:dyDescent="0.25">
      <c r="F5533" t="str">
        <f t="shared" si="86"/>
        <v/>
      </c>
    </row>
    <row r="5534" spans="6:6" x14ac:dyDescent="0.25">
      <c r="F5534" t="str">
        <f t="shared" si="86"/>
        <v/>
      </c>
    </row>
    <row r="5535" spans="6:6" x14ac:dyDescent="0.25">
      <c r="F5535" t="str">
        <f t="shared" si="86"/>
        <v/>
      </c>
    </row>
    <row r="5536" spans="6:6" x14ac:dyDescent="0.25">
      <c r="F5536" t="str">
        <f t="shared" si="86"/>
        <v/>
      </c>
    </row>
    <row r="5537" spans="6:6" x14ac:dyDescent="0.25">
      <c r="F5537" t="str">
        <f t="shared" si="86"/>
        <v/>
      </c>
    </row>
    <row r="5538" spans="6:6" x14ac:dyDescent="0.25">
      <c r="F5538" t="str">
        <f t="shared" si="86"/>
        <v/>
      </c>
    </row>
    <row r="5539" spans="6:6" x14ac:dyDescent="0.25">
      <c r="F5539" t="str">
        <f t="shared" si="86"/>
        <v/>
      </c>
    </row>
    <row r="5540" spans="6:6" x14ac:dyDescent="0.25">
      <c r="F5540" t="str">
        <f t="shared" si="86"/>
        <v/>
      </c>
    </row>
    <row r="5541" spans="6:6" x14ac:dyDescent="0.25">
      <c r="F5541" t="str">
        <f t="shared" si="86"/>
        <v/>
      </c>
    </row>
    <row r="5542" spans="6:6" x14ac:dyDescent="0.25">
      <c r="F5542" t="str">
        <f t="shared" si="86"/>
        <v/>
      </c>
    </row>
    <row r="5543" spans="6:6" x14ac:dyDescent="0.25">
      <c r="F5543" t="str">
        <f t="shared" si="86"/>
        <v/>
      </c>
    </row>
    <row r="5544" spans="6:6" x14ac:dyDescent="0.25">
      <c r="F5544" t="str">
        <f t="shared" si="86"/>
        <v/>
      </c>
    </row>
    <row r="5545" spans="6:6" x14ac:dyDescent="0.25">
      <c r="F5545" t="str">
        <f t="shared" si="86"/>
        <v/>
      </c>
    </row>
    <row r="5546" spans="6:6" x14ac:dyDescent="0.25">
      <c r="F5546" t="str">
        <f t="shared" si="86"/>
        <v/>
      </c>
    </row>
    <row r="5547" spans="6:6" x14ac:dyDescent="0.25">
      <c r="F5547" t="str">
        <f t="shared" si="86"/>
        <v/>
      </c>
    </row>
    <row r="5548" spans="6:6" x14ac:dyDescent="0.25">
      <c r="F5548" t="str">
        <f t="shared" si="86"/>
        <v/>
      </c>
    </row>
    <row r="5549" spans="6:6" x14ac:dyDescent="0.25">
      <c r="F5549" t="str">
        <f t="shared" si="86"/>
        <v/>
      </c>
    </row>
    <row r="5550" spans="6:6" x14ac:dyDescent="0.25">
      <c r="F5550" t="str">
        <f t="shared" si="86"/>
        <v/>
      </c>
    </row>
    <row r="5551" spans="6:6" x14ac:dyDescent="0.25">
      <c r="F5551" t="str">
        <f t="shared" si="86"/>
        <v/>
      </c>
    </row>
    <row r="5552" spans="6:6" x14ac:dyDescent="0.25">
      <c r="F5552" t="str">
        <f t="shared" si="86"/>
        <v/>
      </c>
    </row>
    <row r="5553" spans="6:6" x14ac:dyDescent="0.25">
      <c r="F5553" t="str">
        <f t="shared" si="86"/>
        <v/>
      </c>
    </row>
    <row r="5554" spans="6:6" x14ac:dyDescent="0.25">
      <c r="F5554" t="str">
        <f t="shared" si="86"/>
        <v/>
      </c>
    </row>
    <row r="5555" spans="6:6" x14ac:dyDescent="0.25">
      <c r="F5555" t="str">
        <f t="shared" si="86"/>
        <v/>
      </c>
    </row>
    <row r="5556" spans="6:6" x14ac:dyDescent="0.25">
      <c r="F5556" t="str">
        <f t="shared" si="86"/>
        <v/>
      </c>
    </row>
    <row r="5557" spans="6:6" x14ac:dyDescent="0.25">
      <c r="F5557" t="str">
        <f t="shared" si="86"/>
        <v/>
      </c>
    </row>
    <row r="5558" spans="6:6" x14ac:dyDescent="0.25">
      <c r="F5558" t="str">
        <f t="shared" si="86"/>
        <v/>
      </c>
    </row>
    <row r="5559" spans="6:6" x14ac:dyDescent="0.25">
      <c r="F5559" t="str">
        <f t="shared" si="86"/>
        <v/>
      </c>
    </row>
    <row r="5560" spans="6:6" x14ac:dyDescent="0.25">
      <c r="F5560" t="str">
        <f t="shared" si="86"/>
        <v/>
      </c>
    </row>
    <row r="5561" spans="6:6" x14ac:dyDescent="0.25">
      <c r="F5561" t="str">
        <f t="shared" si="86"/>
        <v/>
      </c>
    </row>
    <row r="5562" spans="6:6" x14ac:dyDescent="0.25">
      <c r="F5562" t="str">
        <f t="shared" si="86"/>
        <v/>
      </c>
    </row>
    <row r="5563" spans="6:6" x14ac:dyDescent="0.25">
      <c r="F5563" t="str">
        <f t="shared" si="86"/>
        <v/>
      </c>
    </row>
    <row r="5564" spans="6:6" x14ac:dyDescent="0.25">
      <c r="F5564" t="str">
        <f t="shared" si="86"/>
        <v/>
      </c>
    </row>
    <row r="5565" spans="6:6" x14ac:dyDescent="0.25">
      <c r="F5565" t="str">
        <f t="shared" si="86"/>
        <v/>
      </c>
    </row>
    <row r="5566" spans="6:6" x14ac:dyDescent="0.25">
      <c r="F5566" t="str">
        <f t="shared" si="86"/>
        <v/>
      </c>
    </row>
    <row r="5567" spans="6:6" x14ac:dyDescent="0.25">
      <c r="F5567" t="str">
        <f t="shared" si="86"/>
        <v/>
      </c>
    </row>
    <row r="5568" spans="6:6" x14ac:dyDescent="0.25">
      <c r="F5568" t="str">
        <f t="shared" si="86"/>
        <v/>
      </c>
    </row>
    <row r="5569" spans="6:6" x14ac:dyDescent="0.25">
      <c r="F5569" t="str">
        <f t="shared" si="86"/>
        <v/>
      </c>
    </row>
    <row r="5570" spans="6:6" x14ac:dyDescent="0.25">
      <c r="F5570" t="str">
        <f t="shared" si="86"/>
        <v/>
      </c>
    </row>
    <row r="5571" spans="6:6" x14ac:dyDescent="0.25">
      <c r="F5571" t="str">
        <f t="shared" ref="F5571:F5634" si="87">CONCATENATE(A5571,B5571,C5571,D5571,E5571)</f>
        <v/>
      </c>
    </row>
    <row r="5572" spans="6:6" x14ac:dyDescent="0.25">
      <c r="F5572" t="str">
        <f t="shared" si="87"/>
        <v/>
      </c>
    </row>
    <row r="5573" spans="6:6" x14ac:dyDescent="0.25">
      <c r="F5573" t="str">
        <f t="shared" si="87"/>
        <v/>
      </c>
    </row>
    <row r="5574" spans="6:6" x14ac:dyDescent="0.25">
      <c r="F5574" t="str">
        <f t="shared" si="87"/>
        <v/>
      </c>
    </row>
    <row r="5575" spans="6:6" x14ac:dyDescent="0.25">
      <c r="F5575" t="str">
        <f t="shared" si="87"/>
        <v/>
      </c>
    </row>
    <row r="5576" spans="6:6" x14ac:dyDescent="0.25">
      <c r="F5576" t="str">
        <f t="shared" si="87"/>
        <v/>
      </c>
    </row>
    <row r="5577" spans="6:6" x14ac:dyDescent="0.25">
      <c r="F5577" t="str">
        <f t="shared" si="87"/>
        <v/>
      </c>
    </row>
    <row r="5578" spans="6:6" x14ac:dyDescent="0.25">
      <c r="F5578" t="str">
        <f t="shared" si="87"/>
        <v/>
      </c>
    </row>
    <row r="5579" spans="6:6" x14ac:dyDescent="0.25">
      <c r="F5579" t="str">
        <f t="shared" si="87"/>
        <v/>
      </c>
    </row>
    <row r="5580" spans="6:6" x14ac:dyDescent="0.25">
      <c r="F5580" t="str">
        <f t="shared" si="87"/>
        <v/>
      </c>
    </row>
    <row r="5581" spans="6:6" x14ac:dyDescent="0.25">
      <c r="F5581" t="str">
        <f t="shared" si="87"/>
        <v/>
      </c>
    </row>
    <row r="5582" spans="6:6" x14ac:dyDescent="0.25">
      <c r="F5582" t="str">
        <f t="shared" si="87"/>
        <v/>
      </c>
    </row>
    <row r="5583" spans="6:6" x14ac:dyDescent="0.25">
      <c r="F5583" t="str">
        <f t="shared" si="87"/>
        <v/>
      </c>
    </row>
    <row r="5584" spans="6:6" x14ac:dyDescent="0.25">
      <c r="F5584" t="str">
        <f t="shared" si="87"/>
        <v/>
      </c>
    </row>
    <row r="5585" spans="6:6" x14ac:dyDescent="0.25">
      <c r="F5585" t="str">
        <f t="shared" si="87"/>
        <v/>
      </c>
    </row>
    <row r="5586" spans="6:6" x14ac:dyDescent="0.25">
      <c r="F5586" t="str">
        <f t="shared" si="87"/>
        <v/>
      </c>
    </row>
    <row r="5587" spans="6:6" x14ac:dyDescent="0.25">
      <c r="F5587" t="str">
        <f t="shared" si="87"/>
        <v/>
      </c>
    </row>
    <row r="5588" spans="6:6" x14ac:dyDescent="0.25">
      <c r="F5588" t="str">
        <f t="shared" si="87"/>
        <v/>
      </c>
    </row>
    <row r="5589" spans="6:6" x14ac:dyDescent="0.25">
      <c r="F5589" t="str">
        <f t="shared" si="87"/>
        <v/>
      </c>
    </row>
    <row r="5590" spans="6:6" x14ac:dyDescent="0.25">
      <c r="F5590" t="str">
        <f t="shared" si="87"/>
        <v/>
      </c>
    </row>
    <row r="5591" spans="6:6" x14ac:dyDescent="0.25">
      <c r="F5591" t="str">
        <f t="shared" si="87"/>
        <v/>
      </c>
    </row>
    <row r="5592" spans="6:6" x14ac:dyDescent="0.25">
      <c r="F5592" t="str">
        <f t="shared" si="87"/>
        <v/>
      </c>
    </row>
    <row r="5593" spans="6:6" x14ac:dyDescent="0.25">
      <c r="F5593" t="str">
        <f t="shared" si="87"/>
        <v/>
      </c>
    </row>
    <row r="5594" spans="6:6" x14ac:dyDescent="0.25">
      <c r="F5594" t="str">
        <f t="shared" si="87"/>
        <v/>
      </c>
    </row>
    <row r="5595" spans="6:6" x14ac:dyDescent="0.25">
      <c r="F5595" t="str">
        <f t="shared" si="87"/>
        <v/>
      </c>
    </row>
    <row r="5596" spans="6:6" x14ac:dyDescent="0.25">
      <c r="F5596" t="str">
        <f t="shared" si="87"/>
        <v/>
      </c>
    </row>
    <row r="5597" spans="6:6" x14ac:dyDescent="0.25">
      <c r="F5597" t="str">
        <f t="shared" si="87"/>
        <v/>
      </c>
    </row>
    <row r="5598" spans="6:6" x14ac:dyDescent="0.25">
      <c r="F5598" t="str">
        <f t="shared" si="87"/>
        <v/>
      </c>
    </row>
    <row r="5599" spans="6:6" x14ac:dyDescent="0.25">
      <c r="F5599" t="str">
        <f t="shared" si="87"/>
        <v/>
      </c>
    </row>
    <row r="5600" spans="6:6" x14ac:dyDescent="0.25">
      <c r="F5600" t="str">
        <f t="shared" si="87"/>
        <v/>
      </c>
    </row>
    <row r="5601" spans="6:6" x14ac:dyDescent="0.25">
      <c r="F5601" t="str">
        <f t="shared" si="87"/>
        <v/>
      </c>
    </row>
    <row r="5602" spans="6:6" x14ac:dyDescent="0.25">
      <c r="F5602" t="str">
        <f t="shared" si="87"/>
        <v/>
      </c>
    </row>
    <row r="5603" spans="6:6" x14ac:dyDescent="0.25">
      <c r="F5603" t="str">
        <f t="shared" si="87"/>
        <v/>
      </c>
    </row>
    <row r="5604" spans="6:6" x14ac:dyDescent="0.25">
      <c r="F5604" t="str">
        <f t="shared" si="87"/>
        <v/>
      </c>
    </row>
    <row r="5605" spans="6:6" x14ac:dyDescent="0.25">
      <c r="F5605" t="str">
        <f t="shared" si="87"/>
        <v/>
      </c>
    </row>
    <row r="5606" spans="6:6" x14ac:dyDescent="0.25">
      <c r="F5606" t="str">
        <f t="shared" si="87"/>
        <v/>
      </c>
    </row>
    <row r="5607" spans="6:6" x14ac:dyDescent="0.25">
      <c r="F5607" t="str">
        <f t="shared" si="87"/>
        <v/>
      </c>
    </row>
    <row r="5608" spans="6:6" x14ac:dyDescent="0.25">
      <c r="F5608" t="str">
        <f t="shared" si="87"/>
        <v/>
      </c>
    </row>
    <row r="5609" spans="6:6" x14ac:dyDescent="0.25">
      <c r="F5609" t="str">
        <f t="shared" si="87"/>
        <v/>
      </c>
    </row>
    <row r="5610" spans="6:6" x14ac:dyDescent="0.25">
      <c r="F5610" t="str">
        <f t="shared" si="87"/>
        <v/>
      </c>
    </row>
    <row r="5611" spans="6:6" x14ac:dyDescent="0.25">
      <c r="F5611" t="str">
        <f t="shared" si="87"/>
        <v/>
      </c>
    </row>
    <row r="5612" spans="6:6" x14ac:dyDescent="0.25">
      <c r="F5612" t="str">
        <f t="shared" si="87"/>
        <v/>
      </c>
    </row>
    <row r="5613" spans="6:6" x14ac:dyDescent="0.25">
      <c r="F5613" t="str">
        <f t="shared" si="87"/>
        <v/>
      </c>
    </row>
    <row r="5614" spans="6:6" x14ac:dyDescent="0.25">
      <c r="F5614" t="str">
        <f t="shared" si="87"/>
        <v/>
      </c>
    </row>
    <row r="5615" spans="6:6" x14ac:dyDescent="0.25">
      <c r="F5615" t="str">
        <f t="shared" si="87"/>
        <v/>
      </c>
    </row>
    <row r="5616" spans="6:6" x14ac:dyDescent="0.25">
      <c r="F5616" t="str">
        <f t="shared" si="87"/>
        <v/>
      </c>
    </row>
    <row r="5617" spans="6:6" x14ac:dyDescent="0.25">
      <c r="F5617" t="str">
        <f t="shared" si="87"/>
        <v/>
      </c>
    </row>
    <row r="5618" spans="6:6" x14ac:dyDescent="0.25">
      <c r="F5618" t="str">
        <f t="shared" si="87"/>
        <v/>
      </c>
    </row>
    <row r="5619" spans="6:6" x14ac:dyDescent="0.25">
      <c r="F5619" t="str">
        <f t="shared" si="87"/>
        <v/>
      </c>
    </row>
    <row r="5620" spans="6:6" x14ac:dyDescent="0.25">
      <c r="F5620" t="str">
        <f t="shared" si="87"/>
        <v/>
      </c>
    </row>
    <row r="5621" spans="6:6" x14ac:dyDescent="0.25">
      <c r="F5621" t="str">
        <f t="shared" si="87"/>
        <v/>
      </c>
    </row>
    <row r="5622" spans="6:6" x14ac:dyDescent="0.25">
      <c r="F5622" t="str">
        <f t="shared" si="87"/>
        <v/>
      </c>
    </row>
    <row r="5623" spans="6:6" x14ac:dyDescent="0.25">
      <c r="F5623" t="str">
        <f t="shared" si="87"/>
        <v/>
      </c>
    </row>
    <row r="5624" spans="6:6" x14ac:dyDescent="0.25">
      <c r="F5624" t="str">
        <f t="shared" si="87"/>
        <v/>
      </c>
    </row>
    <row r="5625" spans="6:6" x14ac:dyDescent="0.25">
      <c r="F5625" t="str">
        <f t="shared" si="87"/>
        <v/>
      </c>
    </row>
    <row r="5626" spans="6:6" x14ac:dyDescent="0.25">
      <c r="F5626" t="str">
        <f t="shared" si="87"/>
        <v/>
      </c>
    </row>
    <row r="5627" spans="6:6" x14ac:dyDescent="0.25">
      <c r="F5627" t="str">
        <f t="shared" si="87"/>
        <v/>
      </c>
    </row>
    <row r="5628" spans="6:6" x14ac:dyDescent="0.25">
      <c r="F5628" t="str">
        <f t="shared" si="87"/>
        <v/>
      </c>
    </row>
    <row r="5629" spans="6:6" x14ac:dyDescent="0.25">
      <c r="F5629" t="str">
        <f t="shared" si="87"/>
        <v/>
      </c>
    </row>
    <row r="5630" spans="6:6" x14ac:dyDescent="0.25">
      <c r="F5630" t="str">
        <f t="shared" si="87"/>
        <v/>
      </c>
    </row>
    <row r="5631" spans="6:6" x14ac:dyDescent="0.25">
      <c r="F5631" t="str">
        <f t="shared" si="87"/>
        <v/>
      </c>
    </row>
    <row r="5632" spans="6:6" x14ac:dyDescent="0.25">
      <c r="F5632" t="str">
        <f t="shared" si="87"/>
        <v/>
      </c>
    </row>
    <row r="5633" spans="6:6" x14ac:dyDescent="0.25">
      <c r="F5633" t="str">
        <f t="shared" si="87"/>
        <v/>
      </c>
    </row>
    <row r="5634" spans="6:6" x14ac:dyDescent="0.25">
      <c r="F5634" t="str">
        <f t="shared" si="87"/>
        <v/>
      </c>
    </row>
    <row r="5635" spans="6:6" x14ac:dyDescent="0.25">
      <c r="F5635" t="str">
        <f t="shared" ref="F5635:F5698" si="88">CONCATENATE(A5635,B5635,C5635,D5635,E5635)</f>
        <v/>
      </c>
    </row>
    <row r="5636" spans="6:6" x14ac:dyDescent="0.25">
      <c r="F5636" t="str">
        <f t="shared" si="88"/>
        <v/>
      </c>
    </row>
    <row r="5637" spans="6:6" x14ac:dyDescent="0.25">
      <c r="F5637" t="str">
        <f t="shared" si="88"/>
        <v/>
      </c>
    </row>
    <row r="5638" spans="6:6" x14ac:dyDescent="0.25">
      <c r="F5638" t="str">
        <f t="shared" si="88"/>
        <v/>
      </c>
    </row>
    <row r="5639" spans="6:6" x14ac:dyDescent="0.25">
      <c r="F5639" t="str">
        <f t="shared" si="88"/>
        <v/>
      </c>
    </row>
    <row r="5640" spans="6:6" x14ac:dyDescent="0.25">
      <c r="F5640" t="str">
        <f t="shared" si="88"/>
        <v/>
      </c>
    </row>
    <row r="5641" spans="6:6" x14ac:dyDescent="0.25">
      <c r="F5641" t="str">
        <f t="shared" si="88"/>
        <v/>
      </c>
    </row>
    <row r="5642" spans="6:6" x14ac:dyDescent="0.25">
      <c r="F5642" t="str">
        <f t="shared" si="88"/>
        <v/>
      </c>
    </row>
    <row r="5643" spans="6:6" x14ac:dyDescent="0.25">
      <c r="F5643" t="str">
        <f t="shared" si="88"/>
        <v/>
      </c>
    </row>
    <row r="5644" spans="6:6" x14ac:dyDescent="0.25">
      <c r="F5644" t="str">
        <f t="shared" si="88"/>
        <v/>
      </c>
    </row>
    <row r="5645" spans="6:6" x14ac:dyDescent="0.25">
      <c r="F5645" t="str">
        <f t="shared" si="88"/>
        <v/>
      </c>
    </row>
    <row r="5646" spans="6:6" x14ac:dyDescent="0.25">
      <c r="F5646" t="str">
        <f t="shared" si="88"/>
        <v/>
      </c>
    </row>
    <row r="5647" spans="6:6" x14ac:dyDescent="0.25">
      <c r="F5647" t="str">
        <f t="shared" si="88"/>
        <v/>
      </c>
    </row>
    <row r="5648" spans="6:6" x14ac:dyDescent="0.25">
      <c r="F5648" t="str">
        <f t="shared" si="88"/>
        <v/>
      </c>
    </row>
    <row r="5649" spans="6:6" x14ac:dyDescent="0.25">
      <c r="F5649" t="str">
        <f t="shared" si="88"/>
        <v/>
      </c>
    </row>
    <row r="5650" spans="6:6" x14ac:dyDescent="0.25">
      <c r="F5650" t="str">
        <f t="shared" si="88"/>
        <v/>
      </c>
    </row>
    <row r="5651" spans="6:6" x14ac:dyDescent="0.25">
      <c r="F5651" t="str">
        <f t="shared" si="88"/>
        <v/>
      </c>
    </row>
    <row r="5652" spans="6:6" x14ac:dyDescent="0.25">
      <c r="F5652" t="str">
        <f t="shared" si="88"/>
        <v/>
      </c>
    </row>
    <row r="5653" spans="6:6" x14ac:dyDescent="0.25">
      <c r="F5653" t="str">
        <f t="shared" si="88"/>
        <v/>
      </c>
    </row>
    <row r="5654" spans="6:6" x14ac:dyDescent="0.25">
      <c r="F5654" t="str">
        <f t="shared" si="88"/>
        <v/>
      </c>
    </row>
    <row r="5655" spans="6:6" x14ac:dyDescent="0.25">
      <c r="F5655" t="str">
        <f t="shared" si="88"/>
        <v/>
      </c>
    </row>
    <row r="5656" spans="6:6" x14ac:dyDescent="0.25">
      <c r="F5656" t="str">
        <f t="shared" si="88"/>
        <v/>
      </c>
    </row>
    <row r="5657" spans="6:6" x14ac:dyDescent="0.25">
      <c r="F5657" t="str">
        <f t="shared" si="88"/>
        <v/>
      </c>
    </row>
    <row r="5658" spans="6:6" x14ac:dyDescent="0.25">
      <c r="F5658" t="str">
        <f t="shared" si="88"/>
        <v/>
      </c>
    </row>
    <row r="5659" spans="6:6" x14ac:dyDescent="0.25">
      <c r="F5659" t="str">
        <f t="shared" si="88"/>
        <v/>
      </c>
    </row>
    <row r="5660" spans="6:6" x14ac:dyDescent="0.25">
      <c r="F5660" t="str">
        <f t="shared" si="88"/>
        <v/>
      </c>
    </row>
    <row r="5661" spans="6:6" x14ac:dyDescent="0.25">
      <c r="F5661" t="str">
        <f t="shared" si="88"/>
        <v/>
      </c>
    </row>
    <row r="5662" spans="6:6" x14ac:dyDescent="0.25">
      <c r="F5662" t="str">
        <f t="shared" si="88"/>
        <v/>
      </c>
    </row>
    <row r="5663" spans="6:6" x14ac:dyDescent="0.25">
      <c r="F5663" t="str">
        <f t="shared" si="88"/>
        <v/>
      </c>
    </row>
    <row r="5664" spans="6:6" x14ac:dyDescent="0.25">
      <c r="F5664" t="str">
        <f t="shared" si="88"/>
        <v/>
      </c>
    </row>
    <row r="5665" spans="6:6" x14ac:dyDescent="0.25">
      <c r="F5665" t="str">
        <f t="shared" si="88"/>
        <v/>
      </c>
    </row>
    <row r="5666" spans="6:6" x14ac:dyDescent="0.25">
      <c r="F5666" t="str">
        <f t="shared" si="88"/>
        <v/>
      </c>
    </row>
    <row r="5667" spans="6:6" x14ac:dyDescent="0.25">
      <c r="F5667" t="str">
        <f t="shared" si="88"/>
        <v/>
      </c>
    </row>
    <row r="5668" spans="6:6" x14ac:dyDescent="0.25">
      <c r="F5668" t="str">
        <f t="shared" si="88"/>
        <v/>
      </c>
    </row>
    <row r="5669" spans="6:6" x14ac:dyDescent="0.25">
      <c r="F5669" t="str">
        <f t="shared" si="88"/>
        <v/>
      </c>
    </row>
    <row r="5670" spans="6:6" x14ac:dyDescent="0.25">
      <c r="F5670" t="str">
        <f t="shared" si="88"/>
        <v/>
      </c>
    </row>
    <row r="5671" spans="6:6" x14ac:dyDescent="0.25">
      <c r="F5671" t="str">
        <f t="shared" si="88"/>
        <v/>
      </c>
    </row>
    <row r="5672" spans="6:6" x14ac:dyDescent="0.25">
      <c r="F5672" t="str">
        <f t="shared" si="88"/>
        <v/>
      </c>
    </row>
    <row r="5673" spans="6:6" x14ac:dyDescent="0.25">
      <c r="F5673" t="str">
        <f t="shared" si="88"/>
        <v/>
      </c>
    </row>
    <row r="5674" spans="6:6" x14ac:dyDescent="0.25">
      <c r="F5674" t="str">
        <f t="shared" si="88"/>
        <v/>
      </c>
    </row>
    <row r="5675" spans="6:6" x14ac:dyDescent="0.25">
      <c r="F5675" t="str">
        <f t="shared" si="88"/>
        <v/>
      </c>
    </row>
    <row r="5676" spans="6:6" x14ac:dyDescent="0.25">
      <c r="F5676" t="str">
        <f t="shared" si="88"/>
        <v/>
      </c>
    </row>
    <row r="5677" spans="6:6" x14ac:dyDescent="0.25">
      <c r="F5677" t="str">
        <f t="shared" si="88"/>
        <v/>
      </c>
    </row>
    <row r="5678" spans="6:6" x14ac:dyDescent="0.25">
      <c r="F5678" t="str">
        <f t="shared" si="88"/>
        <v/>
      </c>
    </row>
    <row r="5679" spans="6:6" x14ac:dyDescent="0.25">
      <c r="F5679" t="str">
        <f t="shared" si="88"/>
        <v/>
      </c>
    </row>
    <row r="5680" spans="6:6" x14ac:dyDescent="0.25">
      <c r="F5680" t="str">
        <f t="shared" si="88"/>
        <v/>
      </c>
    </row>
    <row r="5681" spans="6:6" x14ac:dyDescent="0.25">
      <c r="F5681" t="str">
        <f t="shared" si="88"/>
        <v/>
      </c>
    </row>
    <row r="5682" spans="6:6" x14ac:dyDescent="0.25">
      <c r="F5682" t="str">
        <f t="shared" si="88"/>
        <v/>
      </c>
    </row>
    <row r="5683" spans="6:6" x14ac:dyDescent="0.25">
      <c r="F5683" t="str">
        <f t="shared" si="88"/>
        <v/>
      </c>
    </row>
    <row r="5684" spans="6:6" x14ac:dyDescent="0.25">
      <c r="F5684" t="str">
        <f t="shared" si="88"/>
        <v/>
      </c>
    </row>
    <row r="5685" spans="6:6" x14ac:dyDescent="0.25">
      <c r="F5685" t="str">
        <f t="shared" si="88"/>
        <v/>
      </c>
    </row>
    <row r="5686" spans="6:6" x14ac:dyDescent="0.25">
      <c r="F5686" t="str">
        <f t="shared" si="88"/>
        <v/>
      </c>
    </row>
    <row r="5687" spans="6:6" x14ac:dyDescent="0.25">
      <c r="F5687" t="str">
        <f t="shared" si="88"/>
        <v/>
      </c>
    </row>
    <row r="5688" spans="6:6" x14ac:dyDescent="0.25">
      <c r="F5688" t="str">
        <f t="shared" si="88"/>
        <v/>
      </c>
    </row>
    <row r="5689" spans="6:6" x14ac:dyDescent="0.25">
      <c r="F5689" t="str">
        <f t="shared" si="88"/>
        <v/>
      </c>
    </row>
    <row r="5690" spans="6:6" x14ac:dyDescent="0.25">
      <c r="F5690" t="str">
        <f t="shared" si="88"/>
        <v/>
      </c>
    </row>
    <row r="5691" spans="6:6" x14ac:dyDescent="0.25">
      <c r="F5691" t="str">
        <f t="shared" si="88"/>
        <v/>
      </c>
    </row>
    <row r="5692" spans="6:6" x14ac:dyDescent="0.25">
      <c r="F5692" t="str">
        <f t="shared" si="88"/>
        <v/>
      </c>
    </row>
    <row r="5693" spans="6:6" x14ac:dyDescent="0.25">
      <c r="F5693" t="str">
        <f t="shared" si="88"/>
        <v/>
      </c>
    </row>
    <row r="5694" spans="6:6" x14ac:dyDescent="0.25">
      <c r="F5694" t="str">
        <f t="shared" si="88"/>
        <v/>
      </c>
    </row>
    <row r="5695" spans="6:6" x14ac:dyDescent="0.25">
      <c r="F5695" t="str">
        <f t="shared" si="88"/>
        <v/>
      </c>
    </row>
    <row r="5696" spans="6:6" x14ac:dyDescent="0.25">
      <c r="F5696" t="str">
        <f t="shared" si="88"/>
        <v/>
      </c>
    </row>
    <row r="5697" spans="6:6" x14ac:dyDescent="0.25">
      <c r="F5697" t="str">
        <f t="shared" si="88"/>
        <v/>
      </c>
    </row>
    <row r="5698" spans="6:6" x14ac:dyDescent="0.25">
      <c r="F5698" t="str">
        <f t="shared" si="88"/>
        <v/>
      </c>
    </row>
    <row r="5699" spans="6:6" x14ac:dyDescent="0.25">
      <c r="F5699" t="str">
        <f t="shared" ref="F5699:F5762" si="89">CONCATENATE(A5699,B5699,C5699,D5699,E5699)</f>
        <v/>
      </c>
    </row>
    <row r="5700" spans="6:6" x14ac:dyDescent="0.25">
      <c r="F5700" t="str">
        <f t="shared" si="89"/>
        <v/>
      </c>
    </row>
    <row r="5701" spans="6:6" x14ac:dyDescent="0.25">
      <c r="F5701" t="str">
        <f t="shared" si="89"/>
        <v/>
      </c>
    </row>
    <row r="5702" spans="6:6" x14ac:dyDescent="0.25">
      <c r="F5702" t="str">
        <f t="shared" si="89"/>
        <v/>
      </c>
    </row>
    <row r="5703" spans="6:6" x14ac:dyDescent="0.25">
      <c r="F5703" t="str">
        <f t="shared" si="89"/>
        <v/>
      </c>
    </row>
    <row r="5704" spans="6:6" x14ac:dyDescent="0.25">
      <c r="F5704" t="str">
        <f t="shared" si="89"/>
        <v/>
      </c>
    </row>
    <row r="5705" spans="6:6" x14ac:dyDescent="0.25">
      <c r="F5705" t="str">
        <f t="shared" si="89"/>
        <v/>
      </c>
    </row>
    <row r="5706" spans="6:6" x14ac:dyDescent="0.25">
      <c r="F5706" t="str">
        <f t="shared" si="89"/>
        <v/>
      </c>
    </row>
    <row r="5707" spans="6:6" x14ac:dyDescent="0.25">
      <c r="F5707" t="str">
        <f t="shared" si="89"/>
        <v/>
      </c>
    </row>
    <row r="5708" spans="6:6" x14ac:dyDescent="0.25">
      <c r="F5708" t="str">
        <f t="shared" si="89"/>
        <v/>
      </c>
    </row>
    <row r="5709" spans="6:6" x14ac:dyDescent="0.25">
      <c r="F5709" t="str">
        <f t="shared" si="89"/>
        <v/>
      </c>
    </row>
    <row r="5710" spans="6:6" x14ac:dyDescent="0.25">
      <c r="F5710" t="str">
        <f t="shared" si="89"/>
        <v/>
      </c>
    </row>
    <row r="5711" spans="6:6" x14ac:dyDescent="0.25">
      <c r="F5711" t="str">
        <f t="shared" si="89"/>
        <v/>
      </c>
    </row>
    <row r="5712" spans="6:6" x14ac:dyDescent="0.25">
      <c r="F5712" t="str">
        <f t="shared" si="89"/>
        <v/>
      </c>
    </row>
    <row r="5713" spans="6:6" x14ac:dyDescent="0.25">
      <c r="F5713" t="str">
        <f t="shared" si="89"/>
        <v/>
      </c>
    </row>
    <row r="5714" spans="6:6" x14ac:dyDescent="0.25">
      <c r="F5714" t="str">
        <f t="shared" si="89"/>
        <v/>
      </c>
    </row>
    <row r="5715" spans="6:6" x14ac:dyDescent="0.25">
      <c r="F5715" t="str">
        <f t="shared" si="89"/>
        <v/>
      </c>
    </row>
    <row r="5716" spans="6:6" x14ac:dyDescent="0.25">
      <c r="F5716" t="str">
        <f t="shared" si="89"/>
        <v/>
      </c>
    </row>
    <row r="5717" spans="6:6" x14ac:dyDescent="0.25">
      <c r="F5717" t="str">
        <f t="shared" si="89"/>
        <v/>
      </c>
    </row>
    <row r="5718" spans="6:6" x14ac:dyDescent="0.25">
      <c r="F5718" t="str">
        <f t="shared" si="89"/>
        <v/>
      </c>
    </row>
    <row r="5719" spans="6:6" x14ac:dyDescent="0.25">
      <c r="F5719" t="str">
        <f t="shared" si="89"/>
        <v/>
      </c>
    </row>
    <row r="5720" spans="6:6" x14ac:dyDescent="0.25">
      <c r="F5720" t="str">
        <f t="shared" si="89"/>
        <v/>
      </c>
    </row>
    <row r="5721" spans="6:6" x14ac:dyDescent="0.25">
      <c r="F5721" t="str">
        <f t="shared" si="89"/>
        <v/>
      </c>
    </row>
    <row r="5722" spans="6:6" x14ac:dyDescent="0.25">
      <c r="F5722" t="str">
        <f t="shared" si="89"/>
        <v/>
      </c>
    </row>
    <row r="5723" spans="6:6" x14ac:dyDescent="0.25">
      <c r="F5723" t="str">
        <f t="shared" si="89"/>
        <v/>
      </c>
    </row>
    <row r="5724" spans="6:6" x14ac:dyDescent="0.25">
      <c r="F5724" t="str">
        <f t="shared" si="89"/>
        <v/>
      </c>
    </row>
    <row r="5725" spans="6:6" x14ac:dyDescent="0.25">
      <c r="F5725" t="str">
        <f t="shared" si="89"/>
        <v/>
      </c>
    </row>
    <row r="5726" spans="6:6" x14ac:dyDescent="0.25">
      <c r="F5726" t="str">
        <f t="shared" si="89"/>
        <v/>
      </c>
    </row>
    <row r="5727" spans="6:6" x14ac:dyDescent="0.25">
      <c r="F5727" t="str">
        <f t="shared" si="89"/>
        <v/>
      </c>
    </row>
    <row r="5728" spans="6:6" x14ac:dyDescent="0.25">
      <c r="F5728" t="str">
        <f t="shared" si="89"/>
        <v/>
      </c>
    </row>
    <row r="5729" spans="6:6" x14ac:dyDescent="0.25">
      <c r="F5729" t="str">
        <f t="shared" si="89"/>
        <v/>
      </c>
    </row>
    <row r="5730" spans="6:6" x14ac:dyDescent="0.25">
      <c r="F5730" t="str">
        <f t="shared" si="89"/>
        <v/>
      </c>
    </row>
    <row r="5731" spans="6:6" x14ac:dyDescent="0.25">
      <c r="F5731" t="str">
        <f t="shared" si="89"/>
        <v/>
      </c>
    </row>
    <row r="5732" spans="6:6" x14ac:dyDescent="0.25">
      <c r="F5732" t="str">
        <f t="shared" si="89"/>
        <v/>
      </c>
    </row>
    <row r="5733" spans="6:6" x14ac:dyDescent="0.25">
      <c r="F5733" t="str">
        <f t="shared" si="89"/>
        <v/>
      </c>
    </row>
    <row r="5734" spans="6:6" x14ac:dyDescent="0.25">
      <c r="F5734" t="str">
        <f t="shared" si="89"/>
        <v/>
      </c>
    </row>
    <row r="5735" spans="6:6" x14ac:dyDescent="0.25">
      <c r="F5735" t="str">
        <f t="shared" si="89"/>
        <v/>
      </c>
    </row>
    <row r="5736" spans="6:6" x14ac:dyDescent="0.25">
      <c r="F5736" t="str">
        <f t="shared" si="89"/>
        <v/>
      </c>
    </row>
    <row r="5737" spans="6:6" x14ac:dyDescent="0.25">
      <c r="F5737" t="str">
        <f t="shared" si="89"/>
        <v/>
      </c>
    </row>
    <row r="5738" spans="6:6" x14ac:dyDescent="0.25">
      <c r="F5738" t="str">
        <f t="shared" si="89"/>
        <v/>
      </c>
    </row>
    <row r="5739" spans="6:6" x14ac:dyDescent="0.25">
      <c r="F5739" t="str">
        <f t="shared" si="89"/>
        <v/>
      </c>
    </row>
    <row r="5740" spans="6:6" x14ac:dyDescent="0.25">
      <c r="F5740" t="str">
        <f t="shared" si="89"/>
        <v/>
      </c>
    </row>
    <row r="5741" spans="6:6" x14ac:dyDescent="0.25">
      <c r="F5741" t="str">
        <f t="shared" si="89"/>
        <v/>
      </c>
    </row>
    <row r="5742" spans="6:6" x14ac:dyDescent="0.25">
      <c r="F5742" t="str">
        <f t="shared" si="89"/>
        <v/>
      </c>
    </row>
    <row r="5743" spans="6:6" x14ac:dyDescent="0.25">
      <c r="F5743" t="str">
        <f t="shared" si="89"/>
        <v/>
      </c>
    </row>
    <row r="5744" spans="6:6" x14ac:dyDescent="0.25">
      <c r="F5744" t="str">
        <f t="shared" si="89"/>
        <v/>
      </c>
    </row>
    <row r="5745" spans="6:6" x14ac:dyDescent="0.25">
      <c r="F5745" t="str">
        <f t="shared" si="89"/>
        <v/>
      </c>
    </row>
    <row r="5746" spans="6:6" x14ac:dyDescent="0.25">
      <c r="F5746" t="str">
        <f t="shared" si="89"/>
        <v/>
      </c>
    </row>
    <row r="5747" spans="6:6" x14ac:dyDescent="0.25">
      <c r="F5747" t="str">
        <f t="shared" si="89"/>
        <v/>
      </c>
    </row>
    <row r="5748" spans="6:6" x14ac:dyDescent="0.25">
      <c r="F5748" t="str">
        <f t="shared" si="89"/>
        <v/>
      </c>
    </row>
    <row r="5749" spans="6:6" x14ac:dyDescent="0.25">
      <c r="F5749" t="str">
        <f t="shared" si="89"/>
        <v/>
      </c>
    </row>
    <row r="5750" spans="6:6" x14ac:dyDescent="0.25">
      <c r="F5750" t="str">
        <f t="shared" si="89"/>
        <v/>
      </c>
    </row>
    <row r="5751" spans="6:6" x14ac:dyDescent="0.25">
      <c r="F5751" t="str">
        <f t="shared" si="89"/>
        <v/>
      </c>
    </row>
    <row r="5752" spans="6:6" x14ac:dyDescent="0.25">
      <c r="F5752" t="str">
        <f t="shared" si="89"/>
        <v/>
      </c>
    </row>
    <row r="5753" spans="6:6" x14ac:dyDescent="0.25">
      <c r="F5753" t="str">
        <f t="shared" si="89"/>
        <v/>
      </c>
    </row>
    <row r="5754" spans="6:6" x14ac:dyDescent="0.25">
      <c r="F5754" t="str">
        <f t="shared" si="89"/>
        <v/>
      </c>
    </row>
    <row r="5755" spans="6:6" x14ac:dyDescent="0.25">
      <c r="F5755" t="str">
        <f t="shared" si="89"/>
        <v/>
      </c>
    </row>
    <row r="5756" spans="6:6" x14ac:dyDescent="0.25">
      <c r="F5756" t="str">
        <f t="shared" si="89"/>
        <v/>
      </c>
    </row>
    <row r="5757" spans="6:6" x14ac:dyDescent="0.25">
      <c r="F5757" t="str">
        <f t="shared" si="89"/>
        <v/>
      </c>
    </row>
    <row r="5758" spans="6:6" x14ac:dyDescent="0.25">
      <c r="F5758" t="str">
        <f t="shared" si="89"/>
        <v/>
      </c>
    </row>
    <row r="5759" spans="6:6" x14ac:dyDescent="0.25">
      <c r="F5759" t="str">
        <f t="shared" si="89"/>
        <v/>
      </c>
    </row>
    <row r="5760" spans="6:6" x14ac:dyDescent="0.25">
      <c r="F5760" t="str">
        <f t="shared" si="89"/>
        <v/>
      </c>
    </row>
    <row r="5761" spans="6:6" x14ac:dyDescent="0.25">
      <c r="F5761" t="str">
        <f t="shared" si="89"/>
        <v/>
      </c>
    </row>
    <row r="5762" spans="6:6" x14ac:dyDescent="0.25">
      <c r="F5762" t="str">
        <f t="shared" si="89"/>
        <v/>
      </c>
    </row>
    <row r="5763" spans="6:6" x14ac:dyDescent="0.25">
      <c r="F5763" t="str">
        <f t="shared" ref="F5763:F5826" si="90">CONCATENATE(A5763,B5763,C5763,D5763,E5763)</f>
        <v/>
      </c>
    </row>
    <row r="5764" spans="6:6" x14ac:dyDescent="0.25">
      <c r="F5764" t="str">
        <f t="shared" si="90"/>
        <v/>
      </c>
    </row>
    <row r="5765" spans="6:6" x14ac:dyDescent="0.25">
      <c r="F5765" t="str">
        <f t="shared" si="90"/>
        <v/>
      </c>
    </row>
    <row r="5766" spans="6:6" x14ac:dyDescent="0.25">
      <c r="F5766" t="str">
        <f t="shared" si="90"/>
        <v/>
      </c>
    </row>
    <row r="5767" spans="6:6" x14ac:dyDescent="0.25">
      <c r="F5767" t="str">
        <f t="shared" si="90"/>
        <v/>
      </c>
    </row>
    <row r="5768" spans="6:6" x14ac:dyDescent="0.25">
      <c r="F5768" t="str">
        <f t="shared" si="90"/>
        <v/>
      </c>
    </row>
    <row r="5769" spans="6:6" x14ac:dyDescent="0.25">
      <c r="F5769" t="str">
        <f t="shared" si="90"/>
        <v/>
      </c>
    </row>
    <row r="5770" spans="6:6" x14ac:dyDescent="0.25">
      <c r="F5770" t="str">
        <f t="shared" si="90"/>
        <v/>
      </c>
    </row>
    <row r="5771" spans="6:6" x14ac:dyDescent="0.25">
      <c r="F5771" t="str">
        <f t="shared" si="90"/>
        <v/>
      </c>
    </row>
    <row r="5772" spans="6:6" x14ac:dyDescent="0.25">
      <c r="F5772" t="str">
        <f t="shared" si="90"/>
        <v/>
      </c>
    </row>
    <row r="5773" spans="6:6" x14ac:dyDescent="0.25">
      <c r="F5773" t="str">
        <f t="shared" si="90"/>
        <v/>
      </c>
    </row>
    <row r="5774" spans="6:6" x14ac:dyDescent="0.25">
      <c r="F5774" t="str">
        <f t="shared" si="90"/>
        <v/>
      </c>
    </row>
    <row r="5775" spans="6:6" x14ac:dyDescent="0.25">
      <c r="F5775" t="str">
        <f t="shared" si="90"/>
        <v/>
      </c>
    </row>
    <row r="5776" spans="6:6" x14ac:dyDescent="0.25">
      <c r="F5776" t="str">
        <f t="shared" si="90"/>
        <v/>
      </c>
    </row>
    <row r="5777" spans="6:6" x14ac:dyDescent="0.25">
      <c r="F5777" t="str">
        <f t="shared" si="90"/>
        <v/>
      </c>
    </row>
    <row r="5778" spans="6:6" x14ac:dyDescent="0.25">
      <c r="F5778" t="str">
        <f t="shared" si="90"/>
        <v/>
      </c>
    </row>
    <row r="5779" spans="6:6" x14ac:dyDescent="0.25">
      <c r="F5779" t="str">
        <f t="shared" si="90"/>
        <v/>
      </c>
    </row>
    <row r="5780" spans="6:6" x14ac:dyDescent="0.25">
      <c r="F5780" t="str">
        <f t="shared" si="90"/>
        <v/>
      </c>
    </row>
    <row r="5781" spans="6:6" x14ac:dyDescent="0.25">
      <c r="F5781" t="str">
        <f t="shared" si="90"/>
        <v/>
      </c>
    </row>
    <row r="5782" spans="6:6" x14ac:dyDescent="0.25">
      <c r="F5782" t="str">
        <f t="shared" si="90"/>
        <v/>
      </c>
    </row>
    <row r="5783" spans="6:6" x14ac:dyDescent="0.25">
      <c r="F5783" t="str">
        <f t="shared" si="90"/>
        <v/>
      </c>
    </row>
    <row r="5784" spans="6:6" x14ac:dyDescent="0.25">
      <c r="F5784" t="str">
        <f t="shared" si="90"/>
        <v/>
      </c>
    </row>
    <row r="5785" spans="6:6" x14ac:dyDescent="0.25">
      <c r="F5785" t="str">
        <f t="shared" si="90"/>
        <v/>
      </c>
    </row>
    <row r="5786" spans="6:6" x14ac:dyDescent="0.25">
      <c r="F5786" t="str">
        <f t="shared" si="90"/>
        <v/>
      </c>
    </row>
    <row r="5787" spans="6:6" x14ac:dyDescent="0.25">
      <c r="F5787" t="str">
        <f t="shared" si="90"/>
        <v/>
      </c>
    </row>
    <row r="5788" spans="6:6" x14ac:dyDescent="0.25">
      <c r="F5788" t="str">
        <f t="shared" si="90"/>
        <v/>
      </c>
    </row>
    <row r="5789" spans="6:6" x14ac:dyDescent="0.25">
      <c r="F5789" t="str">
        <f t="shared" si="90"/>
        <v/>
      </c>
    </row>
    <row r="5790" spans="6:6" x14ac:dyDescent="0.25">
      <c r="F5790" t="str">
        <f t="shared" si="90"/>
        <v/>
      </c>
    </row>
    <row r="5791" spans="6:6" x14ac:dyDescent="0.25">
      <c r="F5791" t="str">
        <f t="shared" si="90"/>
        <v/>
      </c>
    </row>
    <row r="5792" spans="6:6" x14ac:dyDescent="0.25">
      <c r="F5792" t="str">
        <f t="shared" si="90"/>
        <v/>
      </c>
    </row>
    <row r="5793" spans="6:6" x14ac:dyDescent="0.25">
      <c r="F5793" t="str">
        <f t="shared" si="90"/>
        <v/>
      </c>
    </row>
    <row r="5794" spans="6:6" x14ac:dyDescent="0.25">
      <c r="F5794" t="str">
        <f t="shared" si="90"/>
        <v/>
      </c>
    </row>
    <row r="5795" spans="6:6" x14ac:dyDescent="0.25">
      <c r="F5795" t="str">
        <f t="shared" si="90"/>
        <v/>
      </c>
    </row>
    <row r="5796" spans="6:6" x14ac:dyDescent="0.25">
      <c r="F5796" t="str">
        <f t="shared" si="90"/>
        <v/>
      </c>
    </row>
    <row r="5797" spans="6:6" x14ac:dyDescent="0.25">
      <c r="F5797" t="str">
        <f t="shared" si="90"/>
        <v/>
      </c>
    </row>
    <row r="5798" spans="6:6" x14ac:dyDescent="0.25">
      <c r="F5798" t="str">
        <f t="shared" si="90"/>
        <v/>
      </c>
    </row>
    <row r="5799" spans="6:6" x14ac:dyDescent="0.25">
      <c r="F5799" t="str">
        <f t="shared" si="90"/>
        <v/>
      </c>
    </row>
    <row r="5800" spans="6:6" x14ac:dyDescent="0.25">
      <c r="F5800" t="str">
        <f t="shared" si="90"/>
        <v/>
      </c>
    </row>
    <row r="5801" spans="6:6" x14ac:dyDescent="0.25">
      <c r="F5801" t="str">
        <f t="shared" si="90"/>
        <v/>
      </c>
    </row>
    <row r="5802" spans="6:6" x14ac:dyDescent="0.25">
      <c r="F5802" t="str">
        <f t="shared" si="90"/>
        <v/>
      </c>
    </row>
    <row r="5803" spans="6:6" x14ac:dyDescent="0.25">
      <c r="F5803" t="str">
        <f t="shared" si="90"/>
        <v/>
      </c>
    </row>
    <row r="5804" spans="6:6" x14ac:dyDescent="0.25">
      <c r="F5804" t="str">
        <f t="shared" si="90"/>
        <v/>
      </c>
    </row>
    <row r="5805" spans="6:6" x14ac:dyDescent="0.25">
      <c r="F5805" t="str">
        <f t="shared" si="90"/>
        <v/>
      </c>
    </row>
    <row r="5806" spans="6:6" x14ac:dyDescent="0.25">
      <c r="F5806" t="str">
        <f t="shared" si="90"/>
        <v/>
      </c>
    </row>
    <row r="5807" spans="6:6" x14ac:dyDescent="0.25">
      <c r="F5807" t="str">
        <f t="shared" si="90"/>
        <v/>
      </c>
    </row>
    <row r="5808" spans="6:6" x14ac:dyDescent="0.25">
      <c r="F5808" t="str">
        <f t="shared" si="90"/>
        <v/>
      </c>
    </row>
    <row r="5809" spans="6:6" x14ac:dyDescent="0.25">
      <c r="F5809" t="str">
        <f t="shared" si="90"/>
        <v/>
      </c>
    </row>
    <row r="5810" spans="6:6" x14ac:dyDescent="0.25">
      <c r="F5810" t="str">
        <f t="shared" si="90"/>
        <v/>
      </c>
    </row>
    <row r="5811" spans="6:6" x14ac:dyDescent="0.25">
      <c r="F5811" t="str">
        <f t="shared" si="90"/>
        <v/>
      </c>
    </row>
    <row r="5812" spans="6:6" x14ac:dyDescent="0.25">
      <c r="F5812" t="str">
        <f t="shared" si="90"/>
        <v/>
      </c>
    </row>
    <row r="5813" spans="6:6" x14ac:dyDescent="0.25">
      <c r="F5813" t="str">
        <f t="shared" si="90"/>
        <v/>
      </c>
    </row>
    <row r="5814" spans="6:6" x14ac:dyDescent="0.25">
      <c r="F5814" t="str">
        <f t="shared" si="90"/>
        <v/>
      </c>
    </row>
    <row r="5815" spans="6:6" x14ac:dyDescent="0.25">
      <c r="F5815" t="str">
        <f t="shared" si="90"/>
        <v/>
      </c>
    </row>
    <row r="5816" spans="6:6" x14ac:dyDescent="0.25">
      <c r="F5816" t="str">
        <f t="shared" si="90"/>
        <v/>
      </c>
    </row>
    <row r="5817" spans="6:6" x14ac:dyDescent="0.25">
      <c r="F5817" t="str">
        <f t="shared" si="90"/>
        <v/>
      </c>
    </row>
    <row r="5818" spans="6:6" x14ac:dyDescent="0.25">
      <c r="F5818" t="str">
        <f t="shared" si="90"/>
        <v/>
      </c>
    </row>
    <row r="5819" spans="6:6" x14ac:dyDescent="0.25">
      <c r="F5819" t="str">
        <f t="shared" si="90"/>
        <v/>
      </c>
    </row>
    <row r="5820" spans="6:6" x14ac:dyDescent="0.25">
      <c r="F5820" t="str">
        <f t="shared" si="90"/>
        <v/>
      </c>
    </row>
    <row r="5821" spans="6:6" x14ac:dyDescent="0.25">
      <c r="F5821" t="str">
        <f t="shared" si="90"/>
        <v/>
      </c>
    </row>
    <row r="5822" spans="6:6" x14ac:dyDescent="0.25">
      <c r="F5822" t="str">
        <f t="shared" si="90"/>
        <v/>
      </c>
    </row>
    <row r="5823" spans="6:6" x14ac:dyDescent="0.25">
      <c r="F5823" t="str">
        <f t="shared" si="90"/>
        <v/>
      </c>
    </row>
    <row r="5824" spans="6:6" x14ac:dyDescent="0.25">
      <c r="F5824" t="str">
        <f t="shared" si="90"/>
        <v/>
      </c>
    </row>
    <row r="5825" spans="6:6" x14ac:dyDescent="0.25">
      <c r="F5825" t="str">
        <f t="shared" si="90"/>
        <v/>
      </c>
    </row>
    <row r="5826" spans="6:6" x14ac:dyDescent="0.25">
      <c r="F5826" t="str">
        <f t="shared" si="90"/>
        <v/>
      </c>
    </row>
    <row r="5827" spans="6:6" x14ac:dyDescent="0.25">
      <c r="F5827" t="str">
        <f t="shared" ref="F5827:F5890" si="91">CONCATENATE(A5827,B5827,C5827,D5827,E5827)</f>
        <v/>
      </c>
    </row>
    <row r="5828" spans="6:6" x14ac:dyDescent="0.25">
      <c r="F5828" t="str">
        <f t="shared" si="91"/>
        <v/>
      </c>
    </row>
    <row r="5829" spans="6:6" x14ac:dyDescent="0.25">
      <c r="F5829" t="str">
        <f t="shared" si="91"/>
        <v/>
      </c>
    </row>
    <row r="5830" spans="6:6" x14ac:dyDescent="0.25">
      <c r="F5830" t="str">
        <f t="shared" si="91"/>
        <v/>
      </c>
    </row>
    <row r="5831" spans="6:6" x14ac:dyDescent="0.25">
      <c r="F5831" t="str">
        <f t="shared" si="91"/>
        <v/>
      </c>
    </row>
    <row r="5832" spans="6:6" x14ac:dyDescent="0.25">
      <c r="F5832" t="str">
        <f t="shared" si="91"/>
        <v/>
      </c>
    </row>
    <row r="5833" spans="6:6" x14ac:dyDescent="0.25">
      <c r="F5833" t="str">
        <f t="shared" si="91"/>
        <v/>
      </c>
    </row>
    <row r="5834" spans="6:6" x14ac:dyDescent="0.25">
      <c r="F5834" t="str">
        <f t="shared" si="91"/>
        <v/>
      </c>
    </row>
    <row r="5835" spans="6:6" x14ac:dyDescent="0.25">
      <c r="F5835" t="str">
        <f t="shared" si="91"/>
        <v/>
      </c>
    </row>
    <row r="5836" spans="6:6" x14ac:dyDescent="0.25">
      <c r="F5836" t="str">
        <f t="shared" si="91"/>
        <v/>
      </c>
    </row>
    <row r="5837" spans="6:6" x14ac:dyDescent="0.25">
      <c r="F5837" t="str">
        <f t="shared" si="91"/>
        <v/>
      </c>
    </row>
    <row r="5838" spans="6:6" x14ac:dyDescent="0.25">
      <c r="F5838" t="str">
        <f t="shared" si="91"/>
        <v/>
      </c>
    </row>
    <row r="5839" spans="6:6" x14ac:dyDescent="0.25">
      <c r="F5839" t="str">
        <f t="shared" si="91"/>
        <v/>
      </c>
    </row>
    <row r="5840" spans="6:6" x14ac:dyDescent="0.25">
      <c r="F5840" t="str">
        <f t="shared" si="91"/>
        <v/>
      </c>
    </row>
    <row r="5841" spans="6:6" x14ac:dyDescent="0.25">
      <c r="F5841" t="str">
        <f t="shared" si="91"/>
        <v/>
      </c>
    </row>
    <row r="5842" spans="6:6" x14ac:dyDescent="0.25">
      <c r="F5842" t="str">
        <f t="shared" si="91"/>
        <v/>
      </c>
    </row>
    <row r="5843" spans="6:6" x14ac:dyDescent="0.25">
      <c r="F5843" t="str">
        <f t="shared" si="91"/>
        <v/>
      </c>
    </row>
    <row r="5844" spans="6:6" x14ac:dyDescent="0.25">
      <c r="F5844" t="str">
        <f t="shared" si="91"/>
        <v/>
      </c>
    </row>
    <row r="5845" spans="6:6" x14ac:dyDescent="0.25">
      <c r="F5845" t="str">
        <f t="shared" si="91"/>
        <v/>
      </c>
    </row>
    <row r="5846" spans="6:6" x14ac:dyDescent="0.25">
      <c r="F5846" t="str">
        <f t="shared" si="91"/>
        <v/>
      </c>
    </row>
    <row r="5847" spans="6:6" x14ac:dyDescent="0.25">
      <c r="F5847" t="str">
        <f t="shared" si="91"/>
        <v/>
      </c>
    </row>
    <row r="5848" spans="6:6" x14ac:dyDescent="0.25">
      <c r="F5848" t="str">
        <f t="shared" si="91"/>
        <v/>
      </c>
    </row>
    <row r="5849" spans="6:6" x14ac:dyDescent="0.25">
      <c r="F5849" t="str">
        <f t="shared" si="91"/>
        <v/>
      </c>
    </row>
    <row r="5850" spans="6:6" x14ac:dyDescent="0.25">
      <c r="F5850" t="str">
        <f t="shared" si="91"/>
        <v/>
      </c>
    </row>
    <row r="5851" spans="6:6" x14ac:dyDescent="0.25">
      <c r="F5851" t="str">
        <f t="shared" si="91"/>
        <v/>
      </c>
    </row>
    <row r="5852" spans="6:6" x14ac:dyDescent="0.25">
      <c r="F5852" t="str">
        <f t="shared" si="91"/>
        <v/>
      </c>
    </row>
    <row r="5853" spans="6:6" x14ac:dyDescent="0.25">
      <c r="F5853" t="str">
        <f t="shared" si="91"/>
        <v/>
      </c>
    </row>
    <row r="5854" spans="6:6" x14ac:dyDescent="0.25">
      <c r="F5854" t="str">
        <f t="shared" si="91"/>
        <v/>
      </c>
    </row>
    <row r="5855" spans="6:6" x14ac:dyDescent="0.25">
      <c r="F5855" t="str">
        <f t="shared" si="91"/>
        <v/>
      </c>
    </row>
    <row r="5856" spans="6:6" x14ac:dyDescent="0.25">
      <c r="F5856" t="str">
        <f t="shared" si="91"/>
        <v/>
      </c>
    </row>
    <row r="5857" spans="6:6" x14ac:dyDescent="0.25">
      <c r="F5857" t="str">
        <f t="shared" si="91"/>
        <v/>
      </c>
    </row>
    <row r="5858" spans="6:6" x14ac:dyDescent="0.25">
      <c r="F5858" t="str">
        <f t="shared" si="91"/>
        <v/>
      </c>
    </row>
    <row r="5859" spans="6:6" x14ac:dyDescent="0.25">
      <c r="F5859" t="str">
        <f t="shared" si="91"/>
        <v/>
      </c>
    </row>
    <row r="5860" spans="6:6" x14ac:dyDescent="0.25">
      <c r="F5860" t="str">
        <f t="shared" si="91"/>
        <v/>
      </c>
    </row>
    <row r="5861" spans="6:6" x14ac:dyDescent="0.25">
      <c r="F5861" t="str">
        <f t="shared" si="91"/>
        <v/>
      </c>
    </row>
    <row r="5862" spans="6:6" x14ac:dyDescent="0.25">
      <c r="F5862" t="str">
        <f t="shared" si="91"/>
        <v/>
      </c>
    </row>
    <row r="5863" spans="6:6" x14ac:dyDescent="0.25">
      <c r="F5863" t="str">
        <f t="shared" si="91"/>
        <v/>
      </c>
    </row>
    <row r="5864" spans="6:6" x14ac:dyDescent="0.25">
      <c r="F5864" t="str">
        <f t="shared" si="91"/>
        <v/>
      </c>
    </row>
    <row r="5865" spans="6:6" x14ac:dyDescent="0.25">
      <c r="F5865" t="str">
        <f t="shared" si="91"/>
        <v/>
      </c>
    </row>
    <row r="5866" spans="6:6" x14ac:dyDescent="0.25">
      <c r="F5866" t="str">
        <f t="shared" si="91"/>
        <v/>
      </c>
    </row>
    <row r="5867" spans="6:6" x14ac:dyDescent="0.25">
      <c r="F5867" t="str">
        <f t="shared" si="91"/>
        <v/>
      </c>
    </row>
    <row r="5868" spans="6:6" x14ac:dyDescent="0.25">
      <c r="F5868" t="str">
        <f t="shared" si="91"/>
        <v/>
      </c>
    </row>
    <row r="5869" spans="6:6" x14ac:dyDescent="0.25">
      <c r="F5869" t="str">
        <f t="shared" si="91"/>
        <v/>
      </c>
    </row>
    <row r="5870" spans="6:6" x14ac:dyDescent="0.25">
      <c r="F5870" t="str">
        <f t="shared" si="91"/>
        <v/>
      </c>
    </row>
    <row r="5871" spans="6:6" x14ac:dyDescent="0.25">
      <c r="F5871" t="str">
        <f t="shared" si="91"/>
        <v/>
      </c>
    </row>
    <row r="5872" spans="6:6" x14ac:dyDescent="0.25">
      <c r="F5872" t="str">
        <f t="shared" si="91"/>
        <v/>
      </c>
    </row>
    <row r="5873" spans="6:6" x14ac:dyDescent="0.25">
      <c r="F5873" t="str">
        <f t="shared" si="91"/>
        <v/>
      </c>
    </row>
    <row r="5874" spans="6:6" x14ac:dyDescent="0.25">
      <c r="F5874" t="str">
        <f t="shared" si="91"/>
        <v/>
      </c>
    </row>
    <row r="5875" spans="6:6" x14ac:dyDescent="0.25">
      <c r="F5875" t="str">
        <f t="shared" si="91"/>
        <v/>
      </c>
    </row>
    <row r="5876" spans="6:6" x14ac:dyDescent="0.25">
      <c r="F5876" t="str">
        <f t="shared" si="91"/>
        <v/>
      </c>
    </row>
    <row r="5877" spans="6:6" x14ac:dyDescent="0.25">
      <c r="F5877" t="str">
        <f t="shared" si="91"/>
        <v/>
      </c>
    </row>
    <row r="5878" spans="6:6" x14ac:dyDescent="0.25">
      <c r="F5878" t="str">
        <f t="shared" si="91"/>
        <v/>
      </c>
    </row>
    <row r="5879" spans="6:6" x14ac:dyDescent="0.25">
      <c r="F5879" t="str">
        <f t="shared" si="91"/>
        <v/>
      </c>
    </row>
    <row r="5880" spans="6:6" x14ac:dyDescent="0.25">
      <c r="F5880" t="str">
        <f t="shared" si="91"/>
        <v/>
      </c>
    </row>
    <row r="5881" spans="6:6" x14ac:dyDescent="0.25">
      <c r="F5881" t="str">
        <f t="shared" si="91"/>
        <v/>
      </c>
    </row>
    <row r="5882" spans="6:6" x14ac:dyDescent="0.25">
      <c r="F5882" t="str">
        <f t="shared" si="91"/>
        <v/>
      </c>
    </row>
    <row r="5883" spans="6:6" x14ac:dyDescent="0.25">
      <c r="F5883" t="str">
        <f t="shared" si="91"/>
        <v/>
      </c>
    </row>
    <row r="5884" spans="6:6" x14ac:dyDescent="0.25">
      <c r="F5884" t="str">
        <f t="shared" si="91"/>
        <v/>
      </c>
    </row>
    <row r="5885" spans="6:6" x14ac:dyDescent="0.25">
      <c r="F5885" t="str">
        <f t="shared" si="91"/>
        <v/>
      </c>
    </row>
    <row r="5886" spans="6:6" x14ac:dyDescent="0.25">
      <c r="F5886" t="str">
        <f t="shared" si="91"/>
        <v/>
      </c>
    </row>
    <row r="5887" spans="6:6" x14ac:dyDescent="0.25">
      <c r="F5887" t="str">
        <f t="shared" si="91"/>
        <v/>
      </c>
    </row>
    <row r="5888" spans="6:6" x14ac:dyDescent="0.25">
      <c r="F5888" t="str">
        <f t="shared" si="91"/>
        <v/>
      </c>
    </row>
    <row r="5889" spans="6:6" x14ac:dyDescent="0.25">
      <c r="F5889" t="str">
        <f t="shared" si="91"/>
        <v/>
      </c>
    </row>
    <row r="5890" spans="6:6" x14ac:dyDescent="0.25">
      <c r="F5890" t="str">
        <f t="shared" si="91"/>
        <v/>
      </c>
    </row>
    <row r="5891" spans="6:6" x14ac:dyDescent="0.25">
      <c r="F5891" t="str">
        <f t="shared" ref="F5891:F5954" si="92">CONCATENATE(A5891,B5891,C5891,D5891,E5891)</f>
        <v/>
      </c>
    </row>
    <row r="5892" spans="6:6" x14ac:dyDescent="0.25">
      <c r="F5892" t="str">
        <f t="shared" si="92"/>
        <v/>
      </c>
    </row>
    <row r="5893" spans="6:6" x14ac:dyDescent="0.25">
      <c r="F5893" t="str">
        <f t="shared" si="92"/>
        <v/>
      </c>
    </row>
    <row r="5894" spans="6:6" x14ac:dyDescent="0.25">
      <c r="F5894" t="str">
        <f t="shared" si="92"/>
        <v/>
      </c>
    </row>
    <row r="5895" spans="6:6" x14ac:dyDescent="0.25">
      <c r="F5895" t="str">
        <f t="shared" si="92"/>
        <v/>
      </c>
    </row>
    <row r="5896" spans="6:6" x14ac:dyDescent="0.25">
      <c r="F5896" t="str">
        <f t="shared" si="92"/>
        <v/>
      </c>
    </row>
    <row r="5897" spans="6:6" x14ac:dyDescent="0.25">
      <c r="F5897" t="str">
        <f t="shared" si="92"/>
        <v/>
      </c>
    </row>
    <row r="5898" spans="6:6" x14ac:dyDescent="0.25">
      <c r="F5898" t="str">
        <f t="shared" si="92"/>
        <v/>
      </c>
    </row>
    <row r="5899" spans="6:6" x14ac:dyDescent="0.25">
      <c r="F5899" t="str">
        <f t="shared" si="92"/>
        <v/>
      </c>
    </row>
    <row r="5900" spans="6:6" x14ac:dyDescent="0.25">
      <c r="F5900" t="str">
        <f t="shared" si="92"/>
        <v/>
      </c>
    </row>
    <row r="5901" spans="6:6" x14ac:dyDescent="0.25">
      <c r="F5901" t="str">
        <f t="shared" si="92"/>
        <v/>
      </c>
    </row>
    <row r="5902" spans="6:6" x14ac:dyDescent="0.25">
      <c r="F5902" t="str">
        <f t="shared" si="92"/>
        <v/>
      </c>
    </row>
    <row r="5903" spans="6:6" x14ac:dyDescent="0.25">
      <c r="F5903" t="str">
        <f t="shared" si="92"/>
        <v/>
      </c>
    </row>
    <row r="5904" spans="6:6" x14ac:dyDescent="0.25">
      <c r="F5904" t="str">
        <f t="shared" si="92"/>
        <v/>
      </c>
    </row>
    <row r="5905" spans="6:6" x14ac:dyDescent="0.25">
      <c r="F5905" t="str">
        <f t="shared" si="92"/>
        <v/>
      </c>
    </row>
    <row r="5906" spans="6:6" x14ac:dyDescent="0.25">
      <c r="F5906" t="str">
        <f t="shared" si="92"/>
        <v/>
      </c>
    </row>
    <row r="5907" spans="6:6" x14ac:dyDescent="0.25">
      <c r="F5907" t="str">
        <f t="shared" si="92"/>
        <v/>
      </c>
    </row>
    <row r="5908" spans="6:6" x14ac:dyDescent="0.25">
      <c r="F5908" t="str">
        <f t="shared" si="92"/>
        <v/>
      </c>
    </row>
    <row r="5909" spans="6:6" x14ac:dyDescent="0.25">
      <c r="F5909" t="str">
        <f t="shared" si="92"/>
        <v/>
      </c>
    </row>
    <row r="5910" spans="6:6" x14ac:dyDescent="0.25">
      <c r="F5910" t="str">
        <f t="shared" si="92"/>
        <v/>
      </c>
    </row>
    <row r="5911" spans="6:6" x14ac:dyDescent="0.25">
      <c r="F5911" t="str">
        <f t="shared" si="92"/>
        <v/>
      </c>
    </row>
    <row r="5912" spans="6:6" x14ac:dyDescent="0.25">
      <c r="F5912" t="str">
        <f t="shared" si="92"/>
        <v/>
      </c>
    </row>
    <row r="5913" spans="6:6" x14ac:dyDescent="0.25">
      <c r="F5913" t="str">
        <f t="shared" si="92"/>
        <v/>
      </c>
    </row>
    <row r="5914" spans="6:6" x14ac:dyDescent="0.25">
      <c r="F5914" t="str">
        <f t="shared" si="92"/>
        <v/>
      </c>
    </row>
    <row r="5915" spans="6:6" x14ac:dyDescent="0.25">
      <c r="F5915" t="str">
        <f t="shared" si="92"/>
        <v/>
      </c>
    </row>
    <row r="5916" spans="6:6" x14ac:dyDescent="0.25">
      <c r="F5916" t="str">
        <f t="shared" si="92"/>
        <v/>
      </c>
    </row>
    <row r="5917" spans="6:6" x14ac:dyDescent="0.25">
      <c r="F5917" t="str">
        <f t="shared" si="92"/>
        <v/>
      </c>
    </row>
    <row r="5918" spans="6:6" x14ac:dyDescent="0.25">
      <c r="F5918" t="str">
        <f t="shared" si="92"/>
        <v/>
      </c>
    </row>
    <row r="5919" spans="6:6" x14ac:dyDescent="0.25">
      <c r="F5919" t="str">
        <f t="shared" si="92"/>
        <v/>
      </c>
    </row>
    <row r="5920" spans="6:6" x14ac:dyDescent="0.25">
      <c r="F5920" t="str">
        <f t="shared" si="92"/>
        <v/>
      </c>
    </row>
    <row r="5921" spans="6:6" x14ac:dyDescent="0.25">
      <c r="F5921" t="str">
        <f t="shared" si="92"/>
        <v/>
      </c>
    </row>
    <row r="5922" spans="6:6" x14ac:dyDescent="0.25">
      <c r="F5922" t="str">
        <f t="shared" si="92"/>
        <v/>
      </c>
    </row>
    <row r="5923" spans="6:6" x14ac:dyDescent="0.25">
      <c r="F5923" t="str">
        <f t="shared" si="92"/>
        <v/>
      </c>
    </row>
    <row r="5924" spans="6:6" x14ac:dyDescent="0.25">
      <c r="F5924" t="str">
        <f t="shared" si="92"/>
        <v/>
      </c>
    </row>
    <row r="5925" spans="6:6" x14ac:dyDescent="0.25">
      <c r="F5925" t="str">
        <f t="shared" si="92"/>
        <v/>
      </c>
    </row>
    <row r="5926" spans="6:6" x14ac:dyDescent="0.25">
      <c r="F5926" t="str">
        <f t="shared" si="92"/>
        <v/>
      </c>
    </row>
    <row r="5927" spans="6:6" x14ac:dyDescent="0.25">
      <c r="F5927" t="str">
        <f t="shared" si="92"/>
        <v/>
      </c>
    </row>
    <row r="5928" spans="6:6" x14ac:dyDescent="0.25">
      <c r="F5928" t="str">
        <f t="shared" si="92"/>
        <v/>
      </c>
    </row>
    <row r="5929" spans="6:6" x14ac:dyDescent="0.25">
      <c r="F5929" t="str">
        <f t="shared" si="92"/>
        <v/>
      </c>
    </row>
    <row r="5930" spans="6:6" x14ac:dyDescent="0.25">
      <c r="F5930" t="str">
        <f t="shared" si="92"/>
        <v/>
      </c>
    </row>
    <row r="5931" spans="6:6" x14ac:dyDescent="0.25">
      <c r="F5931" t="str">
        <f t="shared" si="92"/>
        <v/>
      </c>
    </row>
    <row r="5932" spans="6:6" x14ac:dyDescent="0.25">
      <c r="F5932" t="str">
        <f t="shared" si="92"/>
        <v/>
      </c>
    </row>
    <row r="5933" spans="6:6" x14ac:dyDescent="0.25">
      <c r="F5933" t="str">
        <f t="shared" si="92"/>
        <v/>
      </c>
    </row>
    <row r="5934" spans="6:6" x14ac:dyDescent="0.25">
      <c r="F5934" t="str">
        <f t="shared" si="92"/>
        <v/>
      </c>
    </row>
    <row r="5935" spans="6:6" x14ac:dyDescent="0.25">
      <c r="F5935" t="str">
        <f t="shared" si="92"/>
        <v/>
      </c>
    </row>
    <row r="5936" spans="6:6" x14ac:dyDescent="0.25">
      <c r="F5936" t="str">
        <f t="shared" si="92"/>
        <v/>
      </c>
    </row>
    <row r="5937" spans="6:6" x14ac:dyDescent="0.25">
      <c r="F5937" t="str">
        <f t="shared" si="92"/>
        <v/>
      </c>
    </row>
    <row r="5938" spans="6:6" x14ac:dyDescent="0.25">
      <c r="F5938" t="str">
        <f t="shared" si="92"/>
        <v/>
      </c>
    </row>
    <row r="5939" spans="6:6" x14ac:dyDescent="0.25">
      <c r="F5939" t="str">
        <f t="shared" si="92"/>
        <v/>
      </c>
    </row>
    <row r="5940" spans="6:6" x14ac:dyDescent="0.25">
      <c r="F5940" t="str">
        <f t="shared" si="92"/>
        <v/>
      </c>
    </row>
    <row r="5941" spans="6:6" x14ac:dyDescent="0.25">
      <c r="F5941" t="str">
        <f t="shared" si="92"/>
        <v/>
      </c>
    </row>
    <row r="5942" spans="6:6" x14ac:dyDescent="0.25">
      <c r="F5942" t="str">
        <f t="shared" si="92"/>
        <v/>
      </c>
    </row>
    <row r="5943" spans="6:6" x14ac:dyDescent="0.25">
      <c r="F5943" t="str">
        <f t="shared" si="92"/>
        <v/>
      </c>
    </row>
    <row r="5944" spans="6:6" x14ac:dyDescent="0.25">
      <c r="F5944" t="str">
        <f t="shared" si="92"/>
        <v/>
      </c>
    </row>
    <row r="5945" spans="6:6" x14ac:dyDescent="0.25">
      <c r="F5945" t="str">
        <f t="shared" si="92"/>
        <v/>
      </c>
    </row>
    <row r="5946" spans="6:6" x14ac:dyDescent="0.25">
      <c r="F5946" t="str">
        <f t="shared" si="92"/>
        <v/>
      </c>
    </row>
    <row r="5947" spans="6:6" x14ac:dyDescent="0.25">
      <c r="F5947" t="str">
        <f t="shared" si="92"/>
        <v/>
      </c>
    </row>
    <row r="5948" spans="6:6" x14ac:dyDescent="0.25">
      <c r="F5948" t="str">
        <f t="shared" si="92"/>
        <v/>
      </c>
    </row>
    <row r="5949" spans="6:6" x14ac:dyDescent="0.25">
      <c r="F5949" t="str">
        <f t="shared" si="92"/>
        <v/>
      </c>
    </row>
    <row r="5950" spans="6:6" x14ac:dyDescent="0.25">
      <c r="F5950" t="str">
        <f t="shared" si="92"/>
        <v/>
      </c>
    </row>
    <row r="5951" spans="6:6" x14ac:dyDescent="0.25">
      <c r="F5951" t="str">
        <f t="shared" si="92"/>
        <v/>
      </c>
    </row>
    <row r="5952" spans="6:6" x14ac:dyDescent="0.25">
      <c r="F5952" t="str">
        <f t="shared" si="92"/>
        <v/>
      </c>
    </row>
    <row r="5953" spans="6:6" x14ac:dyDescent="0.25">
      <c r="F5953" t="str">
        <f t="shared" si="92"/>
        <v/>
      </c>
    </row>
    <row r="5954" spans="6:6" x14ac:dyDescent="0.25">
      <c r="F5954" t="str">
        <f t="shared" si="92"/>
        <v/>
      </c>
    </row>
    <row r="5955" spans="6:6" x14ac:dyDescent="0.25">
      <c r="F5955" t="str">
        <f t="shared" ref="F5955:F6018" si="93">CONCATENATE(A5955,B5955,C5955,D5955,E5955)</f>
        <v/>
      </c>
    </row>
    <row r="5956" spans="6:6" x14ac:dyDescent="0.25">
      <c r="F5956" t="str">
        <f t="shared" si="93"/>
        <v/>
      </c>
    </row>
    <row r="5957" spans="6:6" x14ac:dyDescent="0.25">
      <c r="F5957" t="str">
        <f t="shared" si="93"/>
        <v/>
      </c>
    </row>
    <row r="5958" spans="6:6" x14ac:dyDescent="0.25">
      <c r="F5958" t="str">
        <f t="shared" si="93"/>
        <v/>
      </c>
    </row>
    <row r="5959" spans="6:6" x14ac:dyDescent="0.25">
      <c r="F5959" t="str">
        <f t="shared" si="93"/>
        <v/>
      </c>
    </row>
    <row r="5960" spans="6:6" x14ac:dyDescent="0.25">
      <c r="F5960" t="str">
        <f t="shared" si="93"/>
        <v/>
      </c>
    </row>
    <row r="5961" spans="6:6" x14ac:dyDescent="0.25">
      <c r="F5961" t="str">
        <f t="shared" si="93"/>
        <v/>
      </c>
    </row>
    <row r="5962" spans="6:6" x14ac:dyDescent="0.25">
      <c r="F5962" t="str">
        <f t="shared" si="93"/>
        <v/>
      </c>
    </row>
    <row r="5963" spans="6:6" x14ac:dyDescent="0.25">
      <c r="F5963" t="str">
        <f t="shared" si="93"/>
        <v/>
      </c>
    </row>
    <row r="5964" spans="6:6" x14ac:dyDescent="0.25">
      <c r="F5964" t="str">
        <f t="shared" si="93"/>
        <v/>
      </c>
    </row>
    <row r="5965" spans="6:6" x14ac:dyDescent="0.25">
      <c r="F5965" t="str">
        <f t="shared" si="93"/>
        <v/>
      </c>
    </row>
    <row r="5966" spans="6:6" x14ac:dyDescent="0.25">
      <c r="F5966" t="str">
        <f t="shared" si="93"/>
        <v/>
      </c>
    </row>
    <row r="5967" spans="6:6" x14ac:dyDescent="0.25">
      <c r="F5967" t="str">
        <f t="shared" si="93"/>
        <v/>
      </c>
    </row>
    <row r="5968" spans="6:6" x14ac:dyDescent="0.25">
      <c r="F5968" t="str">
        <f t="shared" si="93"/>
        <v/>
      </c>
    </row>
    <row r="5969" spans="6:6" x14ac:dyDescent="0.25">
      <c r="F5969" t="str">
        <f t="shared" si="93"/>
        <v/>
      </c>
    </row>
    <row r="5970" spans="6:6" x14ac:dyDescent="0.25">
      <c r="F5970" t="str">
        <f t="shared" si="93"/>
        <v/>
      </c>
    </row>
    <row r="5971" spans="6:6" x14ac:dyDescent="0.25">
      <c r="F5971" t="str">
        <f t="shared" si="93"/>
        <v/>
      </c>
    </row>
    <row r="5972" spans="6:6" x14ac:dyDescent="0.25">
      <c r="F5972" t="str">
        <f t="shared" si="93"/>
        <v/>
      </c>
    </row>
    <row r="5973" spans="6:6" x14ac:dyDescent="0.25">
      <c r="F5973" t="str">
        <f t="shared" si="93"/>
        <v/>
      </c>
    </row>
    <row r="5974" spans="6:6" x14ac:dyDescent="0.25">
      <c r="F5974" t="str">
        <f t="shared" si="93"/>
        <v/>
      </c>
    </row>
    <row r="5975" spans="6:6" x14ac:dyDescent="0.25">
      <c r="F5975" t="str">
        <f t="shared" si="93"/>
        <v/>
      </c>
    </row>
    <row r="5976" spans="6:6" x14ac:dyDescent="0.25">
      <c r="F5976" t="str">
        <f t="shared" si="93"/>
        <v/>
      </c>
    </row>
    <row r="5977" spans="6:6" x14ac:dyDescent="0.25">
      <c r="F5977" t="str">
        <f t="shared" si="93"/>
        <v/>
      </c>
    </row>
    <row r="5978" spans="6:6" x14ac:dyDescent="0.25">
      <c r="F5978" t="str">
        <f t="shared" si="93"/>
        <v/>
      </c>
    </row>
    <row r="5979" spans="6:6" x14ac:dyDescent="0.25">
      <c r="F5979" t="str">
        <f t="shared" si="93"/>
        <v/>
      </c>
    </row>
    <row r="5980" spans="6:6" x14ac:dyDescent="0.25">
      <c r="F5980" t="str">
        <f t="shared" si="93"/>
        <v/>
      </c>
    </row>
    <row r="5981" spans="6:6" x14ac:dyDescent="0.25">
      <c r="F5981" t="str">
        <f t="shared" si="93"/>
        <v/>
      </c>
    </row>
    <row r="5982" spans="6:6" x14ac:dyDescent="0.25">
      <c r="F5982" t="str">
        <f t="shared" si="93"/>
        <v/>
      </c>
    </row>
    <row r="5983" spans="6:6" x14ac:dyDescent="0.25">
      <c r="F5983" t="str">
        <f t="shared" si="93"/>
        <v/>
      </c>
    </row>
    <row r="5984" spans="6:6" x14ac:dyDescent="0.25">
      <c r="F5984" t="str">
        <f t="shared" si="93"/>
        <v/>
      </c>
    </row>
    <row r="5985" spans="6:6" x14ac:dyDescent="0.25">
      <c r="F5985" t="str">
        <f t="shared" si="93"/>
        <v/>
      </c>
    </row>
    <row r="5986" spans="6:6" x14ac:dyDescent="0.25">
      <c r="F5986" t="str">
        <f t="shared" si="93"/>
        <v/>
      </c>
    </row>
    <row r="5987" spans="6:6" x14ac:dyDescent="0.25">
      <c r="F5987" t="str">
        <f t="shared" si="93"/>
        <v/>
      </c>
    </row>
    <row r="5988" spans="6:6" x14ac:dyDescent="0.25">
      <c r="F5988" t="str">
        <f t="shared" si="93"/>
        <v/>
      </c>
    </row>
    <row r="5989" spans="6:6" x14ac:dyDescent="0.25">
      <c r="F5989" t="str">
        <f t="shared" si="93"/>
        <v/>
      </c>
    </row>
    <row r="5990" spans="6:6" x14ac:dyDescent="0.25">
      <c r="F5990" t="str">
        <f t="shared" si="93"/>
        <v/>
      </c>
    </row>
    <row r="5991" spans="6:6" x14ac:dyDescent="0.25">
      <c r="F5991" t="str">
        <f t="shared" si="93"/>
        <v/>
      </c>
    </row>
    <row r="5992" spans="6:6" x14ac:dyDescent="0.25">
      <c r="F5992" t="str">
        <f t="shared" si="93"/>
        <v/>
      </c>
    </row>
    <row r="5993" spans="6:6" x14ac:dyDescent="0.25">
      <c r="F5993" t="str">
        <f t="shared" si="93"/>
        <v/>
      </c>
    </row>
    <row r="5994" spans="6:6" x14ac:dyDescent="0.25">
      <c r="F5994" t="str">
        <f t="shared" si="93"/>
        <v/>
      </c>
    </row>
    <row r="5995" spans="6:6" x14ac:dyDescent="0.25">
      <c r="F5995" t="str">
        <f t="shared" si="93"/>
        <v/>
      </c>
    </row>
    <row r="5996" spans="6:6" x14ac:dyDescent="0.25">
      <c r="F5996" t="str">
        <f t="shared" si="93"/>
        <v/>
      </c>
    </row>
    <row r="5997" spans="6:6" x14ac:dyDescent="0.25">
      <c r="F5997" t="str">
        <f t="shared" si="93"/>
        <v/>
      </c>
    </row>
    <row r="5998" spans="6:6" x14ac:dyDescent="0.25">
      <c r="F5998" t="str">
        <f t="shared" si="93"/>
        <v/>
      </c>
    </row>
    <row r="5999" spans="6:6" x14ac:dyDescent="0.25">
      <c r="F5999" t="str">
        <f t="shared" si="93"/>
        <v/>
      </c>
    </row>
    <row r="6000" spans="6:6" x14ac:dyDescent="0.25">
      <c r="F6000" t="str">
        <f t="shared" si="93"/>
        <v/>
      </c>
    </row>
    <row r="6001" spans="6:6" x14ac:dyDescent="0.25">
      <c r="F6001" t="str">
        <f t="shared" si="93"/>
        <v/>
      </c>
    </row>
    <row r="6002" spans="6:6" x14ac:dyDescent="0.25">
      <c r="F6002" t="str">
        <f t="shared" si="93"/>
        <v/>
      </c>
    </row>
    <row r="6003" spans="6:6" x14ac:dyDescent="0.25">
      <c r="F6003" t="str">
        <f t="shared" si="93"/>
        <v/>
      </c>
    </row>
    <row r="6004" spans="6:6" x14ac:dyDescent="0.25">
      <c r="F6004" t="str">
        <f t="shared" si="93"/>
        <v/>
      </c>
    </row>
    <row r="6005" spans="6:6" x14ac:dyDescent="0.25">
      <c r="F6005" t="str">
        <f t="shared" si="93"/>
        <v/>
      </c>
    </row>
    <row r="6006" spans="6:6" x14ac:dyDescent="0.25">
      <c r="F6006" t="str">
        <f t="shared" si="93"/>
        <v/>
      </c>
    </row>
    <row r="6007" spans="6:6" x14ac:dyDescent="0.25">
      <c r="F6007" t="str">
        <f t="shared" si="93"/>
        <v/>
      </c>
    </row>
    <row r="6008" spans="6:6" x14ac:dyDescent="0.25">
      <c r="F6008" t="str">
        <f t="shared" si="93"/>
        <v/>
      </c>
    </row>
    <row r="6009" spans="6:6" x14ac:dyDescent="0.25">
      <c r="F6009" t="str">
        <f t="shared" si="93"/>
        <v/>
      </c>
    </row>
    <row r="6010" spans="6:6" x14ac:dyDescent="0.25">
      <c r="F6010" t="str">
        <f t="shared" si="93"/>
        <v/>
      </c>
    </row>
    <row r="6011" spans="6:6" x14ac:dyDescent="0.25">
      <c r="F6011" t="str">
        <f t="shared" si="93"/>
        <v/>
      </c>
    </row>
    <row r="6012" spans="6:6" x14ac:dyDescent="0.25">
      <c r="F6012" t="str">
        <f t="shared" si="93"/>
        <v/>
      </c>
    </row>
    <row r="6013" spans="6:6" x14ac:dyDescent="0.25">
      <c r="F6013" t="str">
        <f t="shared" si="93"/>
        <v/>
      </c>
    </row>
    <row r="6014" spans="6:6" x14ac:dyDescent="0.25">
      <c r="F6014" t="str">
        <f t="shared" si="93"/>
        <v/>
      </c>
    </row>
    <row r="6015" spans="6:6" x14ac:dyDescent="0.25">
      <c r="F6015" t="str">
        <f t="shared" si="93"/>
        <v/>
      </c>
    </row>
    <row r="6016" spans="6:6" x14ac:dyDescent="0.25">
      <c r="F6016" t="str">
        <f t="shared" si="93"/>
        <v/>
      </c>
    </row>
    <row r="6017" spans="6:6" x14ac:dyDescent="0.25">
      <c r="F6017" t="str">
        <f t="shared" si="93"/>
        <v/>
      </c>
    </row>
    <row r="6018" spans="6:6" x14ac:dyDescent="0.25">
      <c r="F6018" t="str">
        <f t="shared" si="93"/>
        <v/>
      </c>
    </row>
    <row r="6019" spans="6:6" x14ac:dyDescent="0.25">
      <c r="F6019" t="str">
        <f t="shared" ref="F6019:F6082" si="94">CONCATENATE(A6019,B6019,C6019,D6019,E6019)</f>
        <v/>
      </c>
    </row>
    <row r="6020" spans="6:6" x14ac:dyDescent="0.25">
      <c r="F6020" t="str">
        <f t="shared" si="94"/>
        <v/>
      </c>
    </row>
    <row r="6021" spans="6:6" x14ac:dyDescent="0.25">
      <c r="F6021" t="str">
        <f t="shared" si="94"/>
        <v/>
      </c>
    </row>
    <row r="6022" spans="6:6" x14ac:dyDescent="0.25">
      <c r="F6022" t="str">
        <f t="shared" si="94"/>
        <v/>
      </c>
    </row>
    <row r="6023" spans="6:6" x14ac:dyDescent="0.25">
      <c r="F6023" t="str">
        <f t="shared" si="94"/>
        <v/>
      </c>
    </row>
    <row r="6024" spans="6:6" x14ac:dyDescent="0.25">
      <c r="F6024" t="str">
        <f t="shared" si="94"/>
        <v/>
      </c>
    </row>
    <row r="6025" spans="6:6" x14ac:dyDescent="0.25">
      <c r="F6025" t="str">
        <f t="shared" si="94"/>
        <v/>
      </c>
    </row>
    <row r="6026" spans="6:6" x14ac:dyDescent="0.25">
      <c r="F6026" t="str">
        <f t="shared" si="94"/>
        <v/>
      </c>
    </row>
    <row r="6027" spans="6:6" x14ac:dyDescent="0.25">
      <c r="F6027" t="str">
        <f t="shared" si="94"/>
        <v/>
      </c>
    </row>
    <row r="6028" spans="6:6" x14ac:dyDescent="0.25">
      <c r="F6028" t="str">
        <f t="shared" si="94"/>
        <v/>
      </c>
    </row>
    <row r="6029" spans="6:6" x14ac:dyDescent="0.25">
      <c r="F6029" t="str">
        <f t="shared" si="94"/>
        <v/>
      </c>
    </row>
    <row r="6030" spans="6:6" x14ac:dyDescent="0.25">
      <c r="F6030" t="str">
        <f t="shared" si="94"/>
        <v/>
      </c>
    </row>
    <row r="6031" spans="6:6" x14ac:dyDescent="0.25">
      <c r="F6031" t="str">
        <f t="shared" si="94"/>
        <v/>
      </c>
    </row>
    <row r="6032" spans="6:6" x14ac:dyDescent="0.25">
      <c r="F6032" t="str">
        <f t="shared" si="94"/>
        <v/>
      </c>
    </row>
    <row r="6033" spans="6:6" x14ac:dyDescent="0.25">
      <c r="F6033" t="str">
        <f t="shared" si="94"/>
        <v/>
      </c>
    </row>
    <row r="6034" spans="6:6" x14ac:dyDescent="0.25">
      <c r="F6034" t="str">
        <f t="shared" si="94"/>
        <v/>
      </c>
    </row>
    <row r="6035" spans="6:6" x14ac:dyDescent="0.25">
      <c r="F6035" t="str">
        <f t="shared" si="94"/>
        <v/>
      </c>
    </row>
    <row r="6036" spans="6:6" x14ac:dyDescent="0.25">
      <c r="F6036" t="str">
        <f t="shared" si="94"/>
        <v/>
      </c>
    </row>
    <row r="6037" spans="6:6" x14ac:dyDescent="0.25">
      <c r="F6037" t="str">
        <f t="shared" si="94"/>
        <v/>
      </c>
    </row>
    <row r="6038" spans="6:6" x14ac:dyDescent="0.25">
      <c r="F6038" t="str">
        <f t="shared" si="94"/>
        <v/>
      </c>
    </row>
    <row r="6039" spans="6:6" x14ac:dyDescent="0.25">
      <c r="F6039" t="str">
        <f t="shared" si="94"/>
        <v/>
      </c>
    </row>
    <row r="6040" spans="6:6" x14ac:dyDescent="0.25">
      <c r="F6040" t="str">
        <f t="shared" si="94"/>
        <v/>
      </c>
    </row>
    <row r="6041" spans="6:6" x14ac:dyDescent="0.25">
      <c r="F6041" t="str">
        <f t="shared" si="94"/>
        <v/>
      </c>
    </row>
    <row r="6042" spans="6:6" x14ac:dyDescent="0.25">
      <c r="F6042" t="str">
        <f t="shared" si="94"/>
        <v/>
      </c>
    </row>
    <row r="6043" spans="6:6" x14ac:dyDescent="0.25">
      <c r="F6043" t="str">
        <f t="shared" si="94"/>
        <v/>
      </c>
    </row>
    <row r="6044" spans="6:6" x14ac:dyDescent="0.25">
      <c r="F6044" t="str">
        <f t="shared" si="94"/>
        <v/>
      </c>
    </row>
    <row r="6045" spans="6:6" x14ac:dyDescent="0.25">
      <c r="F6045" t="str">
        <f t="shared" si="94"/>
        <v/>
      </c>
    </row>
    <row r="6046" spans="6:6" x14ac:dyDescent="0.25">
      <c r="F6046" t="str">
        <f t="shared" si="94"/>
        <v/>
      </c>
    </row>
    <row r="6047" spans="6:6" x14ac:dyDescent="0.25">
      <c r="F6047" t="str">
        <f t="shared" si="94"/>
        <v/>
      </c>
    </row>
    <row r="6048" spans="6:6" x14ac:dyDescent="0.25">
      <c r="F6048" t="str">
        <f t="shared" si="94"/>
        <v/>
      </c>
    </row>
    <row r="6049" spans="6:6" x14ac:dyDescent="0.25">
      <c r="F6049" t="str">
        <f t="shared" si="94"/>
        <v/>
      </c>
    </row>
    <row r="6050" spans="6:6" x14ac:dyDescent="0.25">
      <c r="F6050" t="str">
        <f t="shared" si="94"/>
        <v/>
      </c>
    </row>
    <row r="6051" spans="6:6" x14ac:dyDescent="0.25">
      <c r="F6051" t="str">
        <f t="shared" si="94"/>
        <v/>
      </c>
    </row>
    <row r="6052" spans="6:6" x14ac:dyDescent="0.25">
      <c r="F6052" t="str">
        <f t="shared" si="94"/>
        <v/>
      </c>
    </row>
    <row r="6053" spans="6:6" x14ac:dyDescent="0.25">
      <c r="F6053" t="str">
        <f t="shared" si="94"/>
        <v/>
      </c>
    </row>
    <row r="6054" spans="6:6" x14ac:dyDescent="0.25">
      <c r="F6054" t="str">
        <f t="shared" si="94"/>
        <v/>
      </c>
    </row>
    <row r="6055" spans="6:6" x14ac:dyDescent="0.25">
      <c r="F6055" t="str">
        <f t="shared" si="94"/>
        <v/>
      </c>
    </row>
    <row r="6056" spans="6:6" x14ac:dyDescent="0.25">
      <c r="F6056" t="str">
        <f t="shared" si="94"/>
        <v/>
      </c>
    </row>
    <row r="6057" spans="6:6" x14ac:dyDescent="0.25">
      <c r="F6057" t="str">
        <f t="shared" si="94"/>
        <v/>
      </c>
    </row>
    <row r="6058" spans="6:6" x14ac:dyDescent="0.25">
      <c r="F6058" t="str">
        <f t="shared" si="94"/>
        <v/>
      </c>
    </row>
    <row r="6059" spans="6:6" x14ac:dyDescent="0.25">
      <c r="F6059" t="str">
        <f t="shared" si="94"/>
        <v/>
      </c>
    </row>
    <row r="6060" spans="6:6" x14ac:dyDescent="0.25">
      <c r="F6060" t="str">
        <f t="shared" si="94"/>
        <v/>
      </c>
    </row>
    <row r="6061" spans="6:6" x14ac:dyDescent="0.25">
      <c r="F6061" t="str">
        <f t="shared" si="94"/>
        <v/>
      </c>
    </row>
    <row r="6062" spans="6:6" x14ac:dyDescent="0.25">
      <c r="F6062" t="str">
        <f t="shared" si="94"/>
        <v/>
      </c>
    </row>
    <row r="6063" spans="6:6" x14ac:dyDescent="0.25">
      <c r="F6063" t="str">
        <f t="shared" si="94"/>
        <v/>
      </c>
    </row>
    <row r="6064" spans="6:6" x14ac:dyDescent="0.25">
      <c r="F6064" t="str">
        <f t="shared" si="94"/>
        <v/>
      </c>
    </row>
    <row r="6065" spans="6:6" x14ac:dyDescent="0.25">
      <c r="F6065" t="str">
        <f t="shared" si="94"/>
        <v/>
      </c>
    </row>
    <row r="6066" spans="6:6" x14ac:dyDescent="0.25">
      <c r="F6066" t="str">
        <f t="shared" si="94"/>
        <v/>
      </c>
    </row>
    <row r="6067" spans="6:6" x14ac:dyDescent="0.25">
      <c r="F6067" t="str">
        <f t="shared" si="94"/>
        <v/>
      </c>
    </row>
    <row r="6068" spans="6:6" x14ac:dyDescent="0.25">
      <c r="F6068" t="str">
        <f t="shared" si="94"/>
        <v/>
      </c>
    </row>
    <row r="6069" spans="6:6" x14ac:dyDescent="0.25">
      <c r="F6069" t="str">
        <f t="shared" si="94"/>
        <v/>
      </c>
    </row>
    <row r="6070" spans="6:6" x14ac:dyDescent="0.25">
      <c r="F6070" t="str">
        <f t="shared" si="94"/>
        <v/>
      </c>
    </row>
    <row r="6071" spans="6:6" x14ac:dyDescent="0.25">
      <c r="F6071" t="str">
        <f t="shared" si="94"/>
        <v/>
      </c>
    </row>
    <row r="6072" spans="6:6" x14ac:dyDescent="0.25">
      <c r="F6072" t="str">
        <f t="shared" si="94"/>
        <v/>
      </c>
    </row>
    <row r="6073" spans="6:6" x14ac:dyDescent="0.25">
      <c r="F6073" t="str">
        <f t="shared" si="94"/>
        <v/>
      </c>
    </row>
    <row r="6074" spans="6:6" x14ac:dyDescent="0.25">
      <c r="F6074" t="str">
        <f t="shared" si="94"/>
        <v/>
      </c>
    </row>
    <row r="6075" spans="6:6" x14ac:dyDescent="0.25">
      <c r="F6075" t="str">
        <f t="shared" si="94"/>
        <v/>
      </c>
    </row>
    <row r="6076" spans="6:6" x14ac:dyDescent="0.25">
      <c r="F6076" t="str">
        <f t="shared" si="94"/>
        <v/>
      </c>
    </row>
    <row r="6077" spans="6:6" x14ac:dyDescent="0.25">
      <c r="F6077" t="str">
        <f t="shared" si="94"/>
        <v/>
      </c>
    </row>
    <row r="6078" spans="6:6" x14ac:dyDescent="0.25">
      <c r="F6078" t="str">
        <f t="shared" si="94"/>
        <v/>
      </c>
    </row>
    <row r="6079" spans="6:6" x14ac:dyDescent="0.25">
      <c r="F6079" t="str">
        <f t="shared" si="94"/>
        <v/>
      </c>
    </row>
    <row r="6080" spans="6:6" x14ac:dyDescent="0.25">
      <c r="F6080" t="str">
        <f t="shared" si="94"/>
        <v/>
      </c>
    </row>
    <row r="6081" spans="6:6" x14ac:dyDescent="0.25">
      <c r="F6081" t="str">
        <f t="shared" si="94"/>
        <v/>
      </c>
    </row>
    <row r="6082" spans="6:6" x14ac:dyDescent="0.25">
      <c r="F6082" t="str">
        <f t="shared" si="94"/>
        <v/>
      </c>
    </row>
    <row r="6083" spans="6:6" x14ac:dyDescent="0.25">
      <c r="F6083" t="str">
        <f t="shared" ref="F6083:F6146" si="95">CONCATENATE(A6083,B6083,C6083,D6083,E6083)</f>
        <v/>
      </c>
    </row>
    <row r="6084" spans="6:6" x14ac:dyDescent="0.25">
      <c r="F6084" t="str">
        <f t="shared" si="95"/>
        <v/>
      </c>
    </row>
    <row r="6085" spans="6:6" x14ac:dyDescent="0.25">
      <c r="F6085" t="str">
        <f t="shared" si="95"/>
        <v/>
      </c>
    </row>
    <row r="6086" spans="6:6" x14ac:dyDescent="0.25">
      <c r="F6086" t="str">
        <f t="shared" si="95"/>
        <v/>
      </c>
    </row>
    <row r="6087" spans="6:6" x14ac:dyDescent="0.25">
      <c r="F6087" t="str">
        <f t="shared" si="95"/>
        <v/>
      </c>
    </row>
    <row r="6088" spans="6:6" x14ac:dyDescent="0.25">
      <c r="F6088" t="str">
        <f t="shared" si="95"/>
        <v/>
      </c>
    </row>
    <row r="6089" spans="6:6" x14ac:dyDescent="0.25">
      <c r="F6089" t="str">
        <f t="shared" si="95"/>
        <v/>
      </c>
    </row>
    <row r="6090" spans="6:6" x14ac:dyDescent="0.25">
      <c r="F6090" t="str">
        <f t="shared" si="95"/>
        <v/>
      </c>
    </row>
    <row r="6091" spans="6:6" x14ac:dyDescent="0.25">
      <c r="F6091" t="str">
        <f t="shared" si="95"/>
        <v/>
      </c>
    </row>
    <row r="6092" spans="6:6" x14ac:dyDescent="0.25">
      <c r="F6092" t="str">
        <f t="shared" si="95"/>
        <v/>
      </c>
    </row>
    <row r="6093" spans="6:6" x14ac:dyDescent="0.25">
      <c r="F6093" t="str">
        <f t="shared" si="95"/>
        <v/>
      </c>
    </row>
    <row r="6094" spans="6:6" x14ac:dyDescent="0.25">
      <c r="F6094" t="str">
        <f t="shared" si="95"/>
        <v/>
      </c>
    </row>
    <row r="6095" spans="6:6" x14ac:dyDescent="0.25">
      <c r="F6095" t="str">
        <f t="shared" si="95"/>
        <v/>
      </c>
    </row>
    <row r="6096" spans="6:6" x14ac:dyDescent="0.25">
      <c r="F6096" t="str">
        <f t="shared" si="95"/>
        <v/>
      </c>
    </row>
    <row r="6097" spans="6:6" x14ac:dyDescent="0.25">
      <c r="F6097" t="str">
        <f t="shared" si="95"/>
        <v/>
      </c>
    </row>
    <row r="6098" spans="6:6" x14ac:dyDescent="0.25">
      <c r="F6098" t="str">
        <f t="shared" si="95"/>
        <v/>
      </c>
    </row>
    <row r="6099" spans="6:6" x14ac:dyDescent="0.25">
      <c r="F6099" t="str">
        <f t="shared" si="95"/>
        <v/>
      </c>
    </row>
    <row r="6100" spans="6:6" x14ac:dyDescent="0.25">
      <c r="F6100" t="str">
        <f t="shared" si="95"/>
        <v/>
      </c>
    </row>
    <row r="6101" spans="6:6" x14ac:dyDescent="0.25">
      <c r="F6101" t="str">
        <f t="shared" si="95"/>
        <v/>
      </c>
    </row>
    <row r="6102" spans="6:6" x14ac:dyDescent="0.25">
      <c r="F6102" t="str">
        <f t="shared" si="95"/>
        <v/>
      </c>
    </row>
    <row r="6103" spans="6:6" x14ac:dyDescent="0.25">
      <c r="F6103" t="str">
        <f t="shared" si="95"/>
        <v/>
      </c>
    </row>
    <row r="6104" spans="6:6" x14ac:dyDescent="0.25">
      <c r="F6104" t="str">
        <f t="shared" si="95"/>
        <v/>
      </c>
    </row>
    <row r="6105" spans="6:6" x14ac:dyDescent="0.25">
      <c r="F6105" t="str">
        <f t="shared" si="95"/>
        <v/>
      </c>
    </row>
    <row r="6106" spans="6:6" x14ac:dyDescent="0.25">
      <c r="F6106" t="str">
        <f t="shared" si="95"/>
        <v/>
      </c>
    </row>
    <row r="6107" spans="6:6" x14ac:dyDescent="0.25">
      <c r="F6107" t="str">
        <f t="shared" si="95"/>
        <v/>
      </c>
    </row>
    <row r="6108" spans="6:6" x14ac:dyDescent="0.25">
      <c r="F6108" t="str">
        <f t="shared" si="95"/>
        <v/>
      </c>
    </row>
    <row r="6109" spans="6:6" x14ac:dyDescent="0.25">
      <c r="F6109" t="str">
        <f t="shared" si="95"/>
        <v/>
      </c>
    </row>
    <row r="6110" spans="6:6" x14ac:dyDescent="0.25">
      <c r="F6110" t="str">
        <f t="shared" si="95"/>
        <v/>
      </c>
    </row>
    <row r="6111" spans="6:6" x14ac:dyDescent="0.25">
      <c r="F6111" t="str">
        <f t="shared" si="95"/>
        <v/>
      </c>
    </row>
    <row r="6112" spans="6:6" x14ac:dyDescent="0.25">
      <c r="F6112" t="str">
        <f t="shared" si="95"/>
        <v/>
      </c>
    </row>
    <row r="6113" spans="6:6" x14ac:dyDescent="0.25">
      <c r="F6113" t="str">
        <f t="shared" si="95"/>
        <v/>
      </c>
    </row>
    <row r="6114" spans="6:6" x14ac:dyDescent="0.25">
      <c r="F6114" t="str">
        <f t="shared" si="95"/>
        <v/>
      </c>
    </row>
    <row r="6115" spans="6:6" x14ac:dyDescent="0.25">
      <c r="F6115" t="str">
        <f t="shared" si="95"/>
        <v/>
      </c>
    </row>
    <row r="6116" spans="6:6" x14ac:dyDescent="0.25">
      <c r="F6116" t="str">
        <f t="shared" si="95"/>
        <v/>
      </c>
    </row>
    <row r="6117" spans="6:6" x14ac:dyDescent="0.25">
      <c r="F6117" t="str">
        <f t="shared" si="95"/>
        <v/>
      </c>
    </row>
    <row r="6118" spans="6:6" x14ac:dyDescent="0.25">
      <c r="F6118" t="str">
        <f t="shared" si="95"/>
        <v/>
      </c>
    </row>
    <row r="6119" spans="6:6" x14ac:dyDescent="0.25">
      <c r="F6119" t="str">
        <f t="shared" si="95"/>
        <v/>
      </c>
    </row>
    <row r="6120" spans="6:6" x14ac:dyDescent="0.25">
      <c r="F6120" t="str">
        <f t="shared" si="95"/>
        <v/>
      </c>
    </row>
    <row r="6121" spans="6:6" x14ac:dyDescent="0.25">
      <c r="F6121" t="str">
        <f t="shared" si="95"/>
        <v/>
      </c>
    </row>
    <row r="6122" spans="6:6" x14ac:dyDescent="0.25">
      <c r="F6122" t="str">
        <f t="shared" si="95"/>
        <v/>
      </c>
    </row>
    <row r="6123" spans="6:6" x14ac:dyDescent="0.25">
      <c r="F6123" t="str">
        <f t="shared" si="95"/>
        <v/>
      </c>
    </row>
    <row r="6124" spans="6:6" x14ac:dyDescent="0.25">
      <c r="F6124" t="str">
        <f t="shared" si="95"/>
        <v/>
      </c>
    </row>
    <row r="6125" spans="6:6" x14ac:dyDescent="0.25">
      <c r="F6125" t="str">
        <f t="shared" si="95"/>
        <v/>
      </c>
    </row>
    <row r="6126" spans="6:6" x14ac:dyDescent="0.25">
      <c r="F6126" t="str">
        <f t="shared" si="95"/>
        <v/>
      </c>
    </row>
    <row r="6127" spans="6:6" x14ac:dyDescent="0.25">
      <c r="F6127" t="str">
        <f t="shared" si="95"/>
        <v/>
      </c>
    </row>
    <row r="6128" spans="6:6" x14ac:dyDescent="0.25">
      <c r="F6128" t="str">
        <f t="shared" si="95"/>
        <v/>
      </c>
    </row>
    <row r="6129" spans="6:6" x14ac:dyDescent="0.25">
      <c r="F6129" t="str">
        <f t="shared" si="95"/>
        <v/>
      </c>
    </row>
    <row r="6130" spans="6:6" x14ac:dyDescent="0.25">
      <c r="F6130" t="str">
        <f t="shared" si="95"/>
        <v/>
      </c>
    </row>
    <row r="6131" spans="6:6" x14ac:dyDescent="0.25">
      <c r="F6131" t="str">
        <f t="shared" si="95"/>
        <v/>
      </c>
    </row>
    <row r="6132" spans="6:6" x14ac:dyDescent="0.25">
      <c r="F6132" t="str">
        <f t="shared" si="95"/>
        <v/>
      </c>
    </row>
    <row r="6133" spans="6:6" x14ac:dyDescent="0.25">
      <c r="F6133" t="str">
        <f t="shared" si="95"/>
        <v/>
      </c>
    </row>
    <row r="6134" spans="6:6" x14ac:dyDescent="0.25">
      <c r="F6134" t="str">
        <f t="shared" si="95"/>
        <v/>
      </c>
    </row>
    <row r="6135" spans="6:6" x14ac:dyDescent="0.25">
      <c r="F6135" t="str">
        <f t="shared" si="95"/>
        <v/>
      </c>
    </row>
    <row r="6136" spans="6:6" x14ac:dyDescent="0.25">
      <c r="F6136" t="str">
        <f t="shared" si="95"/>
        <v/>
      </c>
    </row>
    <row r="6137" spans="6:6" x14ac:dyDescent="0.25">
      <c r="F6137" t="str">
        <f t="shared" si="95"/>
        <v/>
      </c>
    </row>
    <row r="6138" spans="6:6" x14ac:dyDescent="0.25">
      <c r="F6138" t="str">
        <f t="shared" si="95"/>
        <v/>
      </c>
    </row>
    <row r="6139" spans="6:6" x14ac:dyDescent="0.25">
      <c r="F6139" t="str">
        <f t="shared" si="95"/>
        <v/>
      </c>
    </row>
    <row r="6140" spans="6:6" x14ac:dyDescent="0.25">
      <c r="F6140" t="str">
        <f t="shared" si="95"/>
        <v/>
      </c>
    </row>
    <row r="6141" spans="6:6" x14ac:dyDescent="0.25">
      <c r="F6141" t="str">
        <f t="shared" si="95"/>
        <v/>
      </c>
    </row>
    <row r="6142" spans="6:6" x14ac:dyDescent="0.25">
      <c r="F6142" t="str">
        <f t="shared" si="95"/>
        <v/>
      </c>
    </row>
    <row r="6143" spans="6:6" x14ac:dyDescent="0.25">
      <c r="F6143" t="str">
        <f t="shared" si="95"/>
        <v/>
      </c>
    </row>
    <row r="6144" spans="6:6" x14ac:dyDescent="0.25">
      <c r="F6144" t="str">
        <f t="shared" si="95"/>
        <v/>
      </c>
    </row>
    <row r="6145" spans="6:6" x14ac:dyDescent="0.25">
      <c r="F6145" t="str">
        <f t="shared" si="95"/>
        <v/>
      </c>
    </row>
    <row r="6146" spans="6:6" x14ac:dyDescent="0.25">
      <c r="F6146" t="str">
        <f t="shared" si="95"/>
        <v/>
      </c>
    </row>
    <row r="6147" spans="6:6" x14ac:dyDescent="0.25">
      <c r="F6147" t="str">
        <f t="shared" ref="F6147:F6210" si="96">CONCATENATE(A6147,B6147,C6147,D6147,E6147)</f>
        <v/>
      </c>
    </row>
    <row r="6148" spans="6:6" x14ac:dyDescent="0.25">
      <c r="F6148" t="str">
        <f t="shared" si="96"/>
        <v/>
      </c>
    </row>
    <row r="6149" spans="6:6" x14ac:dyDescent="0.25">
      <c r="F6149" t="str">
        <f t="shared" si="96"/>
        <v/>
      </c>
    </row>
    <row r="6150" spans="6:6" x14ac:dyDescent="0.25">
      <c r="F6150" t="str">
        <f t="shared" si="96"/>
        <v/>
      </c>
    </row>
    <row r="6151" spans="6:6" x14ac:dyDescent="0.25">
      <c r="F6151" t="str">
        <f t="shared" si="96"/>
        <v/>
      </c>
    </row>
    <row r="6152" spans="6:6" x14ac:dyDescent="0.25">
      <c r="F6152" t="str">
        <f t="shared" si="96"/>
        <v/>
      </c>
    </row>
    <row r="6153" spans="6:6" x14ac:dyDescent="0.25">
      <c r="F6153" t="str">
        <f t="shared" si="96"/>
        <v/>
      </c>
    </row>
    <row r="6154" spans="6:6" x14ac:dyDescent="0.25">
      <c r="F6154" t="str">
        <f t="shared" si="96"/>
        <v/>
      </c>
    </row>
    <row r="6155" spans="6:6" x14ac:dyDescent="0.25">
      <c r="F6155" t="str">
        <f t="shared" si="96"/>
        <v/>
      </c>
    </row>
    <row r="6156" spans="6:6" x14ac:dyDescent="0.25">
      <c r="F6156" t="str">
        <f t="shared" si="96"/>
        <v/>
      </c>
    </row>
    <row r="6157" spans="6:6" x14ac:dyDescent="0.25">
      <c r="F6157" t="str">
        <f t="shared" si="96"/>
        <v/>
      </c>
    </row>
    <row r="6158" spans="6:6" x14ac:dyDescent="0.25">
      <c r="F6158" t="str">
        <f t="shared" si="96"/>
        <v/>
      </c>
    </row>
    <row r="6159" spans="6:6" x14ac:dyDescent="0.25">
      <c r="F6159" t="str">
        <f t="shared" si="96"/>
        <v/>
      </c>
    </row>
    <row r="6160" spans="6:6" x14ac:dyDescent="0.25">
      <c r="F6160" t="str">
        <f t="shared" si="96"/>
        <v/>
      </c>
    </row>
    <row r="6161" spans="6:6" x14ac:dyDescent="0.25">
      <c r="F6161" t="str">
        <f t="shared" si="96"/>
        <v/>
      </c>
    </row>
    <row r="6162" spans="6:6" x14ac:dyDescent="0.25">
      <c r="F6162" t="str">
        <f t="shared" si="96"/>
        <v/>
      </c>
    </row>
    <row r="6163" spans="6:6" x14ac:dyDescent="0.25">
      <c r="F6163" t="str">
        <f t="shared" si="96"/>
        <v/>
      </c>
    </row>
    <row r="6164" spans="6:6" x14ac:dyDescent="0.25">
      <c r="F6164" t="str">
        <f t="shared" si="96"/>
        <v/>
      </c>
    </row>
    <row r="6165" spans="6:6" x14ac:dyDescent="0.25">
      <c r="F6165" t="str">
        <f t="shared" si="96"/>
        <v/>
      </c>
    </row>
    <row r="6166" spans="6:6" x14ac:dyDescent="0.25">
      <c r="F6166" t="str">
        <f t="shared" si="96"/>
        <v/>
      </c>
    </row>
    <row r="6167" spans="6:6" x14ac:dyDescent="0.25">
      <c r="F6167" t="str">
        <f t="shared" si="96"/>
        <v/>
      </c>
    </row>
    <row r="6168" spans="6:6" x14ac:dyDescent="0.25">
      <c r="F6168" t="str">
        <f t="shared" si="96"/>
        <v/>
      </c>
    </row>
    <row r="6169" spans="6:6" x14ac:dyDescent="0.25">
      <c r="F6169" t="str">
        <f t="shared" si="96"/>
        <v/>
      </c>
    </row>
    <row r="6170" spans="6:6" x14ac:dyDescent="0.25">
      <c r="F6170" t="str">
        <f t="shared" si="96"/>
        <v/>
      </c>
    </row>
    <row r="6171" spans="6:6" x14ac:dyDescent="0.25">
      <c r="F6171" t="str">
        <f t="shared" si="96"/>
        <v/>
      </c>
    </row>
    <row r="6172" spans="6:6" x14ac:dyDescent="0.25">
      <c r="F6172" t="str">
        <f t="shared" si="96"/>
        <v/>
      </c>
    </row>
    <row r="6173" spans="6:6" x14ac:dyDescent="0.25">
      <c r="F6173" t="str">
        <f t="shared" si="96"/>
        <v/>
      </c>
    </row>
    <row r="6174" spans="6:6" x14ac:dyDescent="0.25">
      <c r="F6174" t="str">
        <f t="shared" si="96"/>
        <v/>
      </c>
    </row>
    <row r="6175" spans="6:6" x14ac:dyDescent="0.25">
      <c r="F6175" t="str">
        <f t="shared" si="96"/>
        <v/>
      </c>
    </row>
    <row r="6176" spans="6:6" x14ac:dyDescent="0.25">
      <c r="F6176" t="str">
        <f t="shared" si="96"/>
        <v/>
      </c>
    </row>
    <row r="6177" spans="6:6" x14ac:dyDescent="0.25">
      <c r="F6177" t="str">
        <f t="shared" si="96"/>
        <v/>
      </c>
    </row>
    <row r="6178" spans="6:6" x14ac:dyDescent="0.25">
      <c r="F6178" t="str">
        <f t="shared" si="96"/>
        <v/>
      </c>
    </row>
    <row r="6179" spans="6:6" x14ac:dyDescent="0.25">
      <c r="F6179" t="str">
        <f t="shared" si="96"/>
        <v/>
      </c>
    </row>
    <row r="6180" spans="6:6" x14ac:dyDescent="0.25">
      <c r="F6180" t="str">
        <f t="shared" si="96"/>
        <v/>
      </c>
    </row>
    <row r="6181" spans="6:6" x14ac:dyDescent="0.25">
      <c r="F6181" t="str">
        <f t="shared" si="96"/>
        <v/>
      </c>
    </row>
    <row r="6182" spans="6:6" x14ac:dyDescent="0.25">
      <c r="F6182" t="str">
        <f t="shared" si="96"/>
        <v/>
      </c>
    </row>
    <row r="6183" spans="6:6" x14ac:dyDescent="0.25">
      <c r="F6183" t="str">
        <f t="shared" si="96"/>
        <v/>
      </c>
    </row>
    <row r="6184" spans="6:6" x14ac:dyDescent="0.25">
      <c r="F6184" t="str">
        <f t="shared" si="96"/>
        <v/>
      </c>
    </row>
    <row r="6185" spans="6:6" x14ac:dyDescent="0.25">
      <c r="F6185" t="str">
        <f t="shared" si="96"/>
        <v/>
      </c>
    </row>
    <row r="6186" spans="6:6" x14ac:dyDescent="0.25">
      <c r="F6186" t="str">
        <f t="shared" si="96"/>
        <v/>
      </c>
    </row>
    <row r="6187" spans="6:6" x14ac:dyDescent="0.25">
      <c r="F6187" t="str">
        <f t="shared" si="96"/>
        <v/>
      </c>
    </row>
    <row r="6188" spans="6:6" x14ac:dyDescent="0.25">
      <c r="F6188" t="str">
        <f t="shared" si="96"/>
        <v/>
      </c>
    </row>
    <row r="6189" spans="6:6" x14ac:dyDescent="0.25">
      <c r="F6189" t="str">
        <f t="shared" si="96"/>
        <v/>
      </c>
    </row>
    <row r="6190" spans="6:6" x14ac:dyDescent="0.25">
      <c r="F6190" t="str">
        <f t="shared" si="96"/>
        <v/>
      </c>
    </row>
    <row r="6191" spans="6:6" x14ac:dyDescent="0.25">
      <c r="F6191" t="str">
        <f t="shared" si="96"/>
        <v/>
      </c>
    </row>
    <row r="6192" spans="6:6" x14ac:dyDescent="0.25">
      <c r="F6192" t="str">
        <f t="shared" si="96"/>
        <v/>
      </c>
    </row>
    <row r="6193" spans="6:6" x14ac:dyDescent="0.25">
      <c r="F6193" t="str">
        <f t="shared" si="96"/>
        <v/>
      </c>
    </row>
    <row r="6194" spans="6:6" x14ac:dyDescent="0.25">
      <c r="F6194" t="str">
        <f t="shared" si="96"/>
        <v/>
      </c>
    </row>
    <row r="6195" spans="6:6" x14ac:dyDescent="0.25">
      <c r="F6195" t="str">
        <f t="shared" si="96"/>
        <v/>
      </c>
    </row>
    <row r="6196" spans="6:6" x14ac:dyDescent="0.25">
      <c r="F6196" t="str">
        <f t="shared" si="96"/>
        <v/>
      </c>
    </row>
    <row r="6197" spans="6:6" x14ac:dyDescent="0.25">
      <c r="F6197" t="str">
        <f t="shared" si="96"/>
        <v/>
      </c>
    </row>
    <row r="6198" spans="6:6" x14ac:dyDescent="0.25">
      <c r="F6198" t="str">
        <f t="shared" si="96"/>
        <v/>
      </c>
    </row>
    <row r="6199" spans="6:6" x14ac:dyDescent="0.25">
      <c r="F6199" t="str">
        <f t="shared" si="96"/>
        <v/>
      </c>
    </row>
    <row r="6200" spans="6:6" x14ac:dyDescent="0.25">
      <c r="F6200" t="str">
        <f t="shared" si="96"/>
        <v/>
      </c>
    </row>
    <row r="6201" spans="6:6" x14ac:dyDescent="0.25">
      <c r="F6201" t="str">
        <f t="shared" si="96"/>
        <v/>
      </c>
    </row>
    <row r="6202" spans="6:6" x14ac:dyDescent="0.25">
      <c r="F6202" t="str">
        <f t="shared" si="96"/>
        <v/>
      </c>
    </row>
    <row r="6203" spans="6:6" x14ac:dyDescent="0.25">
      <c r="F6203" t="str">
        <f t="shared" si="96"/>
        <v/>
      </c>
    </row>
    <row r="6204" spans="6:6" x14ac:dyDescent="0.25">
      <c r="F6204" t="str">
        <f t="shared" si="96"/>
        <v/>
      </c>
    </row>
    <row r="6205" spans="6:6" x14ac:dyDescent="0.25">
      <c r="F6205" t="str">
        <f t="shared" si="96"/>
        <v/>
      </c>
    </row>
    <row r="6206" spans="6:6" x14ac:dyDescent="0.25">
      <c r="F6206" t="str">
        <f t="shared" si="96"/>
        <v/>
      </c>
    </row>
    <row r="6207" spans="6:6" x14ac:dyDescent="0.25">
      <c r="F6207" t="str">
        <f t="shared" si="96"/>
        <v/>
      </c>
    </row>
    <row r="6208" spans="6:6" x14ac:dyDescent="0.25">
      <c r="F6208" t="str">
        <f t="shared" si="96"/>
        <v/>
      </c>
    </row>
    <row r="6209" spans="6:6" x14ac:dyDescent="0.25">
      <c r="F6209" t="str">
        <f t="shared" si="96"/>
        <v/>
      </c>
    </row>
    <row r="6210" spans="6:6" x14ac:dyDescent="0.25">
      <c r="F6210" t="str">
        <f t="shared" si="96"/>
        <v/>
      </c>
    </row>
    <row r="6211" spans="6:6" x14ac:dyDescent="0.25">
      <c r="F6211" t="str">
        <f t="shared" ref="F6211:F6274" si="97">CONCATENATE(A6211,B6211,C6211,D6211,E6211)</f>
        <v/>
      </c>
    </row>
    <row r="6212" spans="6:6" x14ac:dyDescent="0.25">
      <c r="F6212" t="str">
        <f t="shared" si="97"/>
        <v/>
      </c>
    </row>
    <row r="6213" spans="6:6" x14ac:dyDescent="0.25">
      <c r="F6213" t="str">
        <f t="shared" si="97"/>
        <v/>
      </c>
    </row>
    <row r="6214" spans="6:6" x14ac:dyDescent="0.25">
      <c r="F6214" t="str">
        <f t="shared" si="97"/>
        <v/>
      </c>
    </row>
    <row r="6215" spans="6:6" x14ac:dyDescent="0.25">
      <c r="F6215" t="str">
        <f t="shared" si="97"/>
        <v/>
      </c>
    </row>
    <row r="6216" spans="6:6" x14ac:dyDescent="0.25">
      <c r="F6216" t="str">
        <f t="shared" si="97"/>
        <v/>
      </c>
    </row>
    <row r="6217" spans="6:6" x14ac:dyDescent="0.25">
      <c r="F6217" t="str">
        <f t="shared" si="97"/>
        <v/>
      </c>
    </row>
    <row r="6218" spans="6:6" x14ac:dyDescent="0.25">
      <c r="F6218" t="str">
        <f t="shared" si="97"/>
        <v/>
      </c>
    </row>
    <row r="6219" spans="6:6" x14ac:dyDescent="0.25">
      <c r="F6219" t="str">
        <f t="shared" si="97"/>
        <v/>
      </c>
    </row>
    <row r="6220" spans="6:6" x14ac:dyDescent="0.25">
      <c r="F6220" t="str">
        <f t="shared" si="97"/>
        <v/>
      </c>
    </row>
    <row r="6221" spans="6:6" x14ac:dyDescent="0.25">
      <c r="F6221" t="str">
        <f t="shared" si="97"/>
        <v/>
      </c>
    </row>
    <row r="6222" spans="6:6" x14ac:dyDescent="0.25">
      <c r="F6222" t="str">
        <f t="shared" si="97"/>
        <v/>
      </c>
    </row>
    <row r="6223" spans="6:6" x14ac:dyDescent="0.25">
      <c r="F6223" t="str">
        <f t="shared" si="97"/>
        <v/>
      </c>
    </row>
    <row r="6224" spans="6:6" x14ac:dyDescent="0.25">
      <c r="F6224" t="str">
        <f t="shared" si="97"/>
        <v/>
      </c>
    </row>
    <row r="6225" spans="6:6" x14ac:dyDescent="0.25">
      <c r="F6225" t="str">
        <f t="shared" si="97"/>
        <v/>
      </c>
    </row>
    <row r="6226" spans="6:6" x14ac:dyDescent="0.25">
      <c r="F6226" t="str">
        <f t="shared" si="97"/>
        <v/>
      </c>
    </row>
    <row r="6227" spans="6:6" x14ac:dyDescent="0.25">
      <c r="F6227" t="str">
        <f t="shared" si="97"/>
        <v/>
      </c>
    </row>
    <row r="6228" spans="6:6" x14ac:dyDescent="0.25">
      <c r="F6228" t="str">
        <f t="shared" si="97"/>
        <v/>
      </c>
    </row>
    <row r="6229" spans="6:6" x14ac:dyDescent="0.25">
      <c r="F6229" t="str">
        <f t="shared" si="97"/>
        <v/>
      </c>
    </row>
    <row r="6230" spans="6:6" x14ac:dyDescent="0.25">
      <c r="F6230" t="str">
        <f t="shared" si="97"/>
        <v/>
      </c>
    </row>
    <row r="6231" spans="6:6" x14ac:dyDescent="0.25">
      <c r="F6231" t="str">
        <f t="shared" si="97"/>
        <v/>
      </c>
    </row>
    <row r="6232" spans="6:6" x14ac:dyDescent="0.25">
      <c r="F6232" t="str">
        <f t="shared" si="97"/>
        <v/>
      </c>
    </row>
    <row r="6233" spans="6:6" x14ac:dyDescent="0.25">
      <c r="F6233" t="str">
        <f t="shared" si="97"/>
        <v/>
      </c>
    </row>
    <row r="6234" spans="6:6" x14ac:dyDescent="0.25">
      <c r="F6234" t="str">
        <f t="shared" si="97"/>
        <v/>
      </c>
    </row>
    <row r="6235" spans="6:6" x14ac:dyDescent="0.25">
      <c r="F6235" t="str">
        <f t="shared" si="97"/>
        <v/>
      </c>
    </row>
    <row r="6236" spans="6:6" x14ac:dyDescent="0.25">
      <c r="F6236" t="str">
        <f t="shared" si="97"/>
        <v/>
      </c>
    </row>
    <row r="6237" spans="6:6" x14ac:dyDescent="0.25">
      <c r="F6237" t="str">
        <f t="shared" si="97"/>
        <v/>
      </c>
    </row>
    <row r="6238" spans="6:6" x14ac:dyDescent="0.25">
      <c r="F6238" t="str">
        <f t="shared" si="97"/>
        <v/>
      </c>
    </row>
    <row r="6239" spans="6:6" x14ac:dyDescent="0.25">
      <c r="F6239" t="str">
        <f t="shared" si="97"/>
        <v/>
      </c>
    </row>
    <row r="6240" spans="6:6" x14ac:dyDescent="0.25">
      <c r="F6240" t="str">
        <f t="shared" si="97"/>
        <v/>
      </c>
    </row>
    <row r="6241" spans="6:6" x14ac:dyDescent="0.25">
      <c r="F6241" t="str">
        <f t="shared" si="97"/>
        <v/>
      </c>
    </row>
    <row r="6242" spans="6:6" x14ac:dyDescent="0.25">
      <c r="F6242" t="str">
        <f t="shared" si="97"/>
        <v/>
      </c>
    </row>
    <row r="6243" spans="6:6" x14ac:dyDescent="0.25">
      <c r="F6243" t="str">
        <f t="shared" si="97"/>
        <v/>
      </c>
    </row>
    <row r="6244" spans="6:6" x14ac:dyDescent="0.25">
      <c r="F6244" t="str">
        <f t="shared" si="97"/>
        <v/>
      </c>
    </row>
    <row r="6245" spans="6:6" x14ac:dyDescent="0.25">
      <c r="F6245" t="str">
        <f t="shared" si="97"/>
        <v/>
      </c>
    </row>
    <row r="6246" spans="6:6" x14ac:dyDescent="0.25">
      <c r="F6246" t="str">
        <f t="shared" si="97"/>
        <v/>
      </c>
    </row>
    <row r="6247" spans="6:6" x14ac:dyDescent="0.25">
      <c r="F6247" t="str">
        <f t="shared" si="97"/>
        <v/>
      </c>
    </row>
    <row r="6248" spans="6:6" x14ac:dyDescent="0.25">
      <c r="F6248" t="str">
        <f t="shared" si="97"/>
        <v/>
      </c>
    </row>
    <row r="6249" spans="6:6" x14ac:dyDescent="0.25">
      <c r="F6249" t="str">
        <f t="shared" si="97"/>
        <v/>
      </c>
    </row>
    <row r="6250" spans="6:6" x14ac:dyDescent="0.25">
      <c r="F6250" t="str">
        <f t="shared" si="97"/>
        <v/>
      </c>
    </row>
    <row r="6251" spans="6:6" x14ac:dyDescent="0.25">
      <c r="F6251" t="str">
        <f t="shared" si="97"/>
        <v/>
      </c>
    </row>
    <row r="6252" spans="6:6" x14ac:dyDescent="0.25">
      <c r="F6252" t="str">
        <f t="shared" si="97"/>
        <v/>
      </c>
    </row>
    <row r="6253" spans="6:6" x14ac:dyDescent="0.25">
      <c r="F6253" t="str">
        <f t="shared" si="97"/>
        <v/>
      </c>
    </row>
    <row r="6254" spans="6:6" x14ac:dyDescent="0.25">
      <c r="F6254" t="str">
        <f t="shared" si="97"/>
        <v/>
      </c>
    </row>
    <row r="6255" spans="6:6" x14ac:dyDescent="0.25">
      <c r="F6255" t="str">
        <f t="shared" si="97"/>
        <v/>
      </c>
    </row>
    <row r="6256" spans="6:6" x14ac:dyDescent="0.25">
      <c r="F6256" t="str">
        <f t="shared" si="97"/>
        <v/>
      </c>
    </row>
    <row r="6257" spans="6:6" x14ac:dyDescent="0.25">
      <c r="F6257" t="str">
        <f t="shared" si="97"/>
        <v/>
      </c>
    </row>
    <row r="6258" spans="6:6" x14ac:dyDescent="0.25">
      <c r="F6258" t="str">
        <f t="shared" si="97"/>
        <v/>
      </c>
    </row>
    <row r="6259" spans="6:6" x14ac:dyDescent="0.25">
      <c r="F6259" t="str">
        <f t="shared" si="97"/>
        <v/>
      </c>
    </row>
    <row r="6260" spans="6:6" x14ac:dyDescent="0.25">
      <c r="F6260" t="str">
        <f t="shared" si="97"/>
        <v/>
      </c>
    </row>
    <row r="6261" spans="6:6" x14ac:dyDescent="0.25">
      <c r="F6261" t="str">
        <f t="shared" si="97"/>
        <v/>
      </c>
    </row>
    <row r="6262" spans="6:6" x14ac:dyDescent="0.25">
      <c r="F6262" t="str">
        <f t="shared" si="97"/>
        <v/>
      </c>
    </row>
    <row r="6263" spans="6:6" x14ac:dyDescent="0.25">
      <c r="F6263" t="str">
        <f t="shared" si="97"/>
        <v/>
      </c>
    </row>
    <row r="6264" spans="6:6" x14ac:dyDescent="0.25">
      <c r="F6264" t="str">
        <f t="shared" si="97"/>
        <v/>
      </c>
    </row>
    <row r="6265" spans="6:6" x14ac:dyDescent="0.25">
      <c r="F6265" t="str">
        <f t="shared" si="97"/>
        <v/>
      </c>
    </row>
    <row r="6266" spans="6:6" x14ac:dyDescent="0.25">
      <c r="F6266" t="str">
        <f t="shared" si="97"/>
        <v/>
      </c>
    </row>
    <row r="6267" spans="6:6" x14ac:dyDescent="0.25">
      <c r="F6267" t="str">
        <f t="shared" si="97"/>
        <v/>
      </c>
    </row>
    <row r="6268" spans="6:6" x14ac:dyDescent="0.25">
      <c r="F6268" t="str">
        <f t="shared" si="97"/>
        <v/>
      </c>
    </row>
    <row r="6269" spans="6:6" x14ac:dyDescent="0.25">
      <c r="F6269" t="str">
        <f t="shared" si="97"/>
        <v/>
      </c>
    </row>
    <row r="6270" spans="6:6" x14ac:dyDescent="0.25">
      <c r="F6270" t="str">
        <f t="shared" si="97"/>
        <v/>
      </c>
    </row>
    <row r="6271" spans="6:6" x14ac:dyDescent="0.25">
      <c r="F6271" t="str">
        <f t="shared" si="97"/>
        <v/>
      </c>
    </row>
    <row r="6272" spans="6:6" x14ac:dyDescent="0.25">
      <c r="F6272" t="str">
        <f t="shared" si="97"/>
        <v/>
      </c>
    </row>
    <row r="6273" spans="6:6" x14ac:dyDescent="0.25">
      <c r="F6273" t="str">
        <f t="shared" si="97"/>
        <v/>
      </c>
    </row>
    <row r="6274" spans="6:6" x14ac:dyDescent="0.25">
      <c r="F6274" t="str">
        <f t="shared" si="97"/>
        <v/>
      </c>
    </row>
    <row r="6275" spans="6:6" x14ac:dyDescent="0.25">
      <c r="F6275" t="str">
        <f t="shared" ref="F6275:F6338" si="98">CONCATENATE(A6275,B6275,C6275,D6275,E6275)</f>
        <v/>
      </c>
    </row>
    <row r="6276" spans="6:6" x14ac:dyDescent="0.25">
      <c r="F6276" t="str">
        <f t="shared" si="98"/>
        <v/>
      </c>
    </row>
    <row r="6277" spans="6:6" x14ac:dyDescent="0.25">
      <c r="F6277" t="str">
        <f t="shared" si="98"/>
        <v/>
      </c>
    </row>
    <row r="6278" spans="6:6" x14ac:dyDescent="0.25">
      <c r="F6278" t="str">
        <f t="shared" si="98"/>
        <v/>
      </c>
    </row>
    <row r="6279" spans="6:6" x14ac:dyDescent="0.25">
      <c r="F6279" t="str">
        <f t="shared" si="98"/>
        <v/>
      </c>
    </row>
    <row r="6280" spans="6:6" x14ac:dyDescent="0.25">
      <c r="F6280" t="str">
        <f t="shared" si="98"/>
        <v/>
      </c>
    </row>
    <row r="6281" spans="6:6" x14ac:dyDescent="0.25">
      <c r="F6281" t="str">
        <f t="shared" si="98"/>
        <v/>
      </c>
    </row>
    <row r="6282" spans="6:6" x14ac:dyDescent="0.25">
      <c r="F6282" t="str">
        <f t="shared" si="98"/>
        <v/>
      </c>
    </row>
    <row r="6283" spans="6:6" x14ac:dyDescent="0.25">
      <c r="F6283" t="str">
        <f t="shared" si="98"/>
        <v/>
      </c>
    </row>
    <row r="6284" spans="6:6" x14ac:dyDescent="0.25">
      <c r="F6284" t="str">
        <f t="shared" si="98"/>
        <v/>
      </c>
    </row>
    <row r="6285" spans="6:6" x14ac:dyDescent="0.25">
      <c r="F6285" t="str">
        <f t="shared" si="98"/>
        <v/>
      </c>
    </row>
    <row r="6286" spans="6:6" x14ac:dyDescent="0.25">
      <c r="F6286" t="str">
        <f t="shared" si="98"/>
        <v/>
      </c>
    </row>
    <row r="6287" spans="6:6" x14ac:dyDescent="0.25">
      <c r="F6287" t="str">
        <f t="shared" si="98"/>
        <v/>
      </c>
    </row>
    <row r="6288" spans="6:6" x14ac:dyDescent="0.25">
      <c r="F6288" t="str">
        <f t="shared" si="98"/>
        <v/>
      </c>
    </row>
    <row r="6289" spans="6:6" x14ac:dyDescent="0.25">
      <c r="F6289" t="str">
        <f t="shared" si="98"/>
        <v/>
      </c>
    </row>
    <row r="6290" spans="6:6" x14ac:dyDescent="0.25">
      <c r="F6290" t="str">
        <f t="shared" si="98"/>
        <v/>
      </c>
    </row>
    <row r="6291" spans="6:6" x14ac:dyDescent="0.25">
      <c r="F6291" t="str">
        <f t="shared" si="98"/>
        <v/>
      </c>
    </row>
    <row r="6292" spans="6:6" x14ac:dyDescent="0.25">
      <c r="F6292" t="str">
        <f t="shared" si="98"/>
        <v/>
      </c>
    </row>
    <row r="6293" spans="6:6" x14ac:dyDescent="0.25">
      <c r="F6293" t="str">
        <f t="shared" si="98"/>
        <v/>
      </c>
    </row>
    <row r="6294" spans="6:6" x14ac:dyDescent="0.25">
      <c r="F6294" t="str">
        <f t="shared" si="98"/>
        <v/>
      </c>
    </row>
    <row r="6295" spans="6:6" x14ac:dyDescent="0.25">
      <c r="F6295" t="str">
        <f t="shared" si="98"/>
        <v/>
      </c>
    </row>
    <row r="6296" spans="6:6" x14ac:dyDescent="0.25">
      <c r="F6296" t="str">
        <f t="shared" si="98"/>
        <v/>
      </c>
    </row>
    <row r="6297" spans="6:6" x14ac:dyDescent="0.25">
      <c r="F6297" t="str">
        <f t="shared" si="98"/>
        <v/>
      </c>
    </row>
    <row r="6298" spans="6:6" x14ac:dyDescent="0.25">
      <c r="F6298" t="str">
        <f t="shared" si="98"/>
        <v/>
      </c>
    </row>
    <row r="6299" spans="6:6" x14ac:dyDescent="0.25">
      <c r="F6299" t="str">
        <f t="shared" si="98"/>
        <v/>
      </c>
    </row>
    <row r="6300" spans="6:6" x14ac:dyDescent="0.25">
      <c r="F6300" t="str">
        <f t="shared" si="98"/>
        <v/>
      </c>
    </row>
    <row r="6301" spans="6:6" x14ac:dyDescent="0.25">
      <c r="F6301" t="str">
        <f t="shared" si="98"/>
        <v/>
      </c>
    </row>
    <row r="6302" spans="6:6" x14ac:dyDescent="0.25">
      <c r="F6302" t="str">
        <f t="shared" si="98"/>
        <v/>
      </c>
    </row>
    <row r="6303" spans="6:6" x14ac:dyDescent="0.25">
      <c r="F6303" t="str">
        <f t="shared" si="98"/>
        <v/>
      </c>
    </row>
    <row r="6304" spans="6:6" x14ac:dyDescent="0.25">
      <c r="F6304" t="str">
        <f t="shared" si="98"/>
        <v/>
      </c>
    </row>
    <row r="6305" spans="6:6" x14ac:dyDescent="0.25">
      <c r="F6305" t="str">
        <f t="shared" si="98"/>
        <v/>
      </c>
    </row>
    <row r="6306" spans="6:6" x14ac:dyDescent="0.25">
      <c r="F6306" t="str">
        <f t="shared" si="98"/>
        <v/>
      </c>
    </row>
    <row r="6307" spans="6:6" x14ac:dyDescent="0.25">
      <c r="F6307" t="str">
        <f t="shared" si="98"/>
        <v/>
      </c>
    </row>
    <row r="6308" spans="6:6" x14ac:dyDescent="0.25">
      <c r="F6308" t="str">
        <f t="shared" si="98"/>
        <v/>
      </c>
    </row>
    <row r="6309" spans="6:6" x14ac:dyDescent="0.25">
      <c r="F6309" t="str">
        <f t="shared" si="98"/>
        <v/>
      </c>
    </row>
    <row r="6310" spans="6:6" x14ac:dyDescent="0.25">
      <c r="F6310" t="str">
        <f t="shared" si="98"/>
        <v/>
      </c>
    </row>
    <row r="6311" spans="6:6" x14ac:dyDescent="0.25">
      <c r="F6311" t="str">
        <f t="shared" si="98"/>
        <v/>
      </c>
    </row>
    <row r="6312" spans="6:6" x14ac:dyDescent="0.25">
      <c r="F6312" t="str">
        <f t="shared" si="98"/>
        <v/>
      </c>
    </row>
    <row r="6313" spans="6:6" x14ac:dyDescent="0.25">
      <c r="F6313" t="str">
        <f t="shared" si="98"/>
        <v/>
      </c>
    </row>
    <row r="6314" spans="6:6" x14ac:dyDescent="0.25">
      <c r="F6314" t="str">
        <f t="shared" si="98"/>
        <v/>
      </c>
    </row>
    <row r="6315" spans="6:6" x14ac:dyDescent="0.25">
      <c r="F6315" t="str">
        <f t="shared" si="98"/>
        <v/>
      </c>
    </row>
    <row r="6316" spans="6:6" x14ac:dyDescent="0.25">
      <c r="F6316" t="str">
        <f t="shared" si="98"/>
        <v/>
      </c>
    </row>
    <row r="6317" spans="6:6" x14ac:dyDescent="0.25">
      <c r="F6317" t="str">
        <f t="shared" si="98"/>
        <v/>
      </c>
    </row>
    <row r="6318" spans="6:6" x14ac:dyDescent="0.25">
      <c r="F6318" t="str">
        <f t="shared" si="98"/>
        <v/>
      </c>
    </row>
    <row r="6319" spans="6:6" x14ac:dyDescent="0.25">
      <c r="F6319" t="str">
        <f t="shared" si="98"/>
        <v/>
      </c>
    </row>
    <row r="6320" spans="6:6" x14ac:dyDescent="0.25">
      <c r="F6320" t="str">
        <f t="shared" si="98"/>
        <v/>
      </c>
    </row>
    <row r="6321" spans="6:6" x14ac:dyDescent="0.25">
      <c r="F6321" t="str">
        <f t="shared" si="98"/>
        <v/>
      </c>
    </row>
    <row r="6322" spans="6:6" x14ac:dyDescent="0.25">
      <c r="F6322" t="str">
        <f t="shared" si="98"/>
        <v/>
      </c>
    </row>
    <row r="6323" spans="6:6" x14ac:dyDescent="0.25">
      <c r="F6323" t="str">
        <f t="shared" si="98"/>
        <v/>
      </c>
    </row>
    <row r="6324" spans="6:6" x14ac:dyDescent="0.25">
      <c r="F6324" t="str">
        <f t="shared" si="98"/>
        <v/>
      </c>
    </row>
    <row r="6325" spans="6:6" x14ac:dyDescent="0.25">
      <c r="F6325" t="str">
        <f t="shared" si="98"/>
        <v/>
      </c>
    </row>
    <row r="6326" spans="6:6" x14ac:dyDescent="0.25">
      <c r="F6326" t="str">
        <f t="shared" si="98"/>
        <v/>
      </c>
    </row>
    <row r="6327" spans="6:6" x14ac:dyDescent="0.25">
      <c r="F6327" t="str">
        <f t="shared" si="98"/>
        <v/>
      </c>
    </row>
    <row r="6328" spans="6:6" x14ac:dyDescent="0.25">
      <c r="F6328" t="str">
        <f t="shared" si="98"/>
        <v/>
      </c>
    </row>
    <row r="6329" spans="6:6" x14ac:dyDescent="0.25">
      <c r="F6329" t="str">
        <f t="shared" si="98"/>
        <v/>
      </c>
    </row>
    <row r="6330" spans="6:6" x14ac:dyDescent="0.25">
      <c r="F6330" t="str">
        <f t="shared" si="98"/>
        <v/>
      </c>
    </row>
    <row r="6331" spans="6:6" x14ac:dyDescent="0.25">
      <c r="F6331" t="str">
        <f t="shared" si="98"/>
        <v/>
      </c>
    </row>
    <row r="6332" spans="6:6" x14ac:dyDescent="0.25">
      <c r="F6332" t="str">
        <f t="shared" si="98"/>
        <v/>
      </c>
    </row>
    <row r="6333" spans="6:6" x14ac:dyDescent="0.25">
      <c r="F6333" t="str">
        <f t="shared" si="98"/>
        <v/>
      </c>
    </row>
    <row r="6334" spans="6:6" x14ac:dyDescent="0.25">
      <c r="F6334" t="str">
        <f t="shared" si="98"/>
        <v/>
      </c>
    </row>
    <row r="6335" spans="6:6" x14ac:dyDescent="0.25">
      <c r="F6335" t="str">
        <f t="shared" si="98"/>
        <v/>
      </c>
    </row>
    <row r="6336" spans="6:6" x14ac:dyDescent="0.25">
      <c r="F6336" t="str">
        <f t="shared" si="98"/>
        <v/>
      </c>
    </row>
    <row r="6337" spans="6:6" x14ac:dyDescent="0.25">
      <c r="F6337" t="str">
        <f t="shared" si="98"/>
        <v/>
      </c>
    </row>
    <row r="6338" spans="6:6" x14ac:dyDescent="0.25">
      <c r="F6338" t="str">
        <f t="shared" si="98"/>
        <v/>
      </c>
    </row>
    <row r="6339" spans="6:6" x14ac:dyDescent="0.25">
      <c r="F6339" t="str">
        <f t="shared" ref="F6339:F6402" si="99">CONCATENATE(A6339,B6339,C6339,D6339,E6339)</f>
        <v/>
      </c>
    </row>
    <row r="6340" spans="6:6" x14ac:dyDescent="0.25">
      <c r="F6340" t="str">
        <f t="shared" si="99"/>
        <v/>
      </c>
    </row>
    <row r="6341" spans="6:6" x14ac:dyDescent="0.25">
      <c r="F6341" t="str">
        <f t="shared" si="99"/>
        <v/>
      </c>
    </row>
    <row r="6342" spans="6:6" x14ac:dyDescent="0.25">
      <c r="F6342" t="str">
        <f t="shared" si="99"/>
        <v/>
      </c>
    </row>
    <row r="6343" spans="6:6" x14ac:dyDescent="0.25">
      <c r="F6343" t="str">
        <f t="shared" si="99"/>
        <v/>
      </c>
    </row>
    <row r="6344" spans="6:6" x14ac:dyDescent="0.25">
      <c r="F6344" t="str">
        <f t="shared" si="99"/>
        <v/>
      </c>
    </row>
    <row r="6345" spans="6:6" x14ac:dyDescent="0.25">
      <c r="F6345" t="str">
        <f t="shared" si="99"/>
        <v/>
      </c>
    </row>
    <row r="6346" spans="6:6" x14ac:dyDescent="0.25">
      <c r="F6346" t="str">
        <f t="shared" si="99"/>
        <v/>
      </c>
    </row>
    <row r="6347" spans="6:6" x14ac:dyDescent="0.25">
      <c r="F6347" t="str">
        <f t="shared" si="99"/>
        <v/>
      </c>
    </row>
    <row r="6348" spans="6:6" x14ac:dyDescent="0.25">
      <c r="F6348" t="str">
        <f t="shared" si="99"/>
        <v/>
      </c>
    </row>
    <row r="6349" spans="6:6" x14ac:dyDescent="0.25">
      <c r="F6349" t="str">
        <f t="shared" si="99"/>
        <v/>
      </c>
    </row>
    <row r="6350" spans="6:6" x14ac:dyDescent="0.25">
      <c r="F6350" t="str">
        <f t="shared" si="99"/>
        <v/>
      </c>
    </row>
    <row r="6351" spans="6:6" x14ac:dyDescent="0.25">
      <c r="F6351" t="str">
        <f t="shared" si="99"/>
        <v/>
      </c>
    </row>
    <row r="6352" spans="6:6" x14ac:dyDescent="0.25">
      <c r="F6352" t="str">
        <f t="shared" si="99"/>
        <v/>
      </c>
    </row>
    <row r="6353" spans="6:6" x14ac:dyDescent="0.25">
      <c r="F6353" t="str">
        <f t="shared" si="99"/>
        <v/>
      </c>
    </row>
    <row r="6354" spans="6:6" x14ac:dyDescent="0.25">
      <c r="F6354" t="str">
        <f t="shared" si="99"/>
        <v/>
      </c>
    </row>
    <row r="6355" spans="6:6" x14ac:dyDescent="0.25">
      <c r="F6355" t="str">
        <f t="shared" si="99"/>
        <v/>
      </c>
    </row>
    <row r="6356" spans="6:6" x14ac:dyDescent="0.25">
      <c r="F6356" t="str">
        <f t="shared" si="99"/>
        <v/>
      </c>
    </row>
    <row r="6357" spans="6:6" x14ac:dyDescent="0.25">
      <c r="F6357" t="str">
        <f t="shared" si="99"/>
        <v/>
      </c>
    </row>
    <row r="6358" spans="6:6" x14ac:dyDescent="0.25">
      <c r="F6358" t="str">
        <f t="shared" si="99"/>
        <v/>
      </c>
    </row>
    <row r="6359" spans="6:6" x14ac:dyDescent="0.25">
      <c r="F6359" t="str">
        <f t="shared" si="99"/>
        <v/>
      </c>
    </row>
    <row r="6360" spans="6:6" x14ac:dyDescent="0.25">
      <c r="F6360" t="str">
        <f t="shared" si="99"/>
        <v/>
      </c>
    </row>
    <row r="6361" spans="6:6" x14ac:dyDescent="0.25">
      <c r="F6361" t="str">
        <f t="shared" si="99"/>
        <v/>
      </c>
    </row>
    <row r="6362" spans="6:6" x14ac:dyDescent="0.25">
      <c r="F6362" t="str">
        <f t="shared" si="99"/>
        <v/>
      </c>
    </row>
    <row r="6363" spans="6:6" x14ac:dyDescent="0.25">
      <c r="F6363" t="str">
        <f t="shared" si="99"/>
        <v/>
      </c>
    </row>
    <row r="6364" spans="6:6" x14ac:dyDescent="0.25">
      <c r="F6364" t="str">
        <f t="shared" si="99"/>
        <v/>
      </c>
    </row>
    <row r="6365" spans="6:6" x14ac:dyDescent="0.25">
      <c r="F6365" t="str">
        <f t="shared" si="99"/>
        <v/>
      </c>
    </row>
    <row r="6366" spans="6:6" x14ac:dyDescent="0.25">
      <c r="F6366" t="str">
        <f t="shared" si="99"/>
        <v/>
      </c>
    </row>
    <row r="6367" spans="6:6" x14ac:dyDescent="0.25">
      <c r="F6367" t="str">
        <f t="shared" si="99"/>
        <v/>
      </c>
    </row>
    <row r="6368" spans="6:6" x14ac:dyDescent="0.25">
      <c r="F6368" t="str">
        <f t="shared" si="99"/>
        <v/>
      </c>
    </row>
    <row r="6369" spans="6:6" x14ac:dyDescent="0.25">
      <c r="F6369" t="str">
        <f t="shared" si="99"/>
        <v/>
      </c>
    </row>
    <row r="6370" spans="6:6" x14ac:dyDescent="0.25">
      <c r="F6370" t="str">
        <f t="shared" si="99"/>
        <v/>
      </c>
    </row>
    <row r="6371" spans="6:6" x14ac:dyDescent="0.25">
      <c r="F6371" t="str">
        <f t="shared" si="99"/>
        <v/>
      </c>
    </row>
    <row r="6372" spans="6:6" x14ac:dyDescent="0.25">
      <c r="F6372" t="str">
        <f t="shared" si="99"/>
        <v/>
      </c>
    </row>
    <row r="6373" spans="6:6" x14ac:dyDescent="0.25">
      <c r="F6373" t="str">
        <f t="shared" si="99"/>
        <v/>
      </c>
    </row>
    <row r="6374" spans="6:6" x14ac:dyDescent="0.25">
      <c r="F6374" t="str">
        <f t="shared" si="99"/>
        <v/>
      </c>
    </row>
    <row r="6375" spans="6:6" x14ac:dyDescent="0.25">
      <c r="F6375" t="str">
        <f t="shared" si="99"/>
        <v/>
      </c>
    </row>
    <row r="6376" spans="6:6" x14ac:dyDescent="0.25">
      <c r="F6376" t="str">
        <f t="shared" si="99"/>
        <v/>
      </c>
    </row>
    <row r="6377" spans="6:6" x14ac:dyDescent="0.25">
      <c r="F6377" t="str">
        <f t="shared" si="99"/>
        <v/>
      </c>
    </row>
    <row r="6378" spans="6:6" x14ac:dyDescent="0.25">
      <c r="F6378" t="str">
        <f t="shared" si="99"/>
        <v/>
      </c>
    </row>
    <row r="6379" spans="6:6" x14ac:dyDescent="0.25">
      <c r="F6379" t="str">
        <f t="shared" si="99"/>
        <v/>
      </c>
    </row>
    <row r="6380" spans="6:6" x14ac:dyDescent="0.25">
      <c r="F6380" t="str">
        <f t="shared" si="99"/>
        <v/>
      </c>
    </row>
    <row r="6381" spans="6:6" x14ac:dyDescent="0.25">
      <c r="F6381" t="str">
        <f t="shared" si="99"/>
        <v/>
      </c>
    </row>
    <row r="6382" spans="6:6" x14ac:dyDescent="0.25">
      <c r="F6382" t="str">
        <f t="shared" si="99"/>
        <v/>
      </c>
    </row>
    <row r="6383" spans="6:6" x14ac:dyDescent="0.25">
      <c r="F6383" t="str">
        <f t="shared" si="99"/>
        <v/>
      </c>
    </row>
    <row r="6384" spans="6:6" x14ac:dyDescent="0.25">
      <c r="F6384" t="str">
        <f t="shared" si="99"/>
        <v/>
      </c>
    </row>
    <row r="6385" spans="6:6" x14ac:dyDescent="0.25">
      <c r="F6385" t="str">
        <f t="shared" si="99"/>
        <v/>
      </c>
    </row>
    <row r="6386" spans="6:6" x14ac:dyDescent="0.25">
      <c r="F6386" t="str">
        <f t="shared" si="99"/>
        <v/>
      </c>
    </row>
    <row r="6387" spans="6:6" x14ac:dyDescent="0.25">
      <c r="F6387" t="str">
        <f t="shared" si="99"/>
        <v/>
      </c>
    </row>
    <row r="6388" spans="6:6" x14ac:dyDescent="0.25">
      <c r="F6388" t="str">
        <f t="shared" si="99"/>
        <v/>
      </c>
    </row>
    <row r="6389" spans="6:6" x14ac:dyDescent="0.25">
      <c r="F6389" t="str">
        <f t="shared" si="99"/>
        <v/>
      </c>
    </row>
    <row r="6390" spans="6:6" x14ac:dyDescent="0.25">
      <c r="F6390" t="str">
        <f t="shared" si="99"/>
        <v/>
      </c>
    </row>
    <row r="6391" spans="6:6" x14ac:dyDescent="0.25">
      <c r="F6391" t="str">
        <f t="shared" si="99"/>
        <v/>
      </c>
    </row>
    <row r="6392" spans="6:6" x14ac:dyDescent="0.25">
      <c r="F6392" t="str">
        <f t="shared" si="99"/>
        <v/>
      </c>
    </row>
    <row r="6393" spans="6:6" x14ac:dyDescent="0.25">
      <c r="F6393" t="str">
        <f t="shared" si="99"/>
        <v/>
      </c>
    </row>
    <row r="6394" spans="6:6" x14ac:dyDescent="0.25">
      <c r="F6394" t="str">
        <f t="shared" si="99"/>
        <v/>
      </c>
    </row>
    <row r="6395" spans="6:6" x14ac:dyDescent="0.25">
      <c r="F6395" t="str">
        <f t="shared" si="99"/>
        <v/>
      </c>
    </row>
    <row r="6396" spans="6:6" x14ac:dyDescent="0.25">
      <c r="F6396" t="str">
        <f t="shared" si="99"/>
        <v/>
      </c>
    </row>
    <row r="6397" spans="6:6" x14ac:dyDescent="0.25">
      <c r="F6397" t="str">
        <f t="shared" si="99"/>
        <v/>
      </c>
    </row>
    <row r="6398" spans="6:6" x14ac:dyDescent="0.25">
      <c r="F6398" t="str">
        <f t="shared" si="99"/>
        <v/>
      </c>
    </row>
    <row r="6399" spans="6:6" x14ac:dyDescent="0.25">
      <c r="F6399" t="str">
        <f t="shared" si="99"/>
        <v/>
      </c>
    </row>
    <row r="6400" spans="6:6" x14ac:dyDescent="0.25">
      <c r="F6400" t="str">
        <f t="shared" si="99"/>
        <v/>
      </c>
    </row>
    <row r="6401" spans="6:6" x14ac:dyDescent="0.25">
      <c r="F6401" t="str">
        <f t="shared" si="99"/>
        <v/>
      </c>
    </row>
    <row r="6402" spans="6:6" x14ac:dyDescent="0.25">
      <c r="F6402" t="str">
        <f t="shared" si="99"/>
        <v/>
      </c>
    </row>
    <row r="6403" spans="6:6" x14ac:dyDescent="0.25">
      <c r="F6403" t="str">
        <f t="shared" ref="F6403:F6466" si="100">CONCATENATE(A6403,B6403,C6403,D6403,E6403)</f>
        <v/>
      </c>
    </row>
    <row r="6404" spans="6:6" x14ac:dyDescent="0.25">
      <c r="F6404" t="str">
        <f t="shared" si="100"/>
        <v/>
      </c>
    </row>
    <row r="6405" spans="6:6" x14ac:dyDescent="0.25">
      <c r="F6405" t="str">
        <f t="shared" si="100"/>
        <v/>
      </c>
    </row>
    <row r="6406" spans="6:6" x14ac:dyDescent="0.25">
      <c r="F6406" t="str">
        <f t="shared" si="100"/>
        <v/>
      </c>
    </row>
    <row r="6407" spans="6:6" x14ac:dyDescent="0.25">
      <c r="F6407" t="str">
        <f t="shared" si="100"/>
        <v/>
      </c>
    </row>
    <row r="6408" spans="6:6" x14ac:dyDescent="0.25">
      <c r="F6408" t="str">
        <f t="shared" si="100"/>
        <v/>
      </c>
    </row>
    <row r="6409" spans="6:6" x14ac:dyDescent="0.25">
      <c r="F6409" t="str">
        <f t="shared" si="100"/>
        <v/>
      </c>
    </row>
    <row r="6410" spans="6:6" x14ac:dyDescent="0.25">
      <c r="F6410" t="str">
        <f t="shared" si="100"/>
        <v/>
      </c>
    </row>
    <row r="6411" spans="6:6" x14ac:dyDescent="0.25">
      <c r="F6411" t="str">
        <f t="shared" si="100"/>
        <v/>
      </c>
    </row>
    <row r="6412" spans="6:6" x14ac:dyDescent="0.25">
      <c r="F6412" t="str">
        <f t="shared" si="100"/>
        <v/>
      </c>
    </row>
    <row r="6413" spans="6:6" x14ac:dyDescent="0.25">
      <c r="F6413" t="str">
        <f t="shared" si="100"/>
        <v/>
      </c>
    </row>
    <row r="6414" spans="6:6" x14ac:dyDescent="0.25">
      <c r="F6414" t="str">
        <f t="shared" si="100"/>
        <v/>
      </c>
    </row>
    <row r="6415" spans="6:6" x14ac:dyDescent="0.25">
      <c r="F6415" t="str">
        <f t="shared" si="100"/>
        <v/>
      </c>
    </row>
    <row r="6416" spans="6:6" x14ac:dyDescent="0.25">
      <c r="F6416" t="str">
        <f t="shared" si="100"/>
        <v/>
      </c>
    </row>
    <row r="6417" spans="6:6" x14ac:dyDescent="0.25">
      <c r="F6417" t="str">
        <f t="shared" si="100"/>
        <v/>
      </c>
    </row>
    <row r="6418" spans="6:6" x14ac:dyDescent="0.25">
      <c r="F6418" t="str">
        <f t="shared" si="100"/>
        <v/>
      </c>
    </row>
    <row r="6419" spans="6:6" x14ac:dyDescent="0.25">
      <c r="F6419" t="str">
        <f t="shared" si="100"/>
        <v/>
      </c>
    </row>
    <row r="6420" spans="6:6" x14ac:dyDescent="0.25">
      <c r="F6420" t="str">
        <f t="shared" si="100"/>
        <v/>
      </c>
    </row>
    <row r="6421" spans="6:6" x14ac:dyDescent="0.25">
      <c r="F6421" t="str">
        <f t="shared" si="100"/>
        <v/>
      </c>
    </row>
    <row r="6422" spans="6:6" x14ac:dyDescent="0.25">
      <c r="F6422" t="str">
        <f t="shared" si="100"/>
        <v/>
      </c>
    </row>
    <row r="6423" spans="6:6" x14ac:dyDescent="0.25">
      <c r="F6423" t="str">
        <f t="shared" si="100"/>
        <v/>
      </c>
    </row>
    <row r="6424" spans="6:6" x14ac:dyDescent="0.25">
      <c r="F6424" t="str">
        <f t="shared" si="100"/>
        <v/>
      </c>
    </row>
    <row r="6425" spans="6:6" x14ac:dyDescent="0.25">
      <c r="F6425" t="str">
        <f t="shared" si="100"/>
        <v/>
      </c>
    </row>
    <row r="6426" spans="6:6" x14ac:dyDescent="0.25">
      <c r="F6426" t="str">
        <f t="shared" si="100"/>
        <v/>
      </c>
    </row>
    <row r="6427" spans="6:6" x14ac:dyDescent="0.25">
      <c r="F6427" t="str">
        <f t="shared" si="100"/>
        <v/>
      </c>
    </row>
    <row r="6428" spans="6:6" x14ac:dyDescent="0.25">
      <c r="F6428" t="str">
        <f t="shared" si="100"/>
        <v/>
      </c>
    </row>
    <row r="6429" spans="6:6" x14ac:dyDescent="0.25">
      <c r="F6429" t="str">
        <f t="shared" si="100"/>
        <v/>
      </c>
    </row>
    <row r="6430" spans="6:6" x14ac:dyDescent="0.25">
      <c r="F6430" t="str">
        <f t="shared" si="100"/>
        <v/>
      </c>
    </row>
    <row r="6431" spans="6:6" x14ac:dyDescent="0.25">
      <c r="F6431" t="str">
        <f t="shared" si="100"/>
        <v/>
      </c>
    </row>
    <row r="6432" spans="6:6" x14ac:dyDescent="0.25">
      <c r="F6432" t="str">
        <f t="shared" si="100"/>
        <v/>
      </c>
    </row>
    <row r="6433" spans="6:6" x14ac:dyDescent="0.25">
      <c r="F6433" t="str">
        <f t="shared" si="100"/>
        <v/>
      </c>
    </row>
    <row r="6434" spans="6:6" x14ac:dyDescent="0.25">
      <c r="F6434" t="str">
        <f t="shared" si="100"/>
        <v/>
      </c>
    </row>
    <row r="6435" spans="6:6" x14ac:dyDescent="0.25">
      <c r="F6435" t="str">
        <f t="shared" si="100"/>
        <v/>
      </c>
    </row>
    <row r="6436" spans="6:6" x14ac:dyDescent="0.25">
      <c r="F6436" t="str">
        <f t="shared" si="100"/>
        <v/>
      </c>
    </row>
    <row r="6437" spans="6:6" x14ac:dyDescent="0.25">
      <c r="F6437" t="str">
        <f t="shared" si="100"/>
        <v/>
      </c>
    </row>
    <row r="6438" spans="6:6" x14ac:dyDescent="0.25">
      <c r="F6438" t="str">
        <f t="shared" si="100"/>
        <v/>
      </c>
    </row>
    <row r="6439" spans="6:6" x14ac:dyDescent="0.25">
      <c r="F6439" t="str">
        <f t="shared" si="100"/>
        <v/>
      </c>
    </row>
    <row r="6440" spans="6:6" x14ac:dyDescent="0.25">
      <c r="F6440" t="str">
        <f t="shared" si="100"/>
        <v/>
      </c>
    </row>
    <row r="6441" spans="6:6" x14ac:dyDescent="0.25">
      <c r="F6441" t="str">
        <f t="shared" si="100"/>
        <v/>
      </c>
    </row>
    <row r="6442" spans="6:6" x14ac:dyDescent="0.25">
      <c r="F6442" t="str">
        <f t="shared" si="100"/>
        <v/>
      </c>
    </row>
    <row r="6443" spans="6:6" x14ac:dyDescent="0.25">
      <c r="F6443" t="str">
        <f t="shared" si="100"/>
        <v/>
      </c>
    </row>
    <row r="6444" spans="6:6" x14ac:dyDescent="0.25">
      <c r="F6444" t="str">
        <f t="shared" si="100"/>
        <v/>
      </c>
    </row>
    <row r="6445" spans="6:6" x14ac:dyDescent="0.25">
      <c r="F6445" t="str">
        <f t="shared" si="100"/>
        <v/>
      </c>
    </row>
    <row r="6446" spans="6:6" x14ac:dyDescent="0.25">
      <c r="F6446" t="str">
        <f t="shared" si="100"/>
        <v/>
      </c>
    </row>
    <row r="6447" spans="6:6" x14ac:dyDescent="0.25">
      <c r="F6447" t="str">
        <f t="shared" si="100"/>
        <v/>
      </c>
    </row>
    <row r="6448" spans="6:6" x14ac:dyDescent="0.25">
      <c r="F6448" t="str">
        <f t="shared" si="100"/>
        <v/>
      </c>
    </row>
    <row r="6449" spans="6:6" x14ac:dyDescent="0.25">
      <c r="F6449" t="str">
        <f t="shared" si="100"/>
        <v/>
      </c>
    </row>
    <row r="6450" spans="6:6" x14ac:dyDescent="0.25">
      <c r="F6450" t="str">
        <f t="shared" si="100"/>
        <v/>
      </c>
    </row>
    <row r="6451" spans="6:6" x14ac:dyDescent="0.25">
      <c r="F6451" t="str">
        <f t="shared" si="100"/>
        <v/>
      </c>
    </row>
    <row r="6452" spans="6:6" x14ac:dyDescent="0.25">
      <c r="F6452" t="str">
        <f t="shared" si="100"/>
        <v/>
      </c>
    </row>
    <row r="6453" spans="6:6" x14ac:dyDescent="0.25">
      <c r="F6453" t="str">
        <f t="shared" si="100"/>
        <v/>
      </c>
    </row>
    <row r="6454" spans="6:6" x14ac:dyDescent="0.25">
      <c r="F6454" t="str">
        <f t="shared" si="100"/>
        <v/>
      </c>
    </row>
    <row r="6455" spans="6:6" x14ac:dyDescent="0.25">
      <c r="F6455" t="str">
        <f t="shared" si="100"/>
        <v/>
      </c>
    </row>
    <row r="6456" spans="6:6" x14ac:dyDescent="0.25">
      <c r="F6456" t="str">
        <f t="shared" si="100"/>
        <v/>
      </c>
    </row>
    <row r="6457" spans="6:6" x14ac:dyDescent="0.25">
      <c r="F6457" t="str">
        <f t="shared" si="100"/>
        <v/>
      </c>
    </row>
    <row r="6458" spans="6:6" x14ac:dyDescent="0.25">
      <c r="F6458" t="str">
        <f t="shared" si="100"/>
        <v/>
      </c>
    </row>
    <row r="6459" spans="6:6" x14ac:dyDescent="0.25">
      <c r="F6459" t="str">
        <f t="shared" si="100"/>
        <v/>
      </c>
    </row>
    <row r="6460" spans="6:6" x14ac:dyDescent="0.25">
      <c r="F6460" t="str">
        <f t="shared" si="100"/>
        <v/>
      </c>
    </row>
    <row r="6461" spans="6:6" x14ac:dyDescent="0.25">
      <c r="F6461" t="str">
        <f t="shared" si="100"/>
        <v/>
      </c>
    </row>
    <row r="6462" spans="6:6" x14ac:dyDescent="0.25">
      <c r="F6462" t="str">
        <f t="shared" si="100"/>
        <v/>
      </c>
    </row>
    <row r="6463" spans="6:6" x14ac:dyDescent="0.25">
      <c r="F6463" t="str">
        <f t="shared" si="100"/>
        <v/>
      </c>
    </row>
    <row r="6464" spans="6:6" x14ac:dyDescent="0.25">
      <c r="F6464" t="str">
        <f t="shared" si="100"/>
        <v/>
      </c>
    </row>
    <row r="6465" spans="6:6" x14ac:dyDescent="0.25">
      <c r="F6465" t="str">
        <f t="shared" si="100"/>
        <v/>
      </c>
    </row>
    <row r="6466" spans="6:6" x14ac:dyDescent="0.25">
      <c r="F6466" t="str">
        <f t="shared" si="100"/>
        <v/>
      </c>
    </row>
    <row r="6467" spans="6:6" x14ac:dyDescent="0.25">
      <c r="F6467" t="str">
        <f t="shared" ref="F6467:F6530" si="101">CONCATENATE(A6467,B6467,C6467,D6467,E6467)</f>
        <v/>
      </c>
    </row>
    <row r="6468" spans="6:6" x14ac:dyDescent="0.25">
      <c r="F6468" t="str">
        <f t="shared" si="101"/>
        <v/>
      </c>
    </row>
    <row r="6469" spans="6:6" x14ac:dyDescent="0.25">
      <c r="F6469" t="str">
        <f t="shared" si="101"/>
        <v/>
      </c>
    </row>
    <row r="6470" spans="6:6" x14ac:dyDescent="0.25">
      <c r="F6470" t="str">
        <f t="shared" si="101"/>
        <v/>
      </c>
    </row>
    <row r="6471" spans="6:6" x14ac:dyDescent="0.25">
      <c r="F6471" t="str">
        <f t="shared" si="101"/>
        <v/>
      </c>
    </row>
    <row r="6472" spans="6:6" x14ac:dyDescent="0.25">
      <c r="F6472" t="str">
        <f t="shared" si="101"/>
        <v/>
      </c>
    </row>
    <row r="6473" spans="6:6" x14ac:dyDescent="0.25">
      <c r="F6473" t="str">
        <f t="shared" si="101"/>
        <v/>
      </c>
    </row>
    <row r="6474" spans="6:6" x14ac:dyDescent="0.25">
      <c r="F6474" t="str">
        <f t="shared" si="101"/>
        <v/>
      </c>
    </row>
    <row r="6475" spans="6:6" x14ac:dyDescent="0.25">
      <c r="F6475" t="str">
        <f t="shared" si="101"/>
        <v/>
      </c>
    </row>
    <row r="6476" spans="6:6" x14ac:dyDescent="0.25">
      <c r="F6476" t="str">
        <f t="shared" si="101"/>
        <v/>
      </c>
    </row>
    <row r="6477" spans="6:6" x14ac:dyDescent="0.25">
      <c r="F6477" t="str">
        <f t="shared" si="101"/>
        <v/>
      </c>
    </row>
    <row r="6478" spans="6:6" x14ac:dyDescent="0.25">
      <c r="F6478" t="str">
        <f t="shared" si="101"/>
        <v/>
      </c>
    </row>
    <row r="6479" spans="6:6" x14ac:dyDescent="0.25">
      <c r="F6479" t="str">
        <f t="shared" si="101"/>
        <v/>
      </c>
    </row>
    <row r="6480" spans="6:6" x14ac:dyDescent="0.25">
      <c r="F6480" t="str">
        <f t="shared" si="101"/>
        <v/>
      </c>
    </row>
    <row r="6481" spans="6:6" x14ac:dyDescent="0.25">
      <c r="F6481" t="str">
        <f t="shared" si="101"/>
        <v/>
      </c>
    </row>
    <row r="6482" spans="6:6" x14ac:dyDescent="0.25">
      <c r="F6482" t="str">
        <f t="shared" si="101"/>
        <v/>
      </c>
    </row>
    <row r="6483" spans="6:6" x14ac:dyDescent="0.25">
      <c r="F6483" t="str">
        <f t="shared" si="101"/>
        <v/>
      </c>
    </row>
    <row r="6484" spans="6:6" x14ac:dyDescent="0.25">
      <c r="F6484" t="str">
        <f t="shared" si="101"/>
        <v/>
      </c>
    </row>
    <row r="6485" spans="6:6" x14ac:dyDescent="0.25">
      <c r="F6485" t="str">
        <f t="shared" si="101"/>
        <v/>
      </c>
    </row>
    <row r="6486" spans="6:6" x14ac:dyDescent="0.25">
      <c r="F6486" t="str">
        <f t="shared" si="101"/>
        <v/>
      </c>
    </row>
    <row r="6487" spans="6:6" x14ac:dyDescent="0.25">
      <c r="F6487" t="str">
        <f t="shared" si="101"/>
        <v/>
      </c>
    </row>
    <row r="6488" spans="6:6" x14ac:dyDescent="0.25">
      <c r="F6488" t="str">
        <f t="shared" si="101"/>
        <v/>
      </c>
    </row>
    <row r="6489" spans="6:6" x14ac:dyDescent="0.25">
      <c r="F6489" t="str">
        <f t="shared" si="101"/>
        <v/>
      </c>
    </row>
    <row r="6490" spans="6:6" x14ac:dyDescent="0.25">
      <c r="F6490" t="str">
        <f t="shared" si="101"/>
        <v/>
      </c>
    </row>
    <row r="6491" spans="6:6" x14ac:dyDescent="0.25">
      <c r="F6491" t="str">
        <f t="shared" si="101"/>
        <v/>
      </c>
    </row>
    <row r="6492" spans="6:6" x14ac:dyDescent="0.25">
      <c r="F6492" t="str">
        <f t="shared" si="101"/>
        <v/>
      </c>
    </row>
    <row r="6493" spans="6:6" x14ac:dyDescent="0.25">
      <c r="F6493" t="str">
        <f t="shared" si="101"/>
        <v/>
      </c>
    </row>
    <row r="6494" spans="6:6" x14ac:dyDescent="0.25">
      <c r="F6494" t="str">
        <f t="shared" si="101"/>
        <v/>
      </c>
    </row>
    <row r="6495" spans="6:6" x14ac:dyDescent="0.25">
      <c r="F6495" t="str">
        <f t="shared" si="101"/>
        <v/>
      </c>
    </row>
    <row r="6496" spans="6:6" x14ac:dyDescent="0.25">
      <c r="F6496" t="str">
        <f t="shared" si="101"/>
        <v/>
      </c>
    </row>
    <row r="6497" spans="6:6" x14ac:dyDescent="0.25">
      <c r="F6497" t="str">
        <f t="shared" si="101"/>
        <v/>
      </c>
    </row>
    <row r="6498" spans="6:6" x14ac:dyDescent="0.25">
      <c r="F6498" t="str">
        <f t="shared" si="101"/>
        <v/>
      </c>
    </row>
    <row r="6499" spans="6:6" x14ac:dyDescent="0.25">
      <c r="F6499" t="str">
        <f t="shared" si="101"/>
        <v/>
      </c>
    </row>
    <row r="6500" spans="6:6" x14ac:dyDescent="0.25">
      <c r="F6500" t="str">
        <f t="shared" si="101"/>
        <v/>
      </c>
    </row>
    <row r="6501" spans="6:6" x14ac:dyDescent="0.25">
      <c r="F6501" t="str">
        <f t="shared" si="101"/>
        <v/>
      </c>
    </row>
    <row r="6502" spans="6:6" x14ac:dyDescent="0.25">
      <c r="F6502" t="str">
        <f t="shared" si="101"/>
        <v/>
      </c>
    </row>
    <row r="6503" spans="6:6" x14ac:dyDescent="0.25">
      <c r="F6503" t="str">
        <f t="shared" si="101"/>
        <v/>
      </c>
    </row>
    <row r="6504" spans="6:6" x14ac:dyDescent="0.25">
      <c r="F6504" t="str">
        <f t="shared" si="101"/>
        <v/>
      </c>
    </row>
    <row r="6505" spans="6:6" x14ac:dyDescent="0.25">
      <c r="F6505" t="str">
        <f t="shared" si="101"/>
        <v/>
      </c>
    </row>
    <row r="6506" spans="6:6" x14ac:dyDescent="0.25">
      <c r="F6506" t="str">
        <f t="shared" si="101"/>
        <v/>
      </c>
    </row>
    <row r="6507" spans="6:6" x14ac:dyDescent="0.25">
      <c r="F6507" t="str">
        <f t="shared" si="101"/>
        <v/>
      </c>
    </row>
    <row r="6508" spans="6:6" x14ac:dyDescent="0.25">
      <c r="F6508" t="str">
        <f t="shared" si="101"/>
        <v/>
      </c>
    </row>
    <row r="6509" spans="6:6" x14ac:dyDescent="0.25">
      <c r="F6509" t="str">
        <f t="shared" si="101"/>
        <v/>
      </c>
    </row>
    <row r="6510" spans="6:6" x14ac:dyDescent="0.25">
      <c r="F6510" t="str">
        <f t="shared" si="101"/>
        <v/>
      </c>
    </row>
    <row r="6511" spans="6:6" x14ac:dyDescent="0.25">
      <c r="F6511" t="str">
        <f t="shared" si="101"/>
        <v/>
      </c>
    </row>
    <row r="6512" spans="6:6" x14ac:dyDescent="0.25">
      <c r="F6512" t="str">
        <f t="shared" si="101"/>
        <v/>
      </c>
    </row>
    <row r="6513" spans="6:6" x14ac:dyDescent="0.25">
      <c r="F6513" t="str">
        <f t="shared" si="101"/>
        <v/>
      </c>
    </row>
    <row r="6514" spans="6:6" x14ac:dyDescent="0.25">
      <c r="F6514" t="str">
        <f t="shared" si="101"/>
        <v/>
      </c>
    </row>
    <row r="6515" spans="6:6" x14ac:dyDescent="0.25">
      <c r="F6515" t="str">
        <f t="shared" si="101"/>
        <v/>
      </c>
    </row>
    <row r="6516" spans="6:6" x14ac:dyDescent="0.25">
      <c r="F6516" t="str">
        <f t="shared" si="101"/>
        <v/>
      </c>
    </row>
    <row r="6517" spans="6:6" x14ac:dyDescent="0.25">
      <c r="F6517" t="str">
        <f t="shared" si="101"/>
        <v/>
      </c>
    </row>
    <row r="6518" spans="6:6" x14ac:dyDescent="0.25">
      <c r="F6518" t="str">
        <f t="shared" si="101"/>
        <v/>
      </c>
    </row>
    <row r="6519" spans="6:6" x14ac:dyDescent="0.25">
      <c r="F6519" t="str">
        <f t="shared" si="101"/>
        <v/>
      </c>
    </row>
    <row r="6520" spans="6:6" x14ac:dyDescent="0.25">
      <c r="F6520" t="str">
        <f t="shared" si="101"/>
        <v/>
      </c>
    </row>
    <row r="6521" spans="6:6" x14ac:dyDescent="0.25">
      <c r="F6521" t="str">
        <f t="shared" si="101"/>
        <v/>
      </c>
    </row>
    <row r="6522" spans="6:6" x14ac:dyDescent="0.25">
      <c r="F6522" t="str">
        <f t="shared" si="101"/>
        <v/>
      </c>
    </row>
    <row r="6523" spans="6:6" x14ac:dyDescent="0.25">
      <c r="F6523" t="str">
        <f t="shared" si="101"/>
        <v/>
      </c>
    </row>
    <row r="6524" spans="6:6" x14ac:dyDescent="0.25">
      <c r="F6524" t="str">
        <f t="shared" si="101"/>
        <v/>
      </c>
    </row>
    <row r="6525" spans="6:6" x14ac:dyDescent="0.25">
      <c r="F6525" t="str">
        <f t="shared" si="101"/>
        <v/>
      </c>
    </row>
    <row r="6526" spans="6:6" x14ac:dyDescent="0.25">
      <c r="F6526" t="str">
        <f t="shared" si="101"/>
        <v/>
      </c>
    </row>
    <row r="6527" spans="6:6" x14ac:dyDescent="0.25">
      <c r="F6527" t="str">
        <f t="shared" si="101"/>
        <v/>
      </c>
    </row>
    <row r="6528" spans="6:6" x14ac:dyDescent="0.25">
      <c r="F6528" t="str">
        <f t="shared" si="101"/>
        <v/>
      </c>
    </row>
    <row r="6529" spans="6:6" x14ac:dyDescent="0.25">
      <c r="F6529" t="str">
        <f t="shared" si="101"/>
        <v/>
      </c>
    </row>
    <row r="6530" spans="6:6" x14ac:dyDescent="0.25">
      <c r="F6530" t="str">
        <f t="shared" si="101"/>
        <v/>
      </c>
    </row>
    <row r="6531" spans="6:6" x14ac:dyDescent="0.25">
      <c r="F6531" t="str">
        <f t="shared" ref="F6531:F6594" si="102">CONCATENATE(A6531,B6531,C6531,D6531,E6531)</f>
        <v/>
      </c>
    </row>
    <row r="6532" spans="6:6" x14ac:dyDescent="0.25">
      <c r="F6532" t="str">
        <f t="shared" si="102"/>
        <v/>
      </c>
    </row>
    <row r="6533" spans="6:6" x14ac:dyDescent="0.25">
      <c r="F6533" t="str">
        <f t="shared" si="102"/>
        <v/>
      </c>
    </row>
    <row r="6534" spans="6:6" x14ac:dyDescent="0.25">
      <c r="F6534" t="str">
        <f t="shared" si="102"/>
        <v/>
      </c>
    </row>
    <row r="6535" spans="6:6" x14ac:dyDescent="0.25">
      <c r="F6535" t="str">
        <f t="shared" si="102"/>
        <v/>
      </c>
    </row>
    <row r="6536" spans="6:6" x14ac:dyDescent="0.25">
      <c r="F6536" t="str">
        <f t="shared" si="102"/>
        <v/>
      </c>
    </row>
    <row r="6537" spans="6:6" x14ac:dyDescent="0.25">
      <c r="F6537" t="str">
        <f t="shared" si="102"/>
        <v/>
      </c>
    </row>
    <row r="6538" spans="6:6" x14ac:dyDescent="0.25">
      <c r="F6538" t="str">
        <f t="shared" si="102"/>
        <v/>
      </c>
    </row>
    <row r="6539" spans="6:6" x14ac:dyDescent="0.25">
      <c r="F6539" t="str">
        <f t="shared" si="102"/>
        <v/>
      </c>
    </row>
    <row r="6540" spans="6:6" x14ac:dyDescent="0.25">
      <c r="F6540" t="str">
        <f t="shared" si="102"/>
        <v/>
      </c>
    </row>
    <row r="6541" spans="6:6" x14ac:dyDescent="0.25">
      <c r="F6541" t="str">
        <f t="shared" si="102"/>
        <v/>
      </c>
    </row>
    <row r="6542" spans="6:6" x14ac:dyDescent="0.25">
      <c r="F6542" t="str">
        <f t="shared" si="102"/>
        <v/>
      </c>
    </row>
    <row r="6543" spans="6:6" x14ac:dyDescent="0.25">
      <c r="F6543" t="str">
        <f t="shared" si="102"/>
        <v/>
      </c>
    </row>
    <row r="6544" spans="6:6" x14ac:dyDescent="0.25">
      <c r="F6544" t="str">
        <f t="shared" si="102"/>
        <v/>
      </c>
    </row>
    <row r="6545" spans="6:6" x14ac:dyDescent="0.25">
      <c r="F6545" t="str">
        <f t="shared" si="102"/>
        <v/>
      </c>
    </row>
    <row r="6546" spans="6:6" x14ac:dyDescent="0.25">
      <c r="F6546" t="str">
        <f t="shared" si="102"/>
        <v/>
      </c>
    </row>
    <row r="6547" spans="6:6" x14ac:dyDescent="0.25">
      <c r="F6547" t="str">
        <f t="shared" si="102"/>
        <v/>
      </c>
    </row>
    <row r="6548" spans="6:6" x14ac:dyDescent="0.25">
      <c r="F6548" t="str">
        <f t="shared" si="102"/>
        <v/>
      </c>
    </row>
    <row r="6549" spans="6:6" x14ac:dyDescent="0.25">
      <c r="F6549" t="str">
        <f t="shared" si="102"/>
        <v/>
      </c>
    </row>
    <row r="6550" spans="6:6" x14ac:dyDescent="0.25">
      <c r="F6550" t="str">
        <f t="shared" si="102"/>
        <v/>
      </c>
    </row>
    <row r="6551" spans="6:6" x14ac:dyDescent="0.25">
      <c r="F6551" t="str">
        <f t="shared" si="102"/>
        <v/>
      </c>
    </row>
    <row r="6552" spans="6:6" x14ac:dyDescent="0.25">
      <c r="F6552" t="str">
        <f t="shared" si="102"/>
        <v/>
      </c>
    </row>
    <row r="6553" spans="6:6" x14ac:dyDescent="0.25">
      <c r="F6553" t="str">
        <f t="shared" si="102"/>
        <v/>
      </c>
    </row>
    <row r="6554" spans="6:6" x14ac:dyDescent="0.25">
      <c r="F6554" t="str">
        <f t="shared" si="102"/>
        <v/>
      </c>
    </row>
    <row r="6555" spans="6:6" x14ac:dyDescent="0.25">
      <c r="F6555" t="str">
        <f t="shared" si="102"/>
        <v/>
      </c>
    </row>
    <row r="6556" spans="6:6" x14ac:dyDescent="0.25">
      <c r="F6556" t="str">
        <f t="shared" si="102"/>
        <v/>
      </c>
    </row>
    <row r="6557" spans="6:6" x14ac:dyDescent="0.25">
      <c r="F6557" t="str">
        <f t="shared" si="102"/>
        <v/>
      </c>
    </row>
    <row r="6558" spans="6:6" x14ac:dyDescent="0.25">
      <c r="F6558" t="str">
        <f t="shared" si="102"/>
        <v/>
      </c>
    </row>
    <row r="6559" spans="6:6" x14ac:dyDescent="0.25">
      <c r="F6559" t="str">
        <f t="shared" si="102"/>
        <v/>
      </c>
    </row>
    <row r="6560" spans="6:6" x14ac:dyDescent="0.25">
      <c r="F6560" t="str">
        <f t="shared" si="102"/>
        <v/>
      </c>
    </row>
    <row r="6561" spans="6:6" x14ac:dyDescent="0.25">
      <c r="F6561" t="str">
        <f t="shared" si="102"/>
        <v/>
      </c>
    </row>
    <row r="6562" spans="6:6" x14ac:dyDescent="0.25">
      <c r="F6562" t="str">
        <f t="shared" si="102"/>
        <v/>
      </c>
    </row>
    <row r="6563" spans="6:6" x14ac:dyDescent="0.25">
      <c r="F6563" t="str">
        <f t="shared" si="102"/>
        <v/>
      </c>
    </row>
    <row r="6564" spans="6:6" x14ac:dyDescent="0.25">
      <c r="F6564" t="str">
        <f t="shared" si="102"/>
        <v/>
      </c>
    </row>
    <row r="6565" spans="6:6" x14ac:dyDescent="0.25">
      <c r="F6565" t="str">
        <f t="shared" si="102"/>
        <v/>
      </c>
    </row>
    <row r="6566" spans="6:6" x14ac:dyDescent="0.25">
      <c r="F6566" t="str">
        <f t="shared" si="102"/>
        <v/>
      </c>
    </row>
    <row r="6567" spans="6:6" x14ac:dyDescent="0.25">
      <c r="F6567" t="str">
        <f t="shared" si="102"/>
        <v/>
      </c>
    </row>
    <row r="6568" spans="6:6" x14ac:dyDescent="0.25">
      <c r="F6568" t="str">
        <f t="shared" si="102"/>
        <v/>
      </c>
    </row>
    <row r="6569" spans="6:6" x14ac:dyDescent="0.25">
      <c r="F6569" t="str">
        <f t="shared" si="102"/>
        <v/>
      </c>
    </row>
    <row r="6570" spans="6:6" x14ac:dyDescent="0.25">
      <c r="F6570" t="str">
        <f t="shared" si="102"/>
        <v/>
      </c>
    </row>
    <row r="6571" spans="6:6" x14ac:dyDescent="0.25">
      <c r="F6571" t="str">
        <f t="shared" si="102"/>
        <v/>
      </c>
    </row>
    <row r="6572" spans="6:6" x14ac:dyDescent="0.25">
      <c r="F6572" t="str">
        <f t="shared" si="102"/>
        <v/>
      </c>
    </row>
    <row r="6573" spans="6:6" x14ac:dyDescent="0.25">
      <c r="F6573" t="str">
        <f t="shared" si="102"/>
        <v/>
      </c>
    </row>
    <row r="6574" spans="6:6" x14ac:dyDescent="0.25">
      <c r="F6574" t="str">
        <f t="shared" si="102"/>
        <v/>
      </c>
    </row>
    <row r="6575" spans="6:6" x14ac:dyDescent="0.25">
      <c r="F6575" t="str">
        <f t="shared" si="102"/>
        <v/>
      </c>
    </row>
    <row r="6576" spans="6:6" x14ac:dyDescent="0.25">
      <c r="F6576" t="str">
        <f t="shared" si="102"/>
        <v/>
      </c>
    </row>
    <row r="6577" spans="6:6" x14ac:dyDescent="0.25">
      <c r="F6577" t="str">
        <f t="shared" si="102"/>
        <v/>
      </c>
    </row>
    <row r="6578" spans="6:6" x14ac:dyDescent="0.25">
      <c r="F6578" t="str">
        <f t="shared" si="102"/>
        <v/>
      </c>
    </row>
    <row r="6579" spans="6:6" x14ac:dyDescent="0.25">
      <c r="F6579" t="str">
        <f t="shared" si="102"/>
        <v/>
      </c>
    </row>
    <row r="6580" spans="6:6" x14ac:dyDescent="0.25">
      <c r="F6580" t="str">
        <f t="shared" si="102"/>
        <v/>
      </c>
    </row>
    <row r="6581" spans="6:6" x14ac:dyDescent="0.25">
      <c r="F6581" t="str">
        <f t="shared" si="102"/>
        <v/>
      </c>
    </row>
    <row r="6582" spans="6:6" x14ac:dyDescent="0.25">
      <c r="F6582" t="str">
        <f t="shared" si="102"/>
        <v/>
      </c>
    </row>
    <row r="6583" spans="6:6" x14ac:dyDescent="0.25">
      <c r="F6583" t="str">
        <f t="shared" si="102"/>
        <v/>
      </c>
    </row>
    <row r="6584" spans="6:6" x14ac:dyDescent="0.25">
      <c r="F6584" t="str">
        <f t="shared" si="102"/>
        <v/>
      </c>
    </row>
    <row r="6585" spans="6:6" x14ac:dyDescent="0.25">
      <c r="F6585" t="str">
        <f t="shared" si="102"/>
        <v/>
      </c>
    </row>
    <row r="6586" spans="6:6" x14ac:dyDescent="0.25">
      <c r="F6586" t="str">
        <f t="shared" si="102"/>
        <v/>
      </c>
    </row>
    <row r="6587" spans="6:6" x14ac:dyDescent="0.25">
      <c r="F6587" t="str">
        <f t="shared" si="102"/>
        <v/>
      </c>
    </row>
    <row r="6588" spans="6:6" x14ac:dyDescent="0.25">
      <c r="F6588" t="str">
        <f t="shared" si="102"/>
        <v/>
      </c>
    </row>
    <row r="6589" spans="6:6" x14ac:dyDescent="0.25">
      <c r="F6589" t="str">
        <f t="shared" si="102"/>
        <v/>
      </c>
    </row>
    <row r="6590" spans="6:6" x14ac:dyDescent="0.25">
      <c r="F6590" t="str">
        <f t="shared" si="102"/>
        <v/>
      </c>
    </row>
    <row r="6591" spans="6:6" x14ac:dyDescent="0.25">
      <c r="F6591" t="str">
        <f t="shared" si="102"/>
        <v/>
      </c>
    </row>
    <row r="6592" spans="6:6" x14ac:dyDescent="0.25">
      <c r="F6592" t="str">
        <f t="shared" si="102"/>
        <v/>
      </c>
    </row>
    <row r="6593" spans="6:6" x14ac:dyDescent="0.25">
      <c r="F6593" t="str">
        <f t="shared" si="102"/>
        <v/>
      </c>
    </row>
    <row r="6594" spans="6:6" x14ac:dyDescent="0.25">
      <c r="F6594" t="str">
        <f t="shared" si="102"/>
        <v/>
      </c>
    </row>
    <row r="6595" spans="6:6" x14ac:dyDescent="0.25">
      <c r="F6595" t="str">
        <f t="shared" ref="F6595:F6658" si="103">CONCATENATE(A6595,B6595,C6595,D6595,E6595)</f>
        <v/>
      </c>
    </row>
    <row r="6596" spans="6:6" x14ac:dyDescent="0.25">
      <c r="F6596" t="str">
        <f t="shared" si="103"/>
        <v/>
      </c>
    </row>
    <row r="6597" spans="6:6" x14ac:dyDescent="0.25">
      <c r="F6597" t="str">
        <f t="shared" si="103"/>
        <v/>
      </c>
    </row>
    <row r="6598" spans="6:6" x14ac:dyDescent="0.25">
      <c r="F6598" t="str">
        <f t="shared" si="103"/>
        <v/>
      </c>
    </row>
    <row r="6599" spans="6:6" x14ac:dyDescent="0.25">
      <c r="F6599" t="str">
        <f t="shared" si="103"/>
        <v/>
      </c>
    </row>
    <row r="6600" spans="6:6" x14ac:dyDescent="0.25">
      <c r="F6600" t="str">
        <f t="shared" si="103"/>
        <v/>
      </c>
    </row>
    <row r="6601" spans="6:6" x14ac:dyDescent="0.25">
      <c r="F6601" t="str">
        <f t="shared" si="103"/>
        <v/>
      </c>
    </row>
    <row r="6602" spans="6:6" x14ac:dyDescent="0.25">
      <c r="F6602" t="str">
        <f t="shared" si="103"/>
        <v/>
      </c>
    </row>
    <row r="6603" spans="6:6" x14ac:dyDescent="0.25">
      <c r="F6603" t="str">
        <f t="shared" si="103"/>
        <v/>
      </c>
    </row>
    <row r="6604" spans="6:6" x14ac:dyDescent="0.25">
      <c r="F6604" t="str">
        <f t="shared" si="103"/>
        <v/>
      </c>
    </row>
    <row r="6605" spans="6:6" x14ac:dyDescent="0.25">
      <c r="F6605" t="str">
        <f t="shared" si="103"/>
        <v/>
      </c>
    </row>
    <row r="6606" spans="6:6" x14ac:dyDescent="0.25">
      <c r="F6606" t="str">
        <f t="shared" si="103"/>
        <v/>
      </c>
    </row>
    <row r="6607" spans="6:6" x14ac:dyDescent="0.25">
      <c r="F6607" t="str">
        <f t="shared" si="103"/>
        <v/>
      </c>
    </row>
    <row r="6608" spans="6:6" x14ac:dyDescent="0.25">
      <c r="F6608" t="str">
        <f t="shared" si="103"/>
        <v/>
      </c>
    </row>
    <row r="6609" spans="6:6" x14ac:dyDescent="0.25">
      <c r="F6609" t="str">
        <f t="shared" si="103"/>
        <v/>
      </c>
    </row>
    <row r="6610" spans="6:6" x14ac:dyDescent="0.25">
      <c r="F6610" t="str">
        <f t="shared" si="103"/>
        <v/>
      </c>
    </row>
    <row r="6611" spans="6:6" x14ac:dyDescent="0.25">
      <c r="F6611" t="str">
        <f t="shared" si="103"/>
        <v/>
      </c>
    </row>
    <row r="6612" spans="6:6" x14ac:dyDescent="0.25">
      <c r="F6612" t="str">
        <f t="shared" si="103"/>
        <v/>
      </c>
    </row>
    <row r="6613" spans="6:6" x14ac:dyDescent="0.25">
      <c r="F6613" t="str">
        <f t="shared" si="103"/>
        <v/>
      </c>
    </row>
    <row r="6614" spans="6:6" x14ac:dyDescent="0.25">
      <c r="F6614" t="str">
        <f t="shared" si="103"/>
        <v/>
      </c>
    </row>
    <row r="6615" spans="6:6" x14ac:dyDescent="0.25">
      <c r="F6615" t="str">
        <f t="shared" si="103"/>
        <v/>
      </c>
    </row>
    <row r="6616" spans="6:6" x14ac:dyDescent="0.25">
      <c r="F6616" t="str">
        <f t="shared" si="103"/>
        <v/>
      </c>
    </row>
    <row r="6617" spans="6:6" x14ac:dyDescent="0.25">
      <c r="F6617" t="str">
        <f t="shared" si="103"/>
        <v/>
      </c>
    </row>
    <row r="6618" spans="6:6" x14ac:dyDescent="0.25">
      <c r="F6618" t="str">
        <f t="shared" si="103"/>
        <v/>
      </c>
    </row>
    <row r="6619" spans="6:6" x14ac:dyDescent="0.25">
      <c r="F6619" t="str">
        <f t="shared" si="103"/>
        <v/>
      </c>
    </row>
    <row r="6620" spans="6:6" x14ac:dyDescent="0.25">
      <c r="F6620" t="str">
        <f t="shared" si="103"/>
        <v/>
      </c>
    </row>
    <row r="6621" spans="6:6" x14ac:dyDescent="0.25">
      <c r="F6621" t="str">
        <f t="shared" si="103"/>
        <v/>
      </c>
    </row>
    <row r="6622" spans="6:6" x14ac:dyDescent="0.25">
      <c r="F6622" t="str">
        <f t="shared" si="103"/>
        <v/>
      </c>
    </row>
    <row r="6623" spans="6:6" x14ac:dyDescent="0.25">
      <c r="F6623" t="str">
        <f t="shared" si="103"/>
        <v/>
      </c>
    </row>
    <row r="6624" spans="6:6" x14ac:dyDescent="0.25">
      <c r="F6624" t="str">
        <f t="shared" si="103"/>
        <v/>
      </c>
    </row>
    <row r="6625" spans="6:6" x14ac:dyDescent="0.25">
      <c r="F6625" t="str">
        <f t="shared" si="103"/>
        <v/>
      </c>
    </row>
    <row r="6626" spans="6:6" x14ac:dyDescent="0.25">
      <c r="F6626" t="str">
        <f t="shared" si="103"/>
        <v/>
      </c>
    </row>
    <row r="6627" spans="6:6" x14ac:dyDescent="0.25">
      <c r="F6627" t="str">
        <f t="shared" si="103"/>
        <v/>
      </c>
    </row>
    <row r="6628" spans="6:6" x14ac:dyDescent="0.25">
      <c r="F6628" t="str">
        <f t="shared" si="103"/>
        <v/>
      </c>
    </row>
    <row r="6629" spans="6:6" x14ac:dyDescent="0.25">
      <c r="F6629" t="str">
        <f t="shared" si="103"/>
        <v/>
      </c>
    </row>
    <row r="6630" spans="6:6" x14ac:dyDescent="0.25">
      <c r="F6630" t="str">
        <f t="shared" si="103"/>
        <v/>
      </c>
    </row>
    <row r="6631" spans="6:6" x14ac:dyDescent="0.25">
      <c r="F6631" t="str">
        <f t="shared" si="103"/>
        <v/>
      </c>
    </row>
    <row r="6632" spans="6:6" x14ac:dyDescent="0.25">
      <c r="F6632" t="str">
        <f t="shared" si="103"/>
        <v/>
      </c>
    </row>
    <row r="6633" spans="6:6" x14ac:dyDescent="0.25">
      <c r="F6633" t="str">
        <f t="shared" si="103"/>
        <v/>
      </c>
    </row>
    <row r="6634" spans="6:6" x14ac:dyDescent="0.25">
      <c r="F6634" t="str">
        <f t="shared" si="103"/>
        <v/>
      </c>
    </row>
    <row r="6635" spans="6:6" x14ac:dyDescent="0.25">
      <c r="F6635" t="str">
        <f t="shared" si="103"/>
        <v/>
      </c>
    </row>
    <row r="6636" spans="6:6" x14ac:dyDescent="0.25">
      <c r="F6636" t="str">
        <f t="shared" si="103"/>
        <v/>
      </c>
    </row>
    <row r="6637" spans="6:6" x14ac:dyDescent="0.25">
      <c r="F6637" t="str">
        <f t="shared" si="103"/>
        <v/>
      </c>
    </row>
    <row r="6638" spans="6:6" x14ac:dyDescent="0.25">
      <c r="F6638" t="str">
        <f t="shared" si="103"/>
        <v/>
      </c>
    </row>
    <row r="6639" spans="6:6" x14ac:dyDescent="0.25">
      <c r="F6639" t="str">
        <f t="shared" si="103"/>
        <v/>
      </c>
    </row>
    <row r="6640" spans="6:6" x14ac:dyDescent="0.25">
      <c r="F6640" t="str">
        <f t="shared" si="103"/>
        <v/>
      </c>
    </row>
    <row r="6641" spans="6:6" x14ac:dyDescent="0.25">
      <c r="F6641" t="str">
        <f t="shared" si="103"/>
        <v/>
      </c>
    </row>
    <row r="6642" spans="6:6" x14ac:dyDescent="0.25">
      <c r="F6642" t="str">
        <f t="shared" si="103"/>
        <v/>
      </c>
    </row>
    <row r="6643" spans="6:6" x14ac:dyDescent="0.25">
      <c r="F6643" t="str">
        <f t="shared" si="103"/>
        <v/>
      </c>
    </row>
    <row r="6644" spans="6:6" x14ac:dyDescent="0.25">
      <c r="F6644" t="str">
        <f t="shared" si="103"/>
        <v/>
      </c>
    </row>
    <row r="6645" spans="6:6" x14ac:dyDescent="0.25">
      <c r="F6645" t="str">
        <f t="shared" si="103"/>
        <v/>
      </c>
    </row>
    <row r="6646" spans="6:6" x14ac:dyDescent="0.25">
      <c r="F6646" t="str">
        <f t="shared" si="103"/>
        <v/>
      </c>
    </row>
    <row r="6647" spans="6:6" x14ac:dyDescent="0.25">
      <c r="F6647" t="str">
        <f t="shared" si="103"/>
        <v/>
      </c>
    </row>
    <row r="6648" spans="6:6" x14ac:dyDescent="0.25">
      <c r="F6648" t="str">
        <f t="shared" si="103"/>
        <v/>
      </c>
    </row>
    <row r="6649" spans="6:6" x14ac:dyDescent="0.25">
      <c r="F6649" t="str">
        <f t="shared" si="103"/>
        <v/>
      </c>
    </row>
    <row r="6650" spans="6:6" x14ac:dyDescent="0.25">
      <c r="F6650" t="str">
        <f t="shared" si="103"/>
        <v/>
      </c>
    </row>
    <row r="6651" spans="6:6" x14ac:dyDescent="0.25">
      <c r="F6651" t="str">
        <f t="shared" si="103"/>
        <v/>
      </c>
    </row>
    <row r="6652" spans="6:6" x14ac:dyDescent="0.25">
      <c r="F6652" t="str">
        <f t="shared" si="103"/>
        <v/>
      </c>
    </row>
    <row r="6653" spans="6:6" x14ac:dyDescent="0.25">
      <c r="F6653" t="str">
        <f t="shared" si="103"/>
        <v/>
      </c>
    </row>
    <row r="6654" spans="6:6" x14ac:dyDescent="0.25">
      <c r="F6654" t="str">
        <f t="shared" si="103"/>
        <v/>
      </c>
    </row>
    <row r="6655" spans="6:6" x14ac:dyDescent="0.25">
      <c r="F6655" t="str">
        <f t="shared" si="103"/>
        <v/>
      </c>
    </row>
    <row r="6656" spans="6:6" x14ac:dyDescent="0.25">
      <c r="F6656" t="str">
        <f t="shared" si="103"/>
        <v/>
      </c>
    </row>
    <row r="6657" spans="6:6" x14ac:dyDescent="0.25">
      <c r="F6657" t="str">
        <f t="shared" si="103"/>
        <v/>
      </c>
    </row>
    <row r="6658" spans="6:6" x14ac:dyDescent="0.25">
      <c r="F6658" t="str">
        <f t="shared" si="103"/>
        <v/>
      </c>
    </row>
    <row r="6659" spans="6:6" x14ac:dyDescent="0.25">
      <c r="F6659" t="str">
        <f t="shared" ref="F6659:F6722" si="104">CONCATENATE(A6659,B6659,C6659,D6659,E6659)</f>
        <v/>
      </c>
    </row>
    <row r="6660" spans="6:6" x14ac:dyDescent="0.25">
      <c r="F6660" t="str">
        <f t="shared" si="104"/>
        <v/>
      </c>
    </row>
    <row r="6661" spans="6:6" x14ac:dyDescent="0.25">
      <c r="F6661" t="str">
        <f t="shared" si="104"/>
        <v/>
      </c>
    </row>
    <row r="6662" spans="6:6" x14ac:dyDescent="0.25">
      <c r="F6662" t="str">
        <f t="shared" si="104"/>
        <v/>
      </c>
    </row>
    <row r="6663" spans="6:6" x14ac:dyDescent="0.25">
      <c r="F6663" t="str">
        <f t="shared" si="104"/>
        <v/>
      </c>
    </row>
    <row r="6664" spans="6:6" x14ac:dyDescent="0.25">
      <c r="F6664" t="str">
        <f t="shared" si="104"/>
        <v/>
      </c>
    </row>
    <row r="6665" spans="6:6" x14ac:dyDescent="0.25">
      <c r="F6665" t="str">
        <f t="shared" si="104"/>
        <v/>
      </c>
    </row>
    <row r="6666" spans="6:6" x14ac:dyDescent="0.25">
      <c r="F6666" t="str">
        <f t="shared" si="104"/>
        <v/>
      </c>
    </row>
    <row r="6667" spans="6:6" x14ac:dyDescent="0.25">
      <c r="F6667" t="str">
        <f t="shared" si="104"/>
        <v/>
      </c>
    </row>
    <row r="6668" spans="6:6" x14ac:dyDescent="0.25">
      <c r="F6668" t="str">
        <f t="shared" si="104"/>
        <v/>
      </c>
    </row>
    <row r="6669" spans="6:6" x14ac:dyDescent="0.25">
      <c r="F6669" t="str">
        <f t="shared" si="104"/>
        <v/>
      </c>
    </row>
    <row r="6670" spans="6:6" x14ac:dyDescent="0.25">
      <c r="F6670" t="str">
        <f t="shared" si="104"/>
        <v/>
      </c>
    </row>
    <row r="6671" spans="6:6" x14ac:dyDescent="0.25">
      <c r="F6671" t="str">
        <f t="shared" si="104"/>
        <v/>
      </c>
    </row>
    <row r="6672" spans="6:6" x14ac:dyDescent="0.25">
      <c r="F6672" t="str">
        <f t="shared" si="104"/>
        <v/>
      </c>
    </row>
    <row r="6673" spans="6:6" x14ac:dyDescent="0.25">
      <c r="F6673" t="str">
        <f t="shared" si="104"/>
        <v/>
      </c>
    </row>
    <row r="6674" spans="6:6" x14ac:dyDescent="0.25">
      <c r="F6674" t="str">
        <f t="shared" si="104"/>
        <v/>
      </c>
    </row>
    <row r="6675" spans="6:6" x14ac:dyDescent="0.25">
      <c r="F6675" t="str">
        <f t="shared" si="104"/>
        <v/>
      </c>
    </row>
    <row r="6676" spans="6:6" x14ac:dyDescent="0.25">
      <c r="F6676" t="str">
        <f t="shared" si="104"/>
        <v/>
      </c>
    </row>
    <row r="6677" spans="6:6" x14ac:dyDescent="0.25">
      <c r="F6677" t="str">
        <f t="shared" si="104"/>
        <v/>
      </c>
    </row>
    <row r="6678" spans="6:6" x14ac:dyDescent="0.25">
      <c r="F6678" t="str">
        <f t="shared" si="104"/>
        <v/>
      </c>
    </row>
    <row r="6679" spans="6:6" x14ac:dyDescent="0.25">
      <c r="F6679" t="str">
        <f t="shared" si="104"/>
        <v/>
      </c>
    </row>
    <row r="6680" spans="6:6" x14ac:dyDescent="0.25">
      <c r="F6680" t="str">
        <f t="shared" si="104"/>
        <v/>
      </c>
    </row>
    <row r="6681" spans="6:6" x14ac:dyDescent="0.25">
      <c r="F6681" t="str">
        <f t="shared" si="104"/>
        <v/>
      </c>
    </row>
    <row r="6682" spans="6:6" x14ac:dyDescent="0.25">
      <c r="F6682" t="str">
        <f t="shared" si="104"/>
        <v/>
      </c>
    </row>
    <row r="6683" spans="6:6" x14ac:dyDescent="0.25">
      <c r="F6683" t="str">
        <f t="shared" si="104"/>
        <v/>
      </c>
    </row>
    <row r="6684" spans="6:6" x14ac:dyDescent="0.25">
      <c r="F6684" t="str">
        <f t="shared" si="104"/>
        <v/>
      </c>
    </row>
    <row r="6685" spans="6:6" x14ac:dyDescent="0.25">
      <c r="F6685" t="str">
        <f t="shared" si="104"/>
        <v/>
      </c>
    </row>
    <row r="6686" spans="6:6" x14ac:dyDescent="0.25">
      <c r="F6686" t="str">
        <f t="shared" si="104"/>
        <v/>
      </c>
    </row>
    <row r="6687" spans="6:6" x14ac:dyDescent="0.25">
      <c r="F6687" t="str">
        <f t="shared" si="104"/>
        <v/>
      </c>
    </row>
    <row r="6688" spans="6:6" x14ac:dyDescent="0.25">
      <c r="F6688" t="str">
        <f t="shared" si="104"/>
        <v/>
      </c>
    </row>
    <row r="6689" spans="6:6" x14ac:dyDescent="0.25">
      <c r="F6689" t="str">
        <f t="shared" si="104"/>
        <v/>
      </c>
    </row>
    <row r="6690" spans="6:6" x14ac:dyDescent="0.25">
      <c r="F6690" t="str">
        <f t="shared" si="104"/>
        <v/>
      </c>
    </row>
    <row r="6691" spans="6:6" x14ac:dyDescent="0.25">
      <c r="F6691" t="str">
        <f t="shared" si="104"/>
        <v/>
      </c>
    </row>
    <row r="6692" spans="6:6" x14ac:dyDescent="0.25">
      <c r="F6692" t="str">
        <f t="shared" si="104"/>
        <v/>
      </c>
    </row>
    <row r="6693" spans="6:6" x14ac:dyDescent="0.25">
      <c r="F6693" t="str">
        <f t="shared" si="104"/>
        <v/>
      </c>
    </row>
    <row r="6694" spans="6:6" x14ac:dyDescent="0.25">
      <c r="F6694" t="str">
        <f t="shared" si="104"/>
        <v/>
      </c>
    </row>
    <row r="6695" spans="6:6" x14ac:dyDescent="0.25">
      <c r="F6695" t="str">
        <f t="shared" si="104"/>
        <v/>
      </c>
    </row>
    <row r="6696" spans="6:6" x14ac:dyDescent="0.25">
      <c r="F6696" t="str">
        <f t="shared" si="104"/>
        <v/>
      </c>
    </row>
    <row r="6697" spans="6:6" x14ac:dyDescent="0.25">
      <c r="F6697" t="str">
        <f t="shared" si="104"/>
        <v/>
      </c>
    </row>
    <row r="6698" spans="6:6" x14ac:dyDescent="0.25">
      <c r="F6698" t="str">
        <f t="shared" si="104"/>
        <v/>
      </c>
    </row>
    <row r="6699" spans="6:6" x14ac:dyDescent="0.25">
      <c r="F6699" t="str">
        <f t="shared" si="104"/>
        <v/>
      </c>
    </row>
    <row r="6700" spans="6:6" x14ac:dyDescent="0.25">
      <c r="F6700" t="str">
        <f t="shared" si="104"/>
        <v/>
      </c>
    </row>
    <row r="6701" spans="6:6" x14ac:dyDescent="0.25">
      <c r="F6701" t="str">
        <f t="shared" si="104"/>
        <v/>
      </c>
    </row>
    <row r="6702" spans="6:6" x14ac:dyDescent="0.25">
      <c r="F6702" t="str">
        <f t="shared" si="104"/>
        <v/>
      </c>
    </row>
    <row r="6703" spans="6:6" x14ac:dyDescent="0.25">
      <c r="F6703" t="str">
        <f t="shared" si="104"/>
        <v/>
      </c>
    </row>
    <row r="6704" spans="6:6" x14ac:dyDescent="0.25">
      <c r="F6704" t="str">
        <f t="shared" si="104"/>
        <v/>
      </c>
    </row>
    <row r="6705" spans="6:6" x14ac:dyDescent="0.25">
      <c r="F6705" t="str">
        <f t="shared" si="104"/>
        <v/>
      </c>
    </row>
    <row r="6706" spans="6:6" x14ac:dyDescent="0.25">
      <c r="F6706" t="str">
        <f t="shared" si="104"/>
        <v/>
      </c>
    </row>
    <row r="6707" spans="6:6" x14ac:dyDescent="0.25">
      <c r="F6707" t="str">
        <f t="shared" si="104"/>
        <v/>
      </c>
    </row>
    <row r="6708" spans="6:6" x14ac:dyDescent="0.25">
      <c r="F6708" t="str">
        <f t="shared" si="104"/>
        <v/>
      </c>
    </row>
    <row r="6709" spans="6:6" x14ac:dyDescent="0.25">
      <c r="F6709" t="str">
        <f t="shared" si="104"/>
        <v/>
      </c>
    </row>
    <row r="6710" spans="6:6" x14ac:dyDescent="0.25">
      <c r="F6710" t="str">
        <f t="shared" si="104"/>
        <v/>
      </c>
    </row>
    <row r="6711" spans="6:6" x14ac:dyDescent="0.25">
      <c r="F6711" t="str">
        <f t="shared" si="104"/>
        <v/>
      </c>
    </row>
    <row r="6712" spans="6:6" x14ac:dyDescent="0.25">
      <c r="F6712" t="str">
        <f t="shared" si="104"/>
        <v/>
      </c>
    </row>
    <row r="6713" spans="6:6" x14ac:dyDescent="0.25">
      <c r="F6713" t="str">
        <f t="shared" si="104"/>
        <v/>
      </c>
    </row>
    <row r="6714" spans="6:6" x14ac:dyDescent="0.25">
      <c r="F6714" t="str">
        <f t="shared" si="104"/>
        <v/>
      </c>
    </row>
    <row r="6715" spans="6:6" x14ac:dyDescent="0.25">
      <c r="F6715" t="str">
        <f t="shared" si="104"/>
        <v/>
      </c>
    </row>
    <row r="6716" spans="6:6" x14ac:dyDescent="0.25">
      <c r="F6716" t="str">
        <f t="shared" si="104"/>
        <v/>
      </c>
    </row>
    <row r="6717" spans="6:6" x14ac:dyDescent="0.25">
      <c r="F6717" t="str">
        <f t="shared" si="104"/>
        <v/>
      </c>
    </row>
    <row r="6718" spans="6:6" x14ac:dyDescent="0.25">
      <c r="F6718" t="str">
        <f t="shared" si="104"/>
        <v/>
      </c>
    </row>
    <row r="6719" spans="6:6" x14ac:dyDescent="0.25">
      <c r="F6719" t="str">
        <f t="shared" si="104"/>
        <v/>
      </c>
    </row>
    <row r="6720" spans="6:6" x14ac:dyDescent="0.25">
      <c r="F6720" t="str">
        <f t="shared" si="104"/>
        <v/>
      </c>
    </row>
    <row r="6721" spans="6:6" x14ac:dyDescent="0.25">
      <c r="F6721" t="str">
        <f t="shared" si="104"/>
        <v/>
      </c>
    </row>
    <row r="6722" spans="6:6" x14ac:dyDescent="0.25">
      <c r="F6722" t="str">
        <f t="shared" si="104"/>
        <v/>
      </c>
    </row>
    <row r="6723" spans="6:6" x14ac:dyDescent="0.25">
      <c r="F6723" t="str">
        <f t="shared" ref="F6723:F6786" si="105">CONCATENATE(A6723,B6723,C6723,D6723,E6723)</f>
        <v/>
      </c>
    </row>
    <row r="6724" spans="6:6" x14ac:dyDescent="0.25">
      <c r="F6724" t="str">
        <f t="shared" si="105"/>
        <v/>
      </c>
    </row>
    <row r="6725" spans="6:6" x14ac:dyDescent="0.25">
      <c r="F6725" t="str">
        <f t="shared" si="105"/>
        <v/>
      </c>
    </row>
    <row r="6726" spans="6:6" x14ac:dyDescent="0.25">
      <c r="F6726" t="str">
        <f t="shared" si="105"/>
        <v/>
      </c>
    </row>
    <row r="6727" spans="6:6" x14ac:dyDescent="0.25">
      <c r="F6727" t="str">
        <f t="shared" si="105"/>
        <v/>
      </c>
    </row>
    <row r="6728" spans="6:6" x14ac:dyDescent="0.25">
      <c r="F6728" t="str">
        <f t="shared" si="105"/>
        <v/>
      </c>
    </row>
    <row r="6729" spans="6:6" x14ac:dyDescent="0.25">
      <c r="F6729" t="str">
        <f t="shared" si="105"/>
        <v/>
      </c>
    </row>
    <row r="6730" spans="6:6" x14ac:dyDescent="0.25">
      <c r="F6730" t="str">
        <f t="shared" si="105"/>
        <v/>
      </c>
    </row>
    <row r="6731" spans="6:6" x14ac:dyDescent="0.25">
      <c r="F6731" t="str">
        <f t="shared" si="105"/>
        <v/>
      </c>
    </row>
    <row r="6732" spans="6:6" x14ac:dyDescent="0.25">
      <c r="F6732" t="str">
        <f t="shared" si="105"/>
        <v/>
      </c>
    </row>
    <row r="6733" spans="6:6" x14ac:dyDescent="0.25">
      <c r="F6733" t="str">
        <f t="shared" si="105"/>
        <v/>
      </c>
    </row>
    <row r="6734" spans="6:6" x14ac:dyDescent="0.25">
      <c r="F6734" t="str">
        <f t="shared" si="105"/>
        <v/>
      </c>
    </row>
    <row r="6735" spans="6:6" x14ac:dyDescent="0.25">
      <c r="F6735" t="str">
        <f t="shared" si="105"/>
        <v/>
      </c>
    </row>
    <row r="6736" spans="6:6" x14ac:dyDescent="0.25">
      <c r="F6736" t="str">
        <f t="shared" si="105"/>
        <v/>
      </c>
    </row>
    <row r="6737" spans="6:6" x14ac:dyDescent="0.25">
      <c r="F6737" t="str">
        <f t="shared" si="105"/>
        <v/>
      </c>
    </row>
    <row r="6738" spans="6:6" x14ac:dyDescent="0.25">
      <c r="F6738" t="str">
        <f t="shared" si="105"/>
        <v/>
      </c>
    </row>
    <row r="6739" spans="6:6" x14ac:dyDescent="0.25">
      <c r="F6739" t="str">
        <f t="shared" si="105"/>
        <v/>
      </c>
    </row>
    <row r="6740" spans="6:6" x14ac:dyDescent="0.25">
      <c r="F6740" t="str">
        <f t="shared" si="105"/>
        <v/>
      </c>
    </row>
    <row r="6741" spans="6:6" x14ac:dyDescent="0.25">
      <c r="F6741" t="str">
        <f t="shared" si="105"/>
        <v/>
      </c>
    </row>
    <row r="6742" spans="6:6" x14ac:dyDescent="0.25">
      <c r="F6742" t="str">
        <f t="shared" si="105"/>
        <v/>
      </c>
    </row>
    <row r="6743" spans="6:6" x14ac:dyDescent="0.25">
      <c r="F6743" t="str">
        <f t="shared" si="105"/>
        <v/>
      </c>
    </row>
    <row r="6744" spans="6:6" x14ac:dyDescent="0.25">
      <c r="F6744" t="str">
        <f t="shared" si="105"/>
        <v/>
      </c>
    </row>
    <row r="6745" spans="6:6" x14ac:dyDescent="0.25">
      <c r="F6745" t="str">
        <f t="shared" si="105"/>
        <v/>
      </c>
    </row>
    <row r="6746" spans="6:6" x14ac:dyDescent="0.25">
      <c r="F6746" t="str">
        <f t="shared" si="105"/>
        <v/>
      </c>
    </row>
    <row r="6747" spans="6:6" x14ac:dyDescent="0.25">
      <c r="F6747" t="str">
        <f t="shared" si="105"/>
        <v/>
      </c>
    </row>
    <row r="6748" spans="6:6" x14ac:dyDescent="0.25">
      <c r="F6748" t="str">
        <f t="shared" si="105"/>
        <v/>
      </c>
    </row>
    <row r="6749" spans="6:6" x14ac:dyDescent="0.25">
      <c r="F6749" t="str">
        <f t="shared" si="105"/>
        <v/>
      </c>
    </row>
    <row r="6750" spans="6:6" x14ac:dyDescent="0.25">
      <c r="F6750" t="str">
        <f t="shared" si="105"/>
        <v/>
      </c>
    </row>
    <row r="6751" spans="6:6" x14ac:dyDescent="0.25">
      <c r="F6751" t="str">
        <f t="shared" si="105"/>
        <v/>
      </c>
    </row>
    <row r="6752" spans="6:6" x14ac:dyDescent="0.25">
      <c r="F6752" t="str">
        <f t="shared" si="105"/>
        <v/>
      </c>
    </row>
    <row r="6753" spans="6:6" x14ac:dyDescent="0.25">
      <c r="F6753" t="str">
        <f t="shared" si="105"/>
        <v/>
      </c>
    </row>
    <row r="6754" spans="6:6" x14ac:dyDescent="0.25">
      <c r="F6754" t="str">
        <f t="shared" si="105"/>
        <v/>
      </c>
    </row>
    <row r="6755" spans="6:6" x14ac:dyDescent="0.25">
      <c r="F6755" t="str">
        <f t="shared" si="105"/>
        <v/>
      </c>
    </row>
    <row r="6756" spans="6:6" x14ac:dyDescent="0.25">
      <c r="F6756" t="str">
        <f t="shared" si="105"/>
        <v/>
      </c>
    </row>
    <row r="6757" spans="6:6" x14ac:dyDescent="0.25">
      <c r="F6757" t="str">
        <f t="shared" si="105"/>
        <v/>
      </c>
    </row>
    <row r="6758" spans="6:6" x14ac:dyDescent="0.25">
      <c r="F6758" t="str">
        <f t="shared" si="105"/>
        <v/>
      </c>
    </row>
    <row r="6759" spans="6:6" x14ac:dyDescent="0.25">
      <c r="F6759" t="str">
        <f t="shared" si="105"/>
        <v/>
      </c>
    </row>
    <row r="6760" spans="6:6" x14ac:dyDescent="0.25">
      <c r="F6760" t="str">
        <f t="shared" si="105"/>
        <v/>
      </c>
    </row>
    <row r="6761" spans="6:6" x14ac:dyDescent="0.25">
      <c r="F6761" t="str">
        <f t="shared" si="105"/>
        <v/>
      </c>
    </row>
    <row r="6762" spans="6:6" x14ac:dyDescent="0.25">
      <c r="F6762" t="str">
        <f t="shared" si="105"/>
        <v/>
      </c>
    </row>
    <row r="6763" spans="6:6" x14ac:dyDescent="0.25">
      <c r="F6763" t="str">
        <f t="shared" si="105"/>
        <v/>
      </c>
    </row>
    <row r="6764" spans="6:6" x14ac:dyDescent="0.25">
      <c r="F6764" t="str">
        <f t="shared" si="105"/>
        <v/>
      </c>
    </row>
    <row r="6765" spans="6:6" x14ac:dyDescent="0.25">
      <c r="F6765" t="str">
        <f t="shared" si="105"/>
        <v/>
      </c>
    </row>
    <row r="6766" spans="6:6" x14ac:dyDescent="0.25">
      <c r="F6766" t="str">
        <f t="shared" si="105"/>
        <v/>
      </c>
    </row>
    <row r="6767" spans="6:6" x14ac:dyDescent="0.25">
      <c r="F6767" t="str">
        <f t="shared" si="105"/>
        <v/>
      </c>
    </row>
    <row r="6768" spans="6:6" x14ac:dyDescent="0.25">
      <c r="F6768" t="str">
        <f t="shared" si="105"/>
        <v/>
      </c>
    </row>
    <row r="6769" spans="6:6" x14ac:dyDescent="0.25">
      <c r="F6769" t="str">
        <f t="shared" si="105"/>
        <v/>
      </c>
    </row>
    <row r="6770" spans="6:6" x14ac:dyDescent="0.25">
      <c r="F6770" t="str">
        <f t="shared" si="105"/>
        <v/>
      </c>
    </row>
    <row r="6771" spans="6:6" x14ac:dyDescent="0.25">
      <c r="F6771" t="str">
        <f t="shared" si="105"/>
        <v/>
      </c>
    </row>
    <row r="6772" spans="6:6" x14ac:dyDescent="0.25">
      <c r="F6772" t="str">
        <f t="shared" si="105"/>
        <v/>
      </c>
    </row>
    <row r="6773" spans="6:6" x14ac:dyDescent="0.25">
      <c r="F6773" t="str">
        <f t="shared" si="105"/>
        <v/>
      </c>
    </row>
    <row r="6774" spans="6:6" x14ac:dyDescent="0.25">
      <c r="F6774" t="str">
        <f t="shared" si="105"/>
        <v/>
      </c>
    </row>
    <row r="6775" spans="6:6" x14ac:dyDescent="0.25">
      <c r="F6775" t="str">
        <f t="shared" si="105"/>
        <v/>
      </c>
    </row>
    <row r="6776" spans="6:6" x14ac:dyDescent="0.25">
      <c r="F6776" t="str">
        <f t="shared" si="105"/>
        <v/>
      </c>
    </row>
    <row r="6777" spans="6:6" x14ac:dyDescent="0.25">
      <c r="F6777" t="str">
        <f t="shared" si="105"/>
        <v/>
      </c>
    </row>
    <row r="6778" spans="6:6" x14ac:dyDescent="0.25">
      <c r="F6778" t="str">
        <f t="shared" si="105"/>
        <v/>
      </c>
    </row>
    <row r="6779" spans="6:6" x14ac:dyDescent="0.25">
      <c r="F6779" t="str">
        <f t="shared" si="105"/>
        <v/>
      </c>
    </row>
    <row r="6780" spans="6:6" x14ac:dyDescent="0.25">
      <c r="F6780" t="str">
        <f t="shared" si="105"/>
        <v/>
      </c>
    </row>
    <row r="6781" spans="6:6" x14ac:dyDescent="0.25">
      <c r="F6781" t="str">
        <f t="shared" si="105"/>
        <v/>
      </c>
    </row>
    <row r="6782" spans="6:6" x14ac:dyDescent="0.25">
      <c r="F6782" t="str">
        <f t="shared" si="105"/>
        <v/>
      </c>
    </row>
    <row r="6783" spans="6:6" x14ac:dyDescent="0.25">
      <c r="F6783" t="str">
        <f t="shared" si="105"/>
        <v/>
      </c>
    </row>
    <row r="6784" spans="6:6" x14ac:dyDescent="0.25">
      <c r="F6784" t="str">
        <f t="shared" si="105"/>
        <v/>
      </c>
    </row>
    <row r="6785" spans="6:6" x14ac:dyDescent="0.25">
      <c r="F6785" t="str">
        <f t="shared" si="105"/>
        <v/>
      </c>
    </row>
    <row r="6786" spans="6:6" x14ac:dyDescent="0.25">
      <c r="F6786" t="str">
        <f t="shared" si="105"/>
        <v/>
      </c>
    </row>
    <row r="6787" spans="6:6" x14ac:dyDescent="0.25">
      <c r="F6787" t="str">
        <f t="shared" ref="F6787:F6850" si="106">CONCATENATE(A6787,B6787,C6787,D6787,E6787)</f>
        <v/>
      </c>
    </row>
    <row r="6788" spans="6:6" x14ac:dyDescent="0.25">
      <c r="F6788" t="str">
        <f t="shared" si="106"/>
        <v/>
      </c>
    </row>
    <row r="6789" spans="6:6" x14ac:dyDescent="0.25">
      <c r="F6789" t="str">
        <f t="shared" si="106"/>
        <v/>
      </c>
    </row>
    <row r="6790" spans="6:6" x14ac:dyDescent="0.25">
      <c r="F6790" t="str">
        <f t="shared" si="106"/>
        <v/>
      </c>
    </row>
    <row r="6791" spans="6:6" x14ac:dyDescent="0.25">
      <c r="F6791" t="str">
        <f t="shared" si="106"/>
        <v/>
      </c>
    </row>
    <row r="6792" spans="6:6" x14ac:dyDescent="0.25">
      <c r="F6792" t="str">
        <f t="shared" si="106"/>
        <v/>
      </c>
    </row>
    <row r="6793" spans="6:6" x14ac:dyDescent="0.25">
      <c r="F6793" t="str">
        <f t="shared" si="106"/>
        <v/>
      </c>
    </row>
    <row r="6794" spans="6:6" x14ac:dyDescent="0.25">
      <c r="F6794" t="str">
        <f t="shared" si="106"/>
        <v/>
      </c>
    </row>
    <row r="6795" spans="6:6" x14ac:dyDescent="0.25">
      <c r="F6795" t="str">
        <f t="shared" si="106"/>
        <v/>
      </c>
    </row>
    <row r="6796" spans="6:6" x14ac:dyDescent="0.25">
      <c r="F6796" t="str">
        <f t="shared" si="106"/>
        <v/>
      </c>
    </row>
    <row r="6797" spans="6:6" x14ac:dyDescent="0.25">
      <c r="F6797" t="str">
        <f t="shared" si="106"/>
        <v/>
      </c>
    </row>
    <row r="6798" spans="6:6" x14ac:dyDescent="0.25">
      <c r="F6798" t="str">
        <f t="shared" si="106"/>
        <v/>
      </c>
    </row>
    <row r="6799" spans="6:6" x14ac:dyDescent="0.25">
      <c r="F6799" t="str">
        <f t="shared" si="106"/>
        <v/>
      </c>
    </row>
    <row r="6800" spans="6:6" x14ac:dyDescent="0.25">
      <c r="F6800" t="str">
        <f t="shared" si="106"/>
        <v/>
      </c>
    </row>
    <row r="6801" spans="6:6" x14ac:dyDescent="0.25">
      <c r="F6801" t="str">
        <f t="shared" si="106"/>
        <v/>
      </c>
    </row>
    <row r="6802" spans="6:6" x14ac:dyDescent="0.25">
      <c r="F6802" t="str">
        <f t="shared" si="106"/>
        <v/>
      </c>
    </row>
    <row r="6803" spans="6:6" x14ac:dyDescent="0.25">
      <c r="F6803" t="str">
        <f t="shared" si="106"/>
        <v/>
      </c>
    </row>
    <row r="6804" spans="6:6" x14ac:dyDescent="0.25">
      <c r="F6804" t="str">
        <f t="shared" si="106"/>
        <v/>
      </c>
    </row>
    <row r="6805" spans="6:6" x14ac:dyDescent="0.25">
      <c r="F6805" t="str">
        <f t="shared" si="106"/>
        <v/>
      </c>
    </row>
    <row r="6806" spans="6:6" x14ac:dyDescent="0.25">
      <c r="F6806" t="str">
        <f t="shared" si="106"/>
        <v/>
      </c>
    </row>
    <row r="6807" spans="6:6" x14ac:dyDescent="0.25">
      <c r="F6807" t="str">
        <f t="shared" si="106"/>
        <v/>
      </c>
    </row>
    <row r="6808" spans="6:6" x14ac:dyDescent="0.25">
      <c r="F6808" t="str">
        <f t="shared" si="106"/>
        <v/>
      </c>
    </row>
    <row r="6809" spans="6:6" x14ac:dyDescent="0.25">
      <c r="F6809" t="str">
        <f t="shared" si="106"/>
        <v/>
      </c>
    </row>
    <row r="6810" spans="6:6" x14ac:dyDescent="0.25">
      <c r="F6810" t="str">
        <f t="shared" si="106"/>
        <v/>
      </c>
    </row>
    <row r="6811" spans="6:6" x14ac:dyDescent="0.25">
      <c r="F6811" t="str">
        <f t="shared" si="106"/>
        <v/>
      </c>
    </row>
    <row r="6812" spans="6:6" x14ac:dyDescent="0.25">
      <c r="F6812" t="str">
        <f t="shared" si="106"/>
        <v/>
      </c>
    </row>
    <row r="6813" spans="6:6" x14ac:dyDescent="0.25">
      <c r="F6813" t="str">
        <f t="shared" si="106"/>
        <v/>
      </c>
    </row>
    <row r="6814" spans="6:6" x14ac:dyDescent="0.25">
      <c r="F6814" t="str">
        <f t="shared" si="106"/>
        <v/>
      </c>
    </row>
    <row r="6815" spans="6:6" x14ac:dyDescent="0.25">
      <c r="F6815" t="str">
        <f t="shared" si="106"/>
        <v/>
      </c>
    </row>
    <row r="6816" spans="6:6" x14ac:dyDescent="0.25">
      <c r="F6816" t="str">
        <f t="shared" si="106"/>
        <v/>
      </c>
    </row>
    <row r="6817" spans="6:6" x14ac:dyDescent="0.25">
      <c r="F6817" t="str">
        <f t="shared" si="106"/>
        <v/>
      </c>
    </row>
    <row r="6818" spans="6:6" x14ac:dyDescent="0.25">
      <c r="F6818" t="str">
        <f t="shared" si="106"/>
        <v/>
      </c>
    </row>
    <row r="6819" spans="6:6" x14ac:dyDescent="0.25">
      <c r="F6819" t="str">
        <f t="shared" si="106"/>
        <v/>
      </c>
    </row>
    <row r="6820" spans="6:6" x14ac:dyDescent="0.25">
      <c r="F6820" t="str">
        <f t="shared" si="106"/>
        <v/>
      </c>
    </row>
    <row r="6821" spans="6:6" x14ac:dyDescent="0.25">
      <c r="F6821" t="str">
        <f t="shared" si="106"/>
        <v/>
      </c>
    </row>
    <row r="6822" spans="6:6" x14ac:dyDescent="0.25">
      <c r="F6822" t="str">
        <f t="shared" si="106"/>
        <v/>
      </c>
    </row>
    <row r="6823" spans="6:6" x14ac:dyDescent="0.25">
      <c r="F6823" t="str">
        <f t="shared" si="106"/>
        <v/>
      </c>
    </row>
    <row r="6824" spans="6:6" x14ac:dyDescent="0.25">
      <c r="F6824" t="str">
        <f t="shared" si="106"/>
        <v/>
      </c>
    </row>
    <row r="6825" spans="6:6" x14ac:dyDescent="0.25">
      <c r="F6825" t="str">
        <f t="shared" si="106"/>
        <v/>
      </c>
    </row>
    <row r="6826" spans="6:6" x14ac:dyDescent="0.25">
      <c r="F6826" t="str">
        <f t="shared" si="106"/>
        <v/>
      </c>
    </row>
    <row r="6827" spans="6:6" x14ac:dyDescent="0.25">
      <c r="F6827" t="str">
        <f t="shared" si="106"/>
        <v/>
      </c>
    </row>
    <row r="6828" spans="6:6" x14ac:dyDescent="0.25">
      <c r="F6828" t="str">
        <f t="shared" si="106"/>
        <v/>
      </c>
    </row>
    <row r="6829" spans="6:6" x14ac:dyDescent="0.25">
      <c r="F6829" t="str">
        <f t="shared" si="106"/>
        <v/>
      </c>
    </row>
    <row r="6830" spans="6:6" x14ac:dyDescent="0.25">
      <c r="F6830" t="str">
        <f t="shared" si="106"/>
        <v/>
      </c>
    </row>
    <row r="6831" spans="6:6" x14ac:dyDescent="0.25">
      <c r="F6831" t="str">
        <f t="shared" si="106"/>
        <v/>
      </c>
    </row>
    <row r="6832" spans="6:6" x14ac:dyDescent="0.25">
      <c r="F6832" t="str">
        <f t="shared" si="106"/>
        <v/>
      </c>
    </row>
    <row r="6833" spans="6:6" x14ac:dyDescent="0.25">
      <c r="F6833" t="str">
        <f t="shared" si="106"/>
        <v/>
      </c>
    </row>
    <row r="6834" spans="6:6" x14ac:dyDescent="0.25">
      <c r="F6834" t="str">
        <f t="shared" si="106"/>
        <v/>
      </c>
    </row>
    <row r="6835" spans="6:6" x14ac:dyDescent="0.25">
      <c r="F6835" t="str">
        <f t="shared" si="106"/>
        <v/>
      </c>
    </row>
    <row r="6836" spans="6:6" x14ac:dyDescent="0.25">
      <c r="F6836" t="str">
        <f t="shared" si="106"/>
        <v/>
      </c>
    </row>
    <row r="6837" spans="6:6" x14ac:dyDescent="0.25">
      <c r="F6837" t="str">
        <f t="shared" si="106"/>
        <v/>
      </c>
    </row>
    <row r="6838" spans="6:6" x14ac:dyDescent="0.25">
      <c r="F6838" t="str">
        <f t="shared" si="106"/>
        <v/>
      </c>
    </row>
    <row r="6839" spans="6:6" x14ac:dyDescent="0.25">
      <c r="F6839" t="str">
        <f t="shared" si="106"/>
        <v/>
      </c>
    </row>
    <row r="6840" spans="6:6" x14ac:dyDescent="0.25">
      <c r="F6840" t="str">
        <f t="shared" si="106"/>
        <v/>
      </c>
    </row>
    <row r="6841" spans="6:6" x14ac:dyDescent="0.25">
      <c r="F6841" t="str">
        <f t="shared" si="106"/>
        <v/>
      </c>
    </row>
    <row r="6842" spans="6:6" x14ac:dyDescent="0.25">
      <c r="F6842" t="str">
        <f t="shared" si="106"/>
        <v/>
      </c>
    </row>
    <row r="6843" spans="6:6" x14ac:dyDescent="0.25">
      <c r="F6843" t="str">
        <f t="shared" si="106"/>
        <v/>
      </c>
    </row>
    <row r="6844" spans="6:6" x14ac:dyDescent="0.25">
      <c r="F6844" t="str">
        <f t="shared" si="106"/>
        <v/>
      </c>
    </row>
    <row r="6845" spans="6:6" x14ac:dyDescent="0.25">
      <c r="F6845" t="str">
        <f t="shared" si="106"/>
        <v/>
      </c>
    </row>
    <row r="6846" spans="6:6" x14ac:dyDescent="0.25">
      <c r="F6846" t="str">
        <f t="shared" si="106"/>
        <v/>
      </c>
    </row>
    <row r="6847" spans="6:6" x14ac:dyDescent="0.25">
      <c r="F6847" t="str">
        <f t="shared" si="106"/>
        <v/>
      </c>
    </row>
    <row r="6848" spans="6:6" x14ac:dyDescent="0.25">
      <c r="F6848" t="str">
        <f t="shared" si="106"/>
        <v/>
      </c>
    </row>
    <row r="6849" spans="6:6" x14ac:dyDescent="0.25">
      <c r="F6849" t="str">
        <f t="shared" si="106"/>
        <v/>
      </c>
    </row>
    <row r="6850" spans="6:6" x14ac:dyDescent="0.25">
      <c r="F6850" t="str">
        <f t="shared" si="106"/>
        <v/>
      </c>
    </row>
    <row r="6851" spans="6:6" x14ac:dyDescent="0.25">
      <c r="F6851" t="str">
        <f t="shared" ref="F6851:F6914" si="107">CONCATENATE(A6851,B6851,C6851,D6851,E6851)</f>
        <v/>
      </c>
    </row>
    <row r="6852" spans="6:6" x14ac:dyDescent="0.25">
      <c r="F6852" t="str">
        <f t="shared" si="107"/>
        <v/>
      </c>
    </row>
    <row r="6853" spans="6:6" x14ac:dyDescent="0.25">
      <c r="F6853" t="str">
        <f t="shared" si="107"/>
        <v/>
      </c>
    </row>
    <row r="6854" spans="6:6" x14ac:dyDescent="0.25">
      <c r="F6854" t="str">
        <f t="shared" si="107"/>
        <v/>
      </c>
    </row>
    <row r="6855" spans="6:6" x14ac:dyDescent="0.25">
      <c r="F6855" t="str">
        <f t="shared" si="107"/>
        <v/>
      </c>
    </row>
    <row r="6856" spans="6:6" x14ac:dyDescent="0.25">
      <c r="F6856" t="str">
        <f t="shared" si="107"/>
        <v/>
      </c>
    </row>
    <row r="6857" spans="6:6" x14ac:dyDescent="0.25">
      <c r="F6857" t="str">
        <f t="shared" si="107"/>
        <v/>
      </c>
    </row>
    <row r="6858" spans="6:6" x14ac:dyDescent="0.25">
      <c r="F6858" t="str">
        <f t="shared" si="107"/>
        <v/>
      </c>
    </row>
    <row r="6859" spans="6:6" x14ac:dyDescent="0.25">
      <c r="F6859" t="str">
        <f t="shared" si="107"/>
        <v/>
      </c>
    </row>
    <row r="6860" spans="6:6" x14ac:dyDescent="0.25">
      <c r="F6860" t="str">
        <f t="shared" si="107"/>
        <v/>
      </c>
    </row>
    <row r="6861" spans="6:6" x14ac:dyDescent="0.25">
      <c r="F6861" t="str">
        <f t="shared" si="107"/>
        <v/>
      </c>
    </row>
    <row r="6862" spans="6:6" x14ac:dyDescent="0.25">
      <c r="F6862" t="str">
        <f t="shared" si="107"/>
        <v/>
      </c>
    </row>
    <row r="6863" spans="6:6" x14ac:dyDescent="0.25">
      <c r="F6863" t="str">
        <f t="shared" si="107"/>
        <v/>
      </c>
    </row>
    <row r="6864" spans="6:6" x14ac:dyDescent="0.25">
      <c r="F6864" t="str">
        <f t="shared" si="107"/>
        <v/>
      </c>
    </row>
    <row r="6865" spans="6:6" x14ac:dyDescent="0.25">
      <c r="F6865" t="str">
        <f t="shared" si="107"/>
        <v/>
      </c>
    </row>
    <row r="6866" spans="6:6" x14ac:dyDescent="0.25">
      <c r="F6866" t="str">
        <f t="shared" si="107"/>
        <v/>
      </c>
    </row>
    <row r="6867" spans="6:6" x14ac:dyDescent="0.25">
      <c r="F6867" t="str">
        <f t="shared" si="107"/>
        <v/>
      </c>
    </row>
    <row r="6868" spans="6:6" x14ac:dyDescent="0.25">
      <c r="F6868" t="str">
        <f t="shared" si="107"/>
        <v/>
      </c>
    </row>
    <row r="6869" spans="6:6" x14ac:dyDescent="0.25">
      <c r="F6869" t="str">
        <f t="shared" si="107"/>
        <v/>
      </c>
    </row>
    <row r="6870" spans="6:6" x14ac:dyDescent="0.25">
      <c r="F6870" t="str">
        <f t="shared" si="107"/>
        <v/>
      </c>
    </row>
    <row r="6871" spans="6:6" x14ac:dyDescent="0.25">
      <c r="F6871" t="str">
        <f t="shared" si="107"/>
        <v/>
      </c>
    </row>
    <row r="6872" spans="6:6" x14ac:dyDescent="0.25">
      <c r="F6872" t="str">
        <f t="shared" si="107"/>
        <v/>
      </c>
    </row>
    <row r="6873" spans="6:6" x14ac:dyDescent="0.25">
      <c r="F6873" t="str">
        <f t="shared" si="107"/>
        <v/>
      </c>
    </row>
    <row r="6874" spans="6:6" x14ac:dyDescent="0.25">
      <c r="F6874" t="str">
        <f t="shared" si="107"/>
        <v/>
      </c>
    </row>
    <row r="6875" spans="6:6" x14ac:dyDescent="0.25">
      <c r="F6875" t="str">
        <f t="shared" si="107"/>
        <v/>
      </c>
    </row>
    <row r="6876" spans="6:6" x14ac:dyDescent="0.25">
      <c r="F6876" t="str">
        <f t="shared" si="107"/>
        <v/>
      </c>
    </row>
    <row r="6877" spans="6:6" x14ac:dyDescent="0.25">
      <c r="F6877" t="str">
        <f t="shared" si="107"/>
        <v/>
      </c>
    </row>
    <row r="6878" spans="6:6" x14ac:dyDescent="0.25">
      <c r="F6878" t="str">
        <f t="shared" si="107"/>
        <v/>
      </c>
    </row>
    <row r="6879" spans="6:6" x14ac:dyDescent="0.25">
      <c r="F6879" t="str">
        <f t="shared" si="107"/>
        <v/>
      </c>
    </row>
    <row r="6880" spans="6:6" x14ac:dyDescent="0.25">
      <c r="F6880" t="str">
        <f t="shared" si="107"/>
        <v/>
      </c>
    </row>
    <row r="6881" spans="6:6" x14ac:dyDescent="0.25">
      <c r="F6881" t="str">
        <f t="shared" si="107"/>
        <v/>
      </c>
    </row>
    <row r="6882" spans="6:6" x14ac:dyDescent="0.25">
      <c r="F6882" t="str">
        <f t="shared" si="107"/>
        <v/>
      </c>
    </row>
    <row r="6883" spans="6:6" x14ac:dyDescent="0.25">
      <c r="F6883" t="str">
        <f t="shared" si="107"/>
        <v/>
      </c>
    </row>
    <row r="6884" spans="6:6" x14ac:dyDescent="0.25">
      <c r="F6884" t="str">
        <f t="shared" si="107"/>
        <v/>
      </c>
    </row>
    <row r="6885" spans="6:6" x14ac:dyDescent="0.25">
      <c r="F6885" t="str">
        <f t="shared" si="107"/>
        <v/>
      </c>
    </row>
    <row r="6886" spans="6:6" x14ac:dyDescent="0.25">
      <c r="F6886" t="str">
        <f t="shared" si="107"/>
        <v/>
      </c>
    </row>
    <row r="6887" spans="6:6" x14ac:dyDescent="0.25">
      <c r="F6887" t="str">
        <f t="shared" si="107"/>
        <v/>
      </c>
    </row>
    <row r="6888" spans="6:6" x14ac:dyDescent="0.25">
      <c r="F6888" t="str">
        <f t="shared" si="107"/>
        <v/>
      </c>
    </row>
    <row r="6889" spans="6:6" x14ac:dyDescent="0.25">
      <c r="F6889" t="str">
        <f t="shared" si="107"/>
        <v/>
      </c>
    </row>
    <row r="6890" spans="6:6" x14ac:dyDescent="0.25">
      <c r="F6890" t="str">
        <f t="shared" si="107"/>
        <v/>
      </c>
    </row>
    <row r="6891" spans="6:6" x14ac:dyDescent="0.25">
      <c r="F6891" t="str">
        <f t="shared" si="107"/>
        <v/>
      </c>
    </row>
    <row r="6892" spans="6:6" x14ac:dyDescent="0.25">
      <c r="F6892" t="str">
        <f t="shared" si="107"/>
        <v/>
      </c>
    </row>
    <row r="6893" spans="6:6" x14ac:dyDescent="0.25">
      <c r="F6893" t="str">
        <f t="shared" si="107"/>
        <v/>
      </c>
    </row>
    <row r="6894" spans="6:6" x14ac:dyDescent="0.25">
      <c r="F6894" t="str">
        <f t="shared" si="107"/>
        <v/>
      </c>
    </row>
    <row r="6895" spans="6:6" x14ac:dyDescent="0.25">
      <c r="F6895" t="str">
        <f t="shared" si="107"/>
        <v/>
      </c>
    </row>
    <row r="6896" spans="6:6" x14ac:dyDescent="0.25">
      <c r="F6896" t="str">
        <f t="shared" si="107"/>
        <v/>
      </c>
    </row>
    <row r="6897" spans="6:6" x14ac:dyDescent="0.25">
      <c r="F6897" t="str">
        <f t="shared" si="107"/>
        <v/>
      </c>
    </row>
    <row r="6898" spans="6:6" x14ac:dyDescent="0.25">
      <c r="F6898" t="str">
        <f t="shared" si="107"/>
        <v/>
      </c>
    </row>
    <row r="6899" spans="6:6" x14ac:dyDescent="0.25">
      <c r="F6899" t="str">
        <f t="shared" si="107"/>
        <v/>
      </c>
    </row>
    <row r="6900" spans="6:6" x14ac:dyDescent="0.25">
      <c r="F6900" t="str">
        <f t="shared" si="107"/>
        <v/>
      </c>
    </row>
    <row r="6901" spans="6:6" x14ac:dyDescent="0.25">
      <c r="F6901" t="str">
        <f t="shared" si="107"/>
        <v/>
      </c>
    </row>
    <row r="6902" spans="6:6" x14ac:dyDescent="0.25">
      <c r="F6902" t="str">
        <f t="shared" si="107"/>
        <v/>
      </c>
    </row>
    <row r="6903" spans="6:6" x14ac:dyDescent="0.25">
      <c r="F6903" t="str">
        <f t="shared" si="107"/>
        <v/>
      </c>
    </row>
    <row r="6904" spans="6:6" x14ac:dyDescent="0.25">
      <c r="F6904" t="str">
        <f t="shared" si="107"/>
        <v/>
      </c>
    </row>
    <row r="6905" spans="6:6" x14ac:dyDescent="0.25">
      <c r="F6905" t="str">
        <f t="shared" si="107"/>
        <v/>
      </c>
    </row>
    <row r="6906" spans="6:6" x14ac:dyDescent="0.25">
      <c r="F6906" t="str">
        <f t="shared" si="107"/>
        <v/>
      </c>
    </row>
    <row r="6907" spans="6:6" x14ac:dyDescent="0.25">
      <c r="F6907" t="str">
        <f t="shared" si="107"/>
        <v/>
      </c>
    </row>
    <row r="6908" spans="6:6" x14ac:dyDescent="0.25">
      <c r="F6908" t="str">
        <f t="shared" si="107"/>
        <v/>
      </c>
    </row>
    <row r="6909" spans="6:6" x14ac:dyDescent="0.25">
      <c r="F6909" t="str">
        <f t="shared" si="107"/>
        <v/>
      </c>
    </row>
    <row r="6910" spans="6:6" x14ac:dyDescent="0.25">
      <c r="F6910" t="str">
        <f t="shared" si="107"/>
        <v/>
      </c>
    </row>
    <row r="6911" spans="6:6" x14ac:dyDescent="0.25">
      <c r="F6911" t="str">
        <f t="shared" si="107"/>
        <v/>
      </c>
    </row>
    <row r="6912" spans="6:6" x14ac:dyDescent="0.25">
      <c r="F6912" t="str">
        <f t="shared" si="107"/>
        <v/>
      </c>
    </row>
    <row r="6913" spans="6:6" x14ac:dyDescent="0.25">
      <c r="F6913" t="str">
        <f t="shared" si="107"/>
        <v/>
      </c>
    </row>
    <row r="6914" spans="6:6" x14ac:dyDescent="0.25">
      <c r="F6914" t="str">
        <f t="shared" si="107"/>
        <v/>
      </c>
    </row>
    <row r="6915" spans="6:6" x14ac:dyDescent="0.25">
      <c r="F6915" t="str">
        <f t="shared" ref="F6915:F6978" si="108">CONCATENATE(A6915,B6915,C6915,D6915,E6915)</f>
        <v/>
      </c>
    </row>
    <row r="6916" spans="6:6" x14ac:dyDescent="0.25">
      <c r="F6916" t="str">
        <f t="shared" si="108"/>
        <v/>
      </c>
    </row>
    <row r="6917" spans="6:6" x14ac:dyDescent="0.25">
      <c r="F6917" t="str">
        <f t="shared" si="108"/>
        <v/>
      </c>
    </row>
    <row r="6918" spans="6:6" x14ac:dyDescent="0.25">
      <c r="F6918" t="str">
        <f t="shared" si="108"/>
        <v/>
      </c>
    </row>
    <row r="6919" spans="6:6" x14ac:dyDescent="0.25">
      <c r="F6919" t="str">
        <f t="shared" si="108"/>
        <v/>
      </c>
    </row>
    <row r="6920" spans="6:6" x14ac:dyDescent="0.25">
      <c r="F6920" t="str">
        <f t="shared" si="108"/>
        <v/>
      </c>
    </row>
    <row r="6921" spans="6:6" x14ac:dyDescent="0.25">
      <c r="F6921" t="str">
        <f t="shared" si="108"/>
        <v/>
      </c>
    </row>
    <row r="6922" spans="6:6" x14ac:dyDescent="0.25">
      <c r="F6922" t="str">
        <f t="shared" si="108"/>
        <v/>
      </c>
    </row>
    <row r="6923" spans="6:6" x14ac:dyDescent="0.25">
      <c r="F6923" t="str">
        <f t="shared" si="108"/>
        <v/>
      </c>
    </row>
    <row r="6924" spans="6:6" x14ac:dyDescent="0.25">
      <c r="F6924" t="str">
        <f t="shared" si="108"/>
        <v/>
      </c>
    </row>
    <row r="6925" spans="6:6" x14ac:dyDescent="0.25">
      <c r="F6925" t="str">
        <f t="shared" si="108"/>
        <v/>
      </c>
    </row>
    <row r="6926" spans="6:6" x14ac:dyDescent="0.25">
      <c r="F6926" t="str">
        <f t="shared" si="108"/>
        <v/>
      </c>
    </row>
    <row r="6927" spans="6:6" x14ac:dyDescent="0.25">
      <c r="F6927" t="str">
        <f t="shared" si="108"/>
        <v/>
      </c>
    </row>
    <row r="6928" spans="6:6" x14ac:dyDescent="0.25">
      <c r="F6928" t="str">
        <f t="shared" si="108"/>
        <v/>
      </c>
    </row>
    <row r="6929" spans="6:6" x14ac:dyDescent="0.25">
      <c r="F6929" t="str">
        <f t="shared" si="108"/>
        <v/>
      </c>
    </row>
    <row r="6930" spans="6:6" x14ac:dyDescent="0.25">
      <c r="F6930" t="str">
        <f t="shared" si="108"/>
        <v/>
      </c>
    </row>
    <row r="6931" spans="6:6" x14ac:dyDescent="0.25">
      <c r="F6931" t="str">
        <f t="shared" si="108"/>
        <v/>
      </c>
    </row>
    <row r="6932" spans="6:6" x14ac:dyDescent="0.25">
      <c r="F6932" t="str">
        <f t="shared" si="108"/>
        <v/>
      </c>
    </row>
    <row r="6933" spans="6:6" x14ac:dyDescent="0.25">
      <c r="F6933" t="str">
        <f t="shared" si="108"/>
        <v/>
      </c>
    </row>
    <row r="6934" spans="6:6" x14ac:dyDescent="0.25">
      <c r="F6934" t="str">
        <f t="shared" si="108"/>
        <v/>
      </c>
    </row>
    <row r="6935" spans="6:6" x14ac:dyDescent="0.25">
      <c r="F6935" t="str">
        <f t="shared" si="108"/>
        <v/>
      </c>
    </row>
    <row r="6936" spans="6:6" x14ac:dyDescent="0.25">
      <c r="F6936" t="str">
        <f t="shared" si="108"/>
        <v/>
      </c>
    </row>
    <row r="6937" spans="6:6" x14ac:dyDescent="0.25">
      <c r="F6937" t="str">
        <f t="shared" si="108"/>
        <v/>
      </c>
    </row>
    <row r="6938" spans="6:6" x14ac:dyDescent="0.25">
      <c r="F6938" t="str">
        <f t="shared" si="108"/>
        <v/>
      </c>
    </row>
    <row r="6939" spans="6:6" x14ac:dyDescent="0.25">
      <c r="F6939" t="str">
        <f t="shared" si="108"/>
        <v/>
      </c>
    </row>
    <row r="6940" spans="6:6" x14ac:dyDescent="0.25">
      <c r="F6940" t="str">
        <f t="shared" si="108"/>
        <v/>
      </c>
    </row>
    <row r="6941" spans="6:6" x14ac:dyDescent="0.25">
      <c r="F6941" t="str">
        <f t="shared" si="108"/>
        <v/>
      </c>
    </row>
    <row r="6942" spans="6:6" x14ac:dyDescent="0.25">
      <c r="F6942" t="str">
        <f t="shared" si="108"/>
        <v/>
      </c>
    </row>
    <row r="6943" spans="6:6" x14ac:dyDescent="0.25">
      <c r="F6943" t="str">
        <f t="shared" si="108"/>
        <v/>
      </c>
    </row>
    <row r="6944" spans="6:6" x14ac:dyDescent="0.25">
      <c r="F6944" t="str">
        <f t="shared" si="108"/>
        <v/>
      </c>
    </row>
    <row r="6945" spans="6:6" x14ac:dyDescent="0.25">
      <c r="F6945" t="str">
        <f t="shared" si="108"/>
        <v/>
      </c>
    </row>
    <row r="6946" spans="6:6" x14ac:dyDescent="0.25">
      <c r="F6946" t="str">
        <f t="shared" si="108"/>
        <v/>
      </c>
    </row>
    <row r="6947" spans="6:6" x14ac:dyDescent="0.25">
      <c r="F6947" t="str">
        <f t="shared" si="108"/>
        <v/>
      </c>
    </row>
    <row r="6948" spans="6:6" x14ac:dyDescent="0.25">
      <c r="F6948" t="str">
        <f t="shared" si="108"/>
        <v/>
      </c>
    </row>
    <row r="6949" spans="6:6" x14ac:dyDescent="0.25">
      <c r="F6949" t="str">
        <f t="shared" si="108"/>
        <v/>
      </c>
    </row>
    <row r="6950" spans="6:6" x14ac:dyDescent="0.25">
      <c r="F6950" t="str">
        <f t="shared" si="108"/>
        <v/>
      </c>
    </row>
    <row r="6951" spans="6:6" x14ac:dyDescent="0.25">
      <c r="F6951" t="str">
        <f t="shared" si="108"/>
        <v/>
      </c>
    </row>
    <row r="6952" spans="6:6" x14ac:dyDescent="0.25">
      <c r="F6952" t="str">
        <f t="shared" si="108"/>
        <v/>
      </c>
    </row>
    <row r="6953" spans="6:6" x14ac:dyDescent="0.25">
      <c r="F6953" t="str">
        <f t="shared" si="108"/>
        <v/>
      </c>
    </row>
    <row r="6954" spans="6:6" x14ac:dyDescent="0.25">
      <c r="F6954" t="str">
        <f t="shared" si="108"/>
        <v/>
      </c>
    </row>
    <row r="6955" spans="6:6" x14ac:dyDescent="0.25">
      <c r="F6955" t="str">
        <f t="shared" si="108"/>
        <v/>
      </c>
    </row>
    <row r="6956" spans="6:6" x14ac:dyDescent="0.25">
      <c r="F6956" t="str">
        <f t="shared" si="108"/>
        <v/>
      </c>
    </row>
    <row r="6957" spans="6:6" x14ac:dyDescent="0.25">
      <c r="F6957" t="str">
        <f t="shared" si="108"/>
        <v/>
      </c>
    </row>
    <row r="6958" spans="6:6" x14ac:dyDescent="0.25">
      <c r="F6958" t="str">
        <f t="shared" si="108"/>
        <v/>
      </c>
    </row>
    <row r="6959" spans="6:6" x14ac:dyDescent="0.25">
      <c r="F6959" t="str">
        <f t="shared" si="108"/>
        <v/>
      </c>
    </row>
    <row r="6960" spans="6:6" x14ac:dyDescent="0.25">
      <c r="F6960" t="str">
        <f t="shared" si="108"/>
        <v/>
      </c>
    </row>
    <row r="6961" spans="6:6" x14ac:dyDescent="0.25">
      <c r="F6961" t="str">
        <f t="shared" si="108"/>
        <v/>
      </c>
    </row>
    <row r="6962" spans="6:6" x14ac:dyDescent="0.25">
      <c r="F6962" t="str">
        <f t="shared" si="108"/>
        <v/>
      </c>
    </row>
    <row r="6963" spans="6:6" x14ac:dyDescent="0.25">
      <c r="F6963" t="str">
        <f t="shared" si="108"/>
        <v/>
      </c>
    </row>
    <row r="6964" spans="6:6" x14ac:dyDescent="0.25">
      <c r="F6964" t="str">
        <f t="shared" si="108"/>
        <v/>
      </c>
    </row>
    <row r="6965" spans="6:6" x14ac:dyDescent="0.25">
      <c r="F6965" t="str">
        <f t="shared" si="108"/>
        <v/>
      </c>
    </row>
    <row r="6966" spans="6:6" x14ac:dyDescent="0.25">
      <c r="F6966" t="str">
        <f t="shared" si="108"/>
        <v/>
      </c>
    </row>
    <row r="6967" spans="6:6" x14ac:dyDescent="0.25">
      <c r="F6967" t="str">
        <f t="shared" si="108"/>
        <v/>
      </c>
    </row>
    <row r="6968" spans="6:6" x14ac:dyDescent="0.25">
      <c r="F6968" t="str">
        <f t="shared" si="108"/>
        <v/>
      </c>
    </row>
    <row r="6969" spans="6:6" x14ac:dyDescent="0.25">
      <c r="F6969" t="str">
        <f t="shared" si="108"/>
        <v/>
      </c>
    </row>
    <row r="6970" spans="6:6" x14ac:dyDescent="0.25">
      <c r="F6970" t="str">
        <f t="shared" si="108"/>
        <v/>
      </c>
    </row>
    <row r="6971" spans="6:6" x14ac:dyDescent="0.25">
      <c r="F6971" t="str">
        <f t="shared" si="108"/>
        <v/>
      </c>
    </row>
    <row r="6972" spans="6:6" x14ac:dyDescent="0.25">
      <c r="F6972" t="str">
        <f t="shared" si="108"/>
        <v/>
      </c>
    </row>
    <row r="6973" spans="6:6" x14ac:dyDescent="0.25">
      <c r="F6973" t="str">
        <f t="shared" si="108"/>
        <v/>
      </c>
    </row>
    <row r="6974" spans="6:6" x14ac:dyDescent="0.25">
      <c r="F6974" t="str">
        <f t="shared" si="108"/>
        <v/>
      </c>
    </row>
    <row r="6975" spans="6:6" x14ac:dyDescent="0.25">
      <c r="F6975" t="str">
        <f t="shared" si="108"/>
        <v/>
      </c>
    </row>
    <row r="6976" spans="6:6" x14ac:dyDescent="0.25">
      <c r="F6976" t="str">
        <f t="shared" si="108"/>
        <v/>
      </c>
    </row>
    <row r="6977" spans="6:6" x14ac:dyDescent="0.25">
      <c r="F6977" t="str">
        <f t="shared" si="108"/>
        <v/>
      </c>
    </row>
    <row r="6978" spans="6:6" x14ac:dyDescent="0.25">
      <c r="F6978" t="str">
        <f t="shared" si="108"/>
        <v/>
      </c>
    </row>
    <row r="6979" spans="6:6" x14ac:dyDescent="0.25">
      <c r="F6979" t="str">
        <f t="shared" ref="F6979:F7042" si="109">CONCATENATE(A6979,B6979,C6979,D6979,E6979)</f>
        <v/>
      </c>
    </row>
    <row r="6980" spans="6:6" x14ac:dyDescent="0.25">
      <c r="F6980" t="str">
        <f t="shared" si="109"/>
        <v/>
      </c>
    </row>
    <row r="6981" spans="6:6" x14ac:dyDescent="0.25">
      <c r="F6981" t="str">
        <f t="shared" si="109"/>
        <v/>
      </c>
    </row>
    <row r="6982" spans="6:6" x14ac:dyDescent="0.25">
      <c r="F6982" t="str">
        <f t="shared" si="109"/>
        <v/>
      </c>
    </row>
    <row r="6983" spans="6:6" x14ac:dyDescent="0.25">
      <c r="F6983" t="str">
        <f t="shared" si="109"/>
        <v/>
      </c>
    </row>
    <row r="6984" spans="6:6" x14ac:dyDescent="0.25">
      <c r="F6984" t="str">
        <f t="shared" si="109"/>
        <v/>
      </c>
    </row>
    <row r="6985" spans="6:6" x14ac:dyDescent="0.25">
      <c r="F6985" t="str">
        <f t="shared" si="109"/>
        <v/>
      </c>
    </row>
    <row r="6986" spans="6:6" x14ac:dyDescent="0.25">
      <c r="F6986" t="str">
        <f t="shared" si="109"/>
        <v/>
      </c>
    </row>
    <row r="6987" spans="6:6" x14ac:dyDescent="0.25">
      <c r="F6987" t="str">
        <f t="shared" si="109"/>
        <v/>
      </c>
    </row>
    <row r="6988" spans="6:6" x14ac:dyDescent="0.25">
      <c r="F6988" t="str">
        <f t="shared" si="109"/>
        <v/>
      </c>
    </row>
    <row r="6989" spans="6:6" x14ac:dyDescent="0.25">
      <c r="F6989" t="str">
        <f t="shared" si="109"/>
        <v/>
      </c>
    </row>
    <row r="6990" spans="6:6" x14ac:dyDescent="0.25">
      <c r="F6990" t="str">
        <f t="shared" si="109"/>
        <v/>
      </c>
    </row>
    <row r="6991" spans="6:6" x14ac:dyDescent="0.25">
      <c r="F6991" t="str">
        <f t="shared" si="109"/>
        <v/>
      </c>
    </row>
    <row r="6992" spans="6:6" x14ac:dyDescent="0.25">
      <c r="F6992" t="str">
        <f t="shared" si="109"/>
        <v/>
      </c>
    </row>
    <row r="6993" spans="6:6" x14ac:dyDescent="0.25">
      <c r="F6993" t="str">
        <f t="shared" si="109"/>
        <v/>
      </c>
    </row>
    <row r="6994" spans="6:6" x14ac:dyDescent="0.25">
      <c r="F6994" t="str">
        <f t="shared" si="109"/>
        <v/>
      </c>
    </row>
    <row r="6995" spans="6:6" x14ac:dyDescent="0.25">
      <c r="F6995" t="str">
        <f t="shared" si="109"/>
        <v/>
      </c>
    </row>
    <row r="6996" spans="6:6" x14ac:dyDescent="0.25">
      <c r="F6996" t="str">
        <f t="shared" si="109"/>
        <v/>
      </c>
    </row>
    <row r="6997" spans="6:6" x14ac:dyDescent="0.25">
      <c r="F6997" t="str">
        <f t="shared" si="109"/>
        <v/>
      </c>
    </row>
    <row r="6998" spans="6:6" x14ac:dyDescent="0.25">
      <c r="F6998" t="str">
        <f t="shared" si="109"/>
        <v/>
      </c>
    </row>
    <row r="6999" spans="6:6" x14ac:dyDescent="0.25">
      <c r="F6999" t="str">
        <f t="shared" si="109"/>
        <v/>
      </c>
    </row>
    <row r="7000" spans="6:6" x14ac:dyDescent="0.25">
      <c r="F7000" t="str">
        <f t="shared" si="109"/>
        <v/>
      </c>
    </row>
    <row r="7001" spans="6:6" x14ac:dyDescent="0.25">
      <c r="F7001" t="str">
        <f t="shared" si="109"/>
        <v/>
      </c>
    </row>
    <row r="7002" spans="6:6" x14ac:dyDescent="0.25">
      <c r="F7002" t="str">
        <f t="shared" si="109"/>
        <v/>
      </c>
    </row>
    <row r="7003" spans="6:6" x14ac:dyDescent="0.25">
      <c r="F7003" t="str">
        <f t="shared" si="109"/>
        <v/>
      </c>
    </row>
    <row r="7004" spans="6:6" x14ac:dyDescent="0.25">
      <c r="F7004" t="str">
        <f t="shared" si="109"/>
        <v/>
      </c>
    </row>
    <row r="7005" spans="6:6" x14ac:dyDescent="0.25">
      <c r="F7005" t="str">
        <f t="shared" si="109"/>
        <v/>
      </c>
    </row>
    <row r="7006" spans="6:6" x14ac:dyDescent="0.25">
      <c r="F7006" t="str">
        <f t="shared" si="109"/>
        <v/>
      </c>
    </row>
    <row r="7007" spans="6:6" x14ac:dyDescent="0.25">
      <c r="F7007" t="str">
        <f t="shared" si="109"/>
        <v/>
      </c>
    </row>
    <row r="7008" spans="6:6" x14ac:dyDescent="0.25">
      <c r="F7008" t="str">
        <f t="shared" si="109"/>
        <v/>
      </c>
    </row>
    <row r="7009" spans="6:6" x14ac:dyDescent="0.25">
      <c r="F7009" t="str">
        <f t="shared" si="109"/>
        <v/>
      </c>
    </row>
    <row r="7010" spans="6:6" x14ac:dyDescent="0.25">
      <c r="F7010" t="str">
        <f t="shared" si="109"/>
        <v/>
      </c>
    </row>
    <row r="7011" spans="6:6" x14ac:dyDescent="0.25">
      <c r="F7011" t="str">
        <f t="shared" si="109"/>
        <v/>
      </c>
    </row>
    <row r="7012" spans="6:6" x14ac:dyDescent="0.25">
      <c r="F7012" t="str">
        <f t="shared" si="109"/>
        <v/>
      </c>
    </row>
    <row r="7013" spans="6:6" x14ac:dyDescent="0.25">
      <c r="F7013" t="str">
        <f t="shared" si="109"/>
        <v/>
      </c>
    </row>
    <row r="7014" spans="6:6" x14ac:dyDescent="0.25">
      <c r="F7014" t="str">
        <f t="shared" si="109"/>
        <v/>
      </c>
    </row>
    <row r="7015" spans="6:6" x14ac:dyDescent="0.25">
      <c r="F7015" t="str">
        <f t="shared" si="109"/>
        <v/>
      </c>
    </row>
    <row r="7016" spans="6:6" x14ac:dyDescent="0.25">
      <c r="F7016" t="str">
        <f t="shared" si="109"/>
        <v/>
      </c>
    </row>
    <row r="7017" spans="6:6" x14ac:dyDescent="0.25">
      <c r="F7017" t="str">
        <f t="shared" si="109"/>
        <v/>
      </c>
    </row>
    <row r="7018" spans="6:6" x14ac:dyDescent="0.25">
      <c r="F7018" t="str">
        <f t="shared" si="109"/>
        <v/>
      </c>
    </row>
    <row r="7019" spans="6:6" x14ac:dyDescent="0.25">
      <c r="F7019" t="str">
        <f t="shared" si="109"/>
        <v/>
      </c>
    </row>
    <row r="7020" spans="6:6" x14ac:dyDescent="0.25">
      <c r="F7020" t="str">
        <f t="shared" si="109"/>
        <v/>
      </c>
    </row>
    <row r="7021" spans="6:6" x14ac:dyDescent="0.25">
      <c r="F7021" t="str">
        <f t="shared" si="109"/>
        <v/>
      </c>
    </row>
    <row r="7022" spans="6:6" x14ac:dyDescent="0.25">
      <c r="F7022" t="str">
        <f t="shared" si="109"/>
        <v/>
      </c>
    </row>
    <row r="7023" spans="6:6" x14ac:dyDescent="0.25">
      <c r="F7023" t="str">
        <f t="shared" si="109"/>
        <v/>
      </c>
    </row>
    <row r="7024" spans="6:6" x14ac:dyDescent="0.25">
      <c r="F7024" t="str">
        <f t="shared" si="109"/>
        <v/>
      </c>
    </row>
    <row r="7025" spans="6:6" x14ac:dyDescent="0.25">
      <c r="F7025" t="str">
        <f t="shared" si="109"/>
        <v/>
      </c>
    </row>
    <row r="7026" spans="6:6" x14ac:dyDescent="0.25">
      <c r="F7026" t="str">
        <f t="shared" si="109"/>
        <v/>
      </c>
    </row>
    <row r="7027" spans="6:6" x14ac:dyDescent="0.25">
      <c r="F7027" t="str">
        <f t="shared" si="109"/>
        <v/>
      </c>
    </row>
    <row r="7028" spans="6:6" x14ac:dyDescent="0.25">
      <c r="F7028" t="str">
        <f t="shared" si="109"/>
        <v/>
      </c>
    </row>
    <row r="7029" spans="6:6" x14ac:dyDescent="0.25">
      <c r="F7029" t="str">
        <f t="shared" si="109"/>
        <v/>
      </c>
    </row>
    <row r="7030" spans="6:6" x14ac:dyDescent="0.25">
      <c r="F7030" t="str">
        <f t="shared" si="109"/>
        <v/>
      </c>
    </row>
    <row r="7031" spans="6:6" x14ac:dyDescent="0.25">
      <c r="F7031" t="str">
        <f t="shared" si="109"/>
        <v/>
      </c>
    </row>
    <row r="7032" spans="6:6" x14ac:dyDescent="0.25">
      <c r="F7032" t="str">
        <f t="shared" si="109"/>
        <v/>
      </c>
    </row>
    <row r="7033" spans="6:6" x14ac:dyDescent="0.25">
      <c r="F7033" t="str">
        <f t="shared" si="109"/>
        <v/>
      </c>
    </row>
    <row r="7034" spans="6:6" x14ac:dyDescent="0.25">
      <c r="F7034" t="str">
        <f t="shared" si="109"/>
        <v/>
      </c>
    </row>
    <row r="7035" spans="6:6" x14ac:dyDescent="0.25">
      <c r="F7035" t="str">
        <f t="shared" si="109"/>
        <v/>
      </c>
    </row>
    <row r="7036" spans="6:6" x14ac:dyDescent="0.25">
      <c r="F7036" t="str">
        <f t="shared" si="109"/>
        <v/>
      </c>
    </row>
    <row r="7037" spans="6:6" x14ac:dyDescent="0.25">
      <c r="F7037" t="str">
        <f t="shared" si="109"/>
        <v/>
      </c>
    </row>
    <row r="7038" spans="6:6" x14ac:dyDescent="0.25">
      <c r="F7038" t="str">
        <f t="shared" si="109"/>
        <v/>
      </c>
    </row>
    <row r="7039" spans="6:6" x14ac:dyDescent="0.25">
      <c r="F7039" t="str">
        <f t="shared" si="109"/>
        <v/>
      </c>
    </row>
    <row r="7040" spans="6:6" x14ac:dyDescent="0.25">
      <c r="F7040" t="str">
        <f t="shared" si="109"/>
        <v/>
      </c>
    </row>
    <row r="7041" spans="6:6" x14ac:dyDescent="0.25">
      <c r="F7041" t="str">
        <f t="shared" si="109"/>
        <v/>
      </c>
    </row>
    <row r="7042" spans="6:6" x14ac:dyDescent="0.25">
      <c r="F7042" t="str">
        <f t="shared" si="109"/>
        <v/>
      </c>
    </row>
    <row r="7043" spans="6:6" x14ac:dyDescent="0.25">
      <c r="F7043" t="str">
        <f t="shared" ref="F7043:F7106" si="110">CONCATENATE(A7043,B7043,C7043,D7043,E7043)</f>
        <v/>
      </c>
    </row>
    <row r="7044" spans="6:6" x14ac:dyDescent="0.25">
      <c r="F7044" t="str">
        <f t="shared" si="110"/>
        <v/>
      </c>
    </row>
    <row r="7045" spans="6:6" x14ac:dyDescent="0.25">
      <c r="F7045" t="str">
        <f t="shared" si="110"/>
        <v/>
      </c>
    </row>
    <row r="7046" spans="6:6" x14ac:dyDescent="0.25">
      <c r="F7046" t="str">
        <f t="shared" si="110"/>
        <v/>
      </c>
    </row>
    <row r="7047" spans="6:6" x14ac:dyDescent="0.25">
      <c r="F7047" t="str">
        <f t="shared" si="110"/>
        <v/>
      </c>
    </row>
    <row r="7048" spans="6:6" x14ac:dyDescent="0.25">
      <c r="F7048" t="str">
        <f t="shared" si="110"/>
        <v/>
      </c>
    </row>
    <row r="7049" spans="6:6" x14ac:dyDescent="0.25">
      <c r="F7049" t="str">
        <f t="shared" si="110"/>
        <v/>
      </c>
    </row>
    <row r="7050" spans="6:6" x14ac:dyDescent="0.25">
      <c r="F7050" t="str">
        <f t="shared" si="110"/>
        <v/>
      </c>
    </row>
    <row r="7051" spans="6:6" x14ac:dyDescent="0.25">
      <c r="F7051" t="str">
        <f t="shared" si="110"/>
        <v/>
      </c>
    </row>
    <row r="7052" spans="6:6" x14ac:dyDescent="0.25">
      <c r="F7052" t="str">
        <f t="shared" si="110"/>
        <v/>
      </c>
    </row>
    <row r="7053" spans="6:6" x14ac:dyDescent="0.25">
      <c r="F7053" t="str">
        <f t="shared" si="110"/>
        <v/>
      </c>
    </row>
    <row r="7054" spans="6:6" x14ac:dyDescent="0.25">
      <c r="F7054" t="str">
        <f t="shared" si="110"/>
        <v/>
      </c>
    </row>
    <row r="7055" spans="6:6" x14ac:dyDescent="0.25">
      <c r="F7055" t="str">
        <f t="shared" si="110"/>
        <v/>
      </c>
    </row>
    <row r="7056" spans="6:6" x14ac:dyDescent="0.25">
      <c r="F7056" t="str">
        <f t="shared" si="110"/>
        <v/>
      </c>
    </row>
    <row r="7057" spans="6:6" x14ac:dyDescent="0.25">
      <c r="F7057" t="str">
        <f t="shared" si="110"/>
        <v/>
      </c>
    </row>
    <row r="7058" spans="6:6" x14ac:dyDescent="0.25">
      <c r="F7058" t="str">
        <f t="shared" si="110"/>
        <v/>
      </c>
    </row>
    <row r="7059" spans="6:6" x14ac:dyDescent="0.25">
      <c r="F7059" t="str">
        <f t="shared" si="110"/>
        <v/>
      </c>
    </row>
    <row r="7060" spans="6:6" x14ac:dyDescent="0.25">
      <c r="F7060" t="str">
        <f t="shared" si="110"/>
        <v/>
      </c>
    </row>
    <row r="7061" spans="6:6" x14ac:dyDescent="0.25">
      <c r="F7061" t="str">
        <f t="shared" si="110"/>
        <v/>
      </c>
    </row>
    <row r="7062" spans="6:6" x14ac:dyDescent="0.25">
      <c r="F7062" t="str">
        <f t="shared" si="110"/>
        <v/>
      </c>
    </row>
    <row r="7063" spans="6:6" x14ac:dyDescent="0.25">
      <c r="F7063" t="str">
        <f t="shared" si="110"/>
        <v/>
      </c>
    </row>
    <row r="7064" spans="6:6" x14ac:dyDescent="0.25">
      <c r="F7064" t="str">
        <f t="shared" si="110"/>
        <v/>
      </c>
    </row>
    <row r="7065" spans="6:6" x14ac:dyDescent="0.25">
      <c r="F7065" t="str">
        <f t="shared" si="110"/>
        <v/>
      </c>
    </row>
    <row r="7066" spans="6:6" x14ac:dyDescent="0.25">
      <c r="F7066" t="str">
        <f t="shared" si="110"/>
        <v/>
      </c>
    </row>
    <row r="7067" spans="6:6" x14ac:dyDescent="0.25">
      <c r="F7067" t="str">
        <f t="shared" si="110"/>
        <v/>
      </c>
    </row>
    <row r="7068" spans="6:6" x14ac:dyDescent="0.25">
      <c r="F7068" t="str">
        <f t="shared" si="110"/>
        <v/>
      </c>
    </row>
    <row r="7069" spans="6:6" x14ac:dyDescent="0.25">
      <c r="F7069" t="str">
        <f t="shared" si="110"/>
        <v/>
      </c>
    </row>
    <row r="7070" spans="6:6" x14ac:dyDescent="0.25">
      <c r="F7070" t="str">
        <f t="shared" si="110"/>
        <v/>
      </c>
    </row>
    <row r="7071" spans="6:6" x14ac:dyDescent="0.25">
      <c r="F7071" t="str">
        <f t="shared" si="110"/>
        <v/>
      </c>
    </row>
    <row r="7072" spans="6:6" x14ac:dyDescent="0.25">
      <c r="F7072" t="str">
        <f t="shared" si="110"/>
        <v/>
      </c>
    </row>
    <row r="7073" spans="6:6" x14ac:dyDescent="0.25">
      <c r="F7073" t="str">
        <f t="shared" si="110"/>
        <v/>
      </c>
    </row>
    <row r="7074" spans="6:6" x14ac:dyDescent="0.25">
      <c r="F7074" t="str">
        <f t="shared" si="110"/>
        <v/>
      </c>
    </row>
    <row r="7075" spans="6:6" x14ac:dyDescent="0.25">
      <c r="F7075" t="str">
        <f t="shared" si="110"/>
        <v/>
      </c>
    </row>
    <row r="7076" spans="6:6" x14ac:dyDescent="0.25">
      <c r="F7076" t="str">
        <f t="shared" si="110"/>
        <v/>
      </c>
    </row>
    <row r="7077" spans="6:6" x14ac:dyDescent="0.25">
      <c r="F7077" t="str">
        <f t="shared" si="110"/>
        <v/>
      </c>
    </row>
    <row r="7078" spans="6:6" x14ac:dyDescent="0.25">
      <c r="F7078" t="str">
        <f t="shared" si="110"/>
        <v/>
      </c>
    </row>
    <row r="7079" spans="6:6" x14ac:dyDescent="0.25">
      <c r="F7079" t="str">
        <f t="shared" si="110"/>
        <v/>
      </c>
    </row>
    <row r="7080" spans="6:6" x14ac:dyDescent="0.25">
      <c r="F7080" t="str">
        <f t="shared" si="110"/>
        <v/>
      </c>
    </row>
    <row r="7081" spans="6:6" x14ac:dyDescent="0.25">
      <c r="F7081" t="str">
        <f t="shared" si="110"/>
        <v/>
      </c>
    </row>
    <row r="7082" spans="6:6" x14ac:dyDescent="0.25">
      <c r="F7082" t="str">
        <f t="shared" si="110"/>
        <v/>
      </c>
    </row>
    <row r="7083" spans="6:6" x14ac:dyDescent="0.25">
      <c r="F7083" t="str">
        <f t="shared" si="110"/>
        <v/>
      </c>
    </row>
    <row r="7084" spans="6:6" x14ac:dyDescent="0.25">
      <c r="F7084" t="str">
        <f t="shared" si="110"/>
        <v/>
      </c>
    </row>
    <row r="7085" spans="6:6" x14ac:dyDescent="0.25">
      <c r="F7085" t="str">
        <f t="shared" si="110"/>
        <v/>
      </c>
    </row>
    <row r="7086" spans="6:6" x14ac:dyDescent="0.25">
      <c r="F7086" t="str">
        <f t="shared" si="110"/>
        <v/>
      </c>
    </row>
    <row r="7087" spans="6:6" x14ac:dyDescent="0.25">
      <c r="F7087" t="str">
        <f t="shared" si="110"/>
        <v/>
      </c>
    </row>
    <row r="7088" spans="6:6" x14ac:dyDescent="0.25">
      <c r="F7088" t="str">
        <f t="shared" si="110"/>
        <v/>
      </c>
    </row>
    <row r="7089" spans="6:6" x14ac:dyDescent="0.25">
      <c r="F7089" t="str">
        <f t="shared" si="110"/>
        <v/>
      </c>
    </row>
    <row r="7090" spans="6:6" x14ac:dyDescent="0.25">
      <c r="F7090" t="str">
        <f t="shared" si="110"/>
        <v/>
      </c>
    </row>
    <row r="7091" spans="6:6" x14ac:dyDescent="0.25">
      <c r="F7091" t="str">
        <f t="shared" si="110"/>
        <v/>
      </c>
    </row>
    <row r="7092" spans="6:6" x14ac:dyDescent="0.25">
      <c r="F7092" t="str">
        <f t="shared" si="110"/>
        <v/>
      </c>
    </row>
    <row r="7093" spans="6:6" x14ac:dyDescent="0.25">
      <c r="F7093" t="str">
        <f t="shared" si="110"/>
        <v/>
      </c>
    </row>
    <row r="7094" spans="6:6" x14ac:dyDescent="0.25">
      <c r="F7094" t="str">
        <f t="shared" si="110"/>
        <v/>
      </c>
    </row>
    <row r="7095" spans="6:6" x14ac:dyDescent="0.25">
      <c r="F7095" t="str">
        <f t="shared" si="110"/>
        <v/>
      </c>
    </row>
    <row r="7096" spans="6:6" x14ac:dyDescent="0.25">
      <c r="F7096" t="str">
        <f t="shared" si="110"/>
        <v/>
      </c>
    </row>
    <row r="7097" spans="6:6" x14ac:dyDescent="0.25">
      <c r="F7097" t="str">
        <f t="shared" si="110"/>
        <v/>
      </c>
    </row>
    <row r="7098" spans="6:6" x14ac:dyDescent="0.25">
      <c r="F7098" t="str">
        <f t="shared" si="110"/>
        <v/>
      </c>
    </row>
    <row r="7099" spans="6:6" x14ac:dyDescent="0.25">
      <c r="F7099" t="str">
        <f t="shared" si="110"/>
        <v/>
      </c>
    </row>
    <row r="7100" spans="6:6" x14ac:dyDescent="0.25">
      <c r="F7100" t="str">
        <f t="shared" si="110"/>
        <v/>
      </c>
    </row>
    <row r="7101" spans="6:6" x14ac:dyDescent="0.25">
      <c r="F7101" t="str">
        <f t="shared" si="110"/>
        <v/>
      </c>
    </row>
    <row r="7102" spans="6:6" x14ac:dyDescent="0.25">
      <c r="F7102" t="str">
        <f t="shared" si="110"/>
        <v/>
      </c>
    </row>
    <row r="7103" spans="6:6" x14ac:dyDescent="0.25">
      <c r="F7103" t="str">
        <f t="shared" si="110"/>
        <v/>
      </c>
    </row>
    <row r="7104" spans="6:6" x14ac:dyDescent="0.25">
      <c r="F7104" t="str">
        <f t="shared" si="110"/>
        <v/>
      </c>
    </row>
    <row r="7105" spans="6:6" x14ac:dyDescent="0.25">
      <c r="F7105" t="str">
        <f t="shared" si="110"/>
        <v/>
      </c>
    </row>
    <row r="7106" spans="6:6" x14ac:dyDescent="0.25">
      <c r="F7106" t="str">
        <f t="shared" si="110"/>
        <v/>
      </c>
    </row>
    <row r="7107" spans="6:6" x14ac:dyDescent="0.25">
      <c r="F7107" t="str">
        <f t="shared" ref="F7107:F7170" si="111">CONCATENATE(A7107,B7107,C7107,D7107,E7107)</f>
        <v/>
      </c>
    </row>
    <row r="7108" spans="6:6" x14ac:dyDescent="0.25">
      <c r="F7108" t="str">
        <f t="shared" si="111"/>
        <v/>
      </c>
    </row>
    <row r="7109" spans="6:6" x14ac:dyDescent="0.25">
      <c r="F7109" t="str">
        <f t="shared" si="111"/>
        <v/>
      </c>
    </row>
    <row r="7110" spans="6:6" x14ac:dyDescent="0.25">
      <c r="F7110" t="str">
        <f t="shared" si="111"/>
        <v/>
      </c>
    </row>
    <row r="7111" spans="6:6" x14ac:dyDescent="0.25">
      <c r="F7111" t="str">
        <f t="shared" si="111"/>
        <v/>
      </c>
    </row>
    <row r="7112" spans="6:6" x14ac:dyDescent="0.25">
      <c r="F7112" t="str">
        <f t="shared" si="111"/>
        <v/>
      </c>
    </row>
    <row r="7113" spans="6:6" x14ac:dyDescent="0.25">
      <c r="F7113" t="str">
        <f t="shared" si="111"/>
        <v/>
      </c>
    </row>
    <row r="7114" spans="6:6" x14ac:dyDescent="0.25">
      <c r="F7114" t="str">
        <f t="shared" si="111"/>
        <v/>
      </c>
    </row>
    <row r="7115" spans="6:6" x14ac:dyDescent="0.25">
      <c r="F7115" t="str">
        <f t="shared" si="111"/>
        <v/>
      </c>
    </row>
    <row r="7116" spans="6:6" x14ac:dyDescent="0.25">
      <c r="F7116" t="str">
        <f t="shared" si="111"/>
        <v/>
      </c>
    </row>
    <row r="7117" spans="6:6" x14ac:dyDescent="0.25">
      <c r="F7117" t="str">
        <f t="shared" si="111"/>
        <v/>
      </c>
    </row>
    <row r="7118" spans="6:6" x14ac:dyDescent="0.25">
      <c r="F7118" t="str">
        <f t="shared" si="111"/>
        <v/>
      </c>
    </row>
    <row r="7119" spans="6:6" x14ac:dyDescent="0.25">
      <c r="F7119" t="str">
        <f t="shared" si="111"/>
        <v/>
      </c>
    </row>
    <row r="7120" spans="6:6" x14ac:dyDescent="0.25">
      <c r="F7120" t="str">
        <f t="shared" si="111"/>
        <v/>
      </c>
    </row>
    <row r="7121" spans="6:6" x14ac:dyDescent="0.25">
      <c r="F7121" t="str">
        <f t="shared" si="111"/>
        <v/>
      </c>
    </row>
    <row r="7122" spans="6:6" x14ac:dyDescent="0.25">
      <c r="F7122" t="str">
        <f t="shared" si="111"/>
        <v/>
      </c>
    </row>
    <row r="7123" spans="6:6" x14ac:dyDescent="0.25">
      <c r="F7123" t="str">
        <f t="shared" si="111"/>
        <v/>
      </c>
    </row>
    <row r="7124" spans="6:6" x14ac:dyDescent="0.25">
      <c r="F7124" t="str">
        <f t="shared" si="111"/>
        <v/>
      </c>
    </row>
    <row r="7125" spans="6:6" x14ac:dyDescent="0.25">
      <c r="F7125" t="str">
        <f t="shared" si="111"/>
        <v/>
      </c>
    </row>
    <row r="7126" spans="6:6" x14ac:dyDescent="0.25">
      <c r="F7126" t="str">
        <f t="shared" si="111"/>
        <v/>
      </c>
    </row>
    <row r="7127" spans="6:6" x14ac:dyDescent="0.25">
      <c r="F7127" t="str">
        <f t="shared" si="111"/>
        <v/>
      </c>
    </row>
    <row r="7128" spans="6:6" x14ac:dyDescent="0.25">
      <c r="F7128" t="str">
        <f t="shared" si="111"/>
        <v/>
      </c>
    </row>
    <row r="7129" spans="6:6" x14ac:dyDescent="0.25">
      <c r="F7129" t="str">
        <f t="shared" si="111"/>
        <v/>
      </c>
    </row>
    <row r="7130" spans="6:6" x14ac:dyDescent="0.25">
      <c r="F7130" t="str">
        <f t="shared" si="111"/>
        <v/>
      </c>
    </row>
    <row r="7131" spans="6:6" x14ac:dyDescent="0.25">
      <c r="F7131" t="str">
        <f t="shared" si="111"/>
        <v/>
      </c>
    </row>
    <row r="7132" spans="6:6" x14ac:dyDescent="0.25">
      <c r="F7132" t="str">
        <f t="shared" si="111"/>
        <v/>
      </c>
    </row>
    <row r="7133" spans="6:6" x14ac:dyDescent="0.25">
      <c r="F7133" t="str">
        <f t="shared" si="111"/>
        <v/>
      </c>
    </row>
    <row r="7134" spans="6:6" x14ac:dyDescent="0.25">
      <c r="F7134" t="str">
        <f t="shared" si="111"/>
        <v/>
      </c>
    </row>
    <row r="7135" spans="6:6" x14ac:dyDescent="0.25">
      <c r="F7135" t="str">
        <f t="shared" si="111"/>
        <v/>
      </c>
    </row>
    <row r="7136" spans="6:6" x14ac:dyDescent="0.25">
      <c r="F7136" t="str">
        <f t="shared" si="111"/>
        <v/>
      </c>
    </row>
    <row r="7137" spans="6:6" x14ac:dyDescent="0.25">
      <c r="F7137" t="str">
        <f t="shared" si="111"/>
        <v/>
      </c>
    </row>
    <row r="7138" spans="6:6" x14ac:dyDescent="0.25">
      <c r="F7138" t="str">
        <f t="shared" si="111"/>
        <v/>
      </c>
    </row>
    <row r="7139" spans="6:6" x14ac:dyDescent="0.25">
      <c r="F7139" t="str">
        <f t="shared" si="111"/>
        <v/>
      </c>
    </row>
    <row r="7140" spans="6:6" x14ac:dyDescent="0.25">
      <c r="F7140" t="str">
        <f t="shared" si="111"/>
        <v/>
      </c>
    </row>
    <row r="7141" spans="6:6" x14ac:dyDescent="0.25">
      <c r="F7141" t="str">
        <f t="shared" si="111"/>
        <v/>
      </c>
    </row>
    <row r="7142" spans="6:6" x14ac:dyDescent="0.25">
      <c r="F7142" t="str">
        <f t="shared" si="111"/>
        <v/>
      </c>
    </row>
    <row r="7143" spans="6:6" x14ac:dyDescent="0.25">
      <c r="F7143" t="str">
        <f t="shared" si="111"/>
        <v/>
      </c>
    </row>
    <row r="7144" spans="6:6" x14ac:dyDescent="0.25">
      <c r="F7144" t="str">
        <f t="shared" si="111"/>
        <v/>
      </c>
    </row>
    <row r="7145" spans="6:6" x14ac:dyDescent="0.25">
      <c r="F7145" t="str">
        <f t="shared" si="111"/>
        <v/>
      </c>
    </row>
    <row r="7146" spans="6:6" x14ac:dyDescent="0.25">
      <c r="F7146" t="str">
        <f t="shared" si="111"/>
        <v/>
      </c>
    </row>
    <row r="7147" spans="6:6" x14ac:dyDescent="0.25">
      <c r="F7147" t="str">
        <f t="shared" si="111"/>
        <v/>
      </c>
    </row>
    <row r="7148" spans="6:6" x14ac:dyDescent="0.25">
      <c r="F7148" t="str">
        <f t="shared" si="111"/>
        <v/>
      </c>
    </row>
    <row r="7149" spans="6:6" x14ac:dyDescent="0.25">
      <c r="F7149" t="str">
        <f t="shared" si="111"/>
        <v/>
      </c>
    </row>
    <row r="7150" spans="6:6" x14ac:dyDescent="0.25">
      <c r="F7150" t="str">
        <f t="shared" si="111"/>
        <v/>
      </c>
    </row>
    <row r="7151" spans="6:6" x14ac:dyDescent="0.25">
      <c r="F7151" t="str">
        <f t="shared" si="111"/>
        <v/>
      </c>
    </row>
    <row r="7152" spans="6:6" x14ac:dyDescent="0.25">
      <c r="F7152" t="str">
        <f t="shared" si="111"/>
        <v/>
      </c>
    </row>
    <row r="7153" spans="6:6" x14ac:dyDescent="0.25">
      <c r="F7153" t="str">
        <f t="shared" si="111"/>
        <v/>
      </c>
    </row>
    <row r="7154" spans="6:6" x14ac:dyDescent="0.25">
      <c r="F7154" t="str">
        <f t="shared" si="111"/>
        <v/>
      </c>
    </row>
    <row r="7155" spans="6:6" x14ac:dyDescent="0.25">
      <c r="F7155" t="str">
        <f t="shared" si="111"/>
        <v/>
      </c>
    </row>
    <row r="7156" spans="6:6" x14ac:dyDescent="0.25">
      <c r="F7156" t="str">
        <f t="shared" si="111"/>
        <v/>
      </c>
    </row>
    <row r="7157" spans="6:6" x14ac:dyDescent="0.25">
      <c r="F7157" t="str">
        <f t="shared" si="111"/>
        <v/>
      </c>
    </row>
    <row r="7158" spans="6:6" x14ac:dyDescent="0.25">
      <c r="F7158" t="str">
        <f t="shared" si="111"/>
        <v/>
      </c>
    </row>
    <row r="7159" spans="6:6" x14ac:dyDescent="0.25">
      <c r="F7159" t="str">
        <f t="shared" si="111"/>
        <v/>
      </c>
    </row>
    <row r="7160" spans="6:6" x14ac:dyDescent="0.25">
      <c r="F7160" t="str">
        <f t="shared" si="111"/>
        <v/>
      </c>
    </row>
    <row r="7161" spans="6:6" x14ac:dyDescent="0.25">
      <c r="F7161" t="str">
        <f t="shared" si="111"/>
        <v/>
      </c>
    </row>
    <row r="7162" spans="6:6" x14ac:dyDescent="0.25">
      <c r="F7162" t="str">
        <f t="shared" si="111"/>
        <v/>
      </c>
    </row>
    <row r="7163" spans="6:6" x14ac:dyDescent="0.25">
      <c r="F7163" t="str">
        <f t="shared" si="111"/>
        <v/>
      </c>
    </row>
    <row r="7164" spans="6:6" x14ac:dyDescent="0.25">
      <c r="F7164" t="str">
        <f t="shared" si="111"/>
        <v/>
      </c>
    </row>
    <row r="7165" spans="6:6" x14ac:dyDescent="0.25">
      <c r="F7165" t="str">
        <f t="shared" si="111"/>
        <v/>
      </c>
    </row>
    <row r="7166" spans="6:6" x14ac:dyDescent="0.25">
      <c r="F7166" t="str">
        <f t="shared" si="111"/>
        <v/>
      </c>
    </row>
    <row r="7167" spans="6:6" x14ac:dyDescent="0.25">
      <c r="F7167" t="str">
        <f t="shared" si="111"/>
        <v/>
      </c>
    </row>
    <row r="7168" spans="6:6" x14ac:dyDescent="0.25">
      <c r="F7168" t="str">
        <f t="shared" si="111"/>
        <v/>
      </c>
    </row>
    <row r="7169" spans="6:6" x14ac:dyDescent="0.25">
      <c r="F7169" t="str">
        <f t="shared" si="111"/>
        <v/>
      </c>
    </row>
    <row r="7170" spans="6:6" x14ac:dyDescent="0.25">
      <c r="F7170" t="str">
        <f t="shared" si="111"/>
        <v/>
      </c>
    </row>
    <row r="7171" spans="6:6" x14ac:dyDescent="0.25">
      <c r="F7171" t="str">
        <f t="shared" ref="F7171:F7234" si="112">CONCATENATE(A7171,B7171,C7171,D7171,E7171)</f>
        <v/>
      </c>
    </row>
    <row r="7172" spans="6:6" x14ac:dyDescent="0.25">
      <c r="F7172" t="str">
        <f t="shared" si="112"/>
        <v/>
      </c>
    </row>
    <row r="7173" spans="6:6" x14ac:dyDescent="0.25">
      <c r="F7173" t="str">
        <f t="shared" si="112"/>
        <v/>
      </c>
    </row>
    <row r="7174" spans="6:6" x14ac:dyDescent="0.25">
      <c r="F7174" t="str">
        <f t="shared" si="112"/>
        <v/>
      </c>
    </row>
    <row r="7175" spans="6:6" x14ac:dyDescent="0.25">
      <c r="F7175" t="str">
        <f t="shared" si="112"/>
        <v/>
      </c>
    </row>
    <row r="7176" spans="6:6" x14ac:dyDescent="0.25">
      <c r="F7176" t="str">
        <f t="shared" si="112"/>
        <v/>
      </c>
    </row>
    <row r="7177" spans="6:6" x14ac:dyDescent="0.25">
      <c r="F7177" t="str">
        <f t="shared" si="112"/>
        <v/>
      </c>
    </row>
    <row r="7178" spans="6:6" x14ac:dyDescent="0.25">
      <c r="F7178" t="str">
        <f t="shared" si="112"/>
        <v/>
      </c>
    </row>
    <row r="7179" spans="6:6" x14ac:dyDescent="0.25">
      <c r="F7179" t="str">
        <f t="shared" si="112"/>
        <v/>
      </c>
    </row>
    <row r="7180" spans="6:6" x14ac:dyDescent="0.25">
      <c r="F7180" t="str">
        <f t="shared" si="112"/>
        <v/>
      </c>
    </row>
    <row r="7181" spans="6:6" x14ac:dyDescent="0.25">
      <c r="F7181" t="str">
        <f t="shared" si="112"/>
        <v/>
      </c>
    </row>
    <row r="7182" spans="6:6" x14ac:dyDescent="0.25">
      <c r="F7182" t="str">
        <f t="shared" si="112"/>
        <v/>
      </c>
    </row>
    <row r="7183" spans="6:6" x14ac:dyDescent="0.25">
      <c r="F7183" t="str">
        <f t="shared" si="112"/>
        <v/>
      </c>
    </row>
    <row r="7184" spans="6:6" x14ac:dyDescent="0.25">
      <c r="F7184" t="str">
        <f t="shared" si="112"/>
        <v/>
      </c>
    </row>
    <row r="7185" spans="6:6" x14ac:dyDescent="0.25">
      <c r="F7185" t="str">
        <f t="shared" si="112"/>
        <v/>
      </c>
    </row>
    <row r="7186" spans="6:6" x14ac:dyDescent="0.25">
      <c r="F7186" t="str">
        <f t="shared" si="112"/>
        <v/>
      </c>
    </row>
    <row r="7187" spans="6:6" x14ac:dyDescent="0.25">
      <c r="F7187" t="str">
        <f t="shared" si="112"/>
        <v/>
      </c>
    </row>
    <row r="7188" spans="6:6" x14ac:dyDescent="0.25">
      <c r="F7188" t="str">
        <f t="shared" si="112"/>
        <v/>
      </c>
    </row>
    <row r="7189" spans="6:6" x14ac:dyDescent="0.25">
      <c r="F7189" t="str">
        <f t="shared" si="112"/>
        <v/>
      </c>
    </row>
    <row r="7190" spans="6:6" x14ac:dyDescent="0.25">
      <c r="F7190" t="str">
        <f t="shared" si="112"/>
        <v/>
      </c>
    </row>
    <row r="7191" spans="6:6" x14ac:dyDescent="0.25">
      <c r="F7191" t="str">
        <f t="shared" si="112"/>
        <v/>
      </c>
    </row>
    <row r="7192" spans="6:6" x14ac:dyDescent="0.25">
      <c r="F7192" t="str">
        <f t="shared" si="112"/>
        <v/>
      </c>
    </row>
    <row r="7193" spans="6:6" x14ac:dyDescent="0.25">
      <c r="F7193" t="str">
        <f t="shared" si="112"/>
        <v/>
      </c>
    </row>
    <row r="7194" spans="6:6" x14ac:dyDescent="0.25">
      <c r="F7194" t="str">
        <f t="shared" si="112"/>
        <v/>
      </c>
    </row>
    <row r="7195" spans="6:6" x14ac:dyDescent="0.25">
      <c r="F7195" t="str">
        <f t="shared" si="112"/>
        <v/>
      </c>
    </row>
    <row r="7196" spans="6:6" x14ac:dyDescent="0.25">
      <c r="F7196" t="str">
        <f t="shared" si="112"/>
        <v/>
      </c>
    </row>
    <row r="7197" spans="6:6" x14ac:dyDescent="0.25">
      <c r="F7197" t="str">
        <f t="shared" si="112"/>
        <v/>
      </c>
    </row>
    <row r="7198" spans="6:6" x14ac:dyDescent="0.25">
      <c r="F7198" t="str">
        <f t="shared" si="112"/>
        <v/>
      </c>
    </row>
    <row r="7199" spans="6:6" x14ac:dyDescent="0.25">
      <c r="F7199" t="str">
        <f t="shared" si="112"/>
        <v/>
      </c>
    </row>
    <row r="7200" spans="6:6" x14ac:dyDescent="0.25">
      <c r="F7200" t="str">
        <f t="shared" si="112"/>
        <v/>
      </c>
    </row>
    <row r="7201" spans="6:6" x14ac:dyDescent="0.25">
      <c r="F7201" t="str">
        <f t="shared" si="112"/>
        <v/>
      </c>
    </row>
    <row r="7202" spans="6:6" x14ac:dyDescent="0.25">
      <c r="F7202" t="str">
        <f t="shared" si="112"/>
        <v/>
      </c>
    </row>
    <row r="7203" spans="6:6" x14ac:dyDescent="0.25">
      <c r="F7203" t="str">
        <f t="shared" si="112"/>
        <v/>
      </c>
    </row>
    <row r="7204" spans="6:6" x14ac:dyDescent="0.25">
      <c r="F7204" t="str">
        <f t="shared" si="112"/>
        <v/>
      </c>
    </row>
    <row r="7205" spans="6:6" x14ac:dyDescent="0.25">
      <c r="F7205" t="str">
        <f t="shared" si="112"/>
        <v/>
      </c>
    </row>
    <row r="7206" spans="6:6" x14ac:dyDescent="0.25">
      <c r="F7206" t="str">
        <f t="shared" si="112"/>
        <v/>
      </c>
    </row>
    <row r="7207" spans="6:6" x14ac:dyDescent="0.25">
      <c r="F7207" t="str">
        <f t="shared" si="112"/>
        <v/>
      </c>
    </row>
    <row r="7208" spans="6:6" x14ac:dyDescent="0.25">
      <c r="F7208" t="str">
        <f t="shared" si="112"/>
        <v/>
      </c>
    </row>
    <row r="7209" spans="6:6" x14ac:dyDescent="0.25">
      <c r="F7209" t="str">
        <f t="shared" si="112"/>
        <v/>
      </c>
    </row>
    <row r="7210" spans="6:6" x14ac:dyDescent="0.25">
      <c r="F7210" t="str">
        <f t="shared" si="112"/>
        <v/>
      </c>
    </row>
    <row r="7211" spans="6:6" x14ac:dyDescent="0.25">
      <c r="F7211" t="str">
        <f t="shared" si="112"/>
        <v/>
      </c>
    </row>
    <row r="7212" spans="6:6" x14ac:dyDescent="0.25">
      <c r="F7212" t="str">
        <f t="shared" si="112"/>
        <v/>
      </c>
    </row>
    <row r="7213" spans="6:6" x14ac:dyDescent="0.25">
      <c r="F7213" t="str">
        <f t="shared" si="112"/>
        <v/>
      </c>
    </row>
    <row r="7214" spans="6:6" x14ac:dyDescent="0.25">
      <c r="F7214" t="str">
        <f t="shared" si="112"/>
        <v/>
      </c>
    </row>
    <row r="7215" spans="6:6" x14ac:dyDescent="0.25">
      <c r="F7215" t="str">
        <f t="shared" si="112"/>
        <v/>
      </c>
    </row>
    <row r="7216" spans="6:6" x14ac:dyDescent="0.25">
      <c r="F7216" t="str">
        <f t="shared" si="112"/>
        <v/>
      </c>
    </row>
    <row r="7217" spans="6:6" x14ac:dyDescent="0.25">
      <c r="F7217" t="str">
        <f t="shared" si="112"/>
        <v/>
      </c>
    </row>
    <row r="7218" spans="6:6" x14ac:dyDescent="0.25">
      <c r="F7218" t="str">
        <f t="shared" si="112"/>
        <v/>
      </c>
    </row>
    <row r="7219" spans="6:6" x14ac:dyDescent="0.25">
      <c r="F7219" t="str">
        <f t="shared" si="112"/>
        <v/>
      </c>
    </row>
    <row r="7220" spans="6:6" x14ac:dyDescent="0.25">
      <c r="F7220" t="str">
        <f t="shared" si="112"/>
        <v/>
      </c>
    </row>
    <row r="7221" spans="6:6" x14ac:dyDescent="0.25">
      <c r="F7221" t="str">
        <f t="shared" si="112"/>
        <v/>
      </c>
    </row>
    <row r="7222" spans="6:6" x14ac:dyDescent="0.25">
      <c r="F7222" t="str">
        <f t="shared" si="112"/>
        <v/>
      </c>
    </row>
    <row r="7223" spans="6:6" x14ac:dyDescent="0.25">
      <c r="F7223" t="str">
        <f t="shared" si="112"/>
        <v/>
      </c>
    </row>
    <row r="7224" spans="6:6" x14ac:dyDescent="0.25">
      <c r="F7224" t="str">
        <f t="shared" si="112"/>
        <v/>
      </c>
    </row>
    <row r="7225" spans="6:6" x14ac:dyDescent="0.25">
      <c r="F7225" t="str">
        <f t="shared" si="112"/>
        <v/>
      </c>
    </row>
    <row r="7226" spans="6:6" x14ac:dyDescent="0.25">
      <c r="F7226" t="str">
        <f t="shared" si="112"/>
        <v/>
      </c>
    </row>
    <row r="7227" spans="6:6" x14ac:dyDescent="0.25">
      <c r="F7227" t="str">
        <f t="shared" si="112"/>
        <v/>
      </c>
    </row>
    <row r="7228" spans="6:6" x14ac:dyDescent="0.25">
      <c r="F7228" t="str">
        <f t="shared" si="112"/>
        <v/>
      </c>
    </row>
    <row r="7229" spans="6:6" x14ac:dyDescent="0.25">
      <c r="F7229" t="str">
        <f t="shared" si="112"/>
        <v/>
      </c>
    </row>
    <row r="7230" spans="6:6" x14ac:dyDescent="0.25">
      <c r="F7230" t="str">
        <f t="shared" si="112"/>
        <v/>
      </c>
    </row>
    <row r="7231" spans="6:6" x14ac:dyDescent="0.25">
      <c r="F7231" t="str">
        <f t="shared" si="112"/>
        <v/>
      </c>
    </row>
    <row r="7232" spans="6:6" x14ac:dyDescent="0.25">
      <c r="F7232" t="str">
        <f t="shared" si="112"/>
        <v/>
      </c>
    </row>
    <row r="7233" spans="6:6" x14ac:dyDescent="0.25">
      <c r="F7233" t="str">
        <f t="shared" si="112"/>
        <v/>
      </c>
    </row>
    <row r="7234" spans="6:6" x14ac:dyDescent="0.25">
      <c r="F7234" t="str">
        <f t="shared" si="112"/>
        <v/>
      </c>
    </row>
    <row r="7235" spans="6:6" x14ac:dyDescent="0.25">
      <c r="F7235" t="str">
        <f t="shared" ref="F7235:F7298" si="113">CONCATENATE(A7235,B7235,C7235,D7235,E7235)</f>
        <v/>
      </c>
    </row>
    <row r="7236" spans="6:6" x14ac:dyDescent="0.25">
      <c r="F7236" t="str">
        <f t="shared" si="113"/>
        <v/>
      </c>
    </row>
    <row r="7237" spans="6:6" x14ac:dyDescent="0.25">
      <c r="F7237" t="str">
        <f t="shared" si="113"/>
        <v/>
      </c>
    </row>
    <row r="7238" spans="6:6" x14ac:dyDescent="0.25">
      <c r="F7238" t="str">
        <f t="shared" si="113"/>
        <v/>
      </c>
    </row>
    <row r="7239" spans="6:6" x14ac:dyDescent="0.25">
      <c r="F7239" t="str">
        <f t="shared" si="113"/>
        <v/>
      </c>
    </row>
    <row r="7240" spans="6:6" x14ac:dyDescent="0.25">
      <c r="F7240" t="str">
        <f t="shared" si="113"/>
        <v/>
      </c>
    </row>
    <row r="7241" spans="6:6" x14ac:dyDescent="0.25">
      <c r="F7241" t="str">
        <f t="shared" si="113"/>
        <v/>
      </c>
    </row>
    <row r="7242" spans="6:6" x14ac:dyDescent="0.25">
      <c r="F7242" t="str">
        <f t="shared" si="113"/>
        <v/>
      </c>
    </row>
    <row r="7243" spans="6:6" x14ac:dyDescent="0.25">
      <c r="F7243" t="str">
        <f t="shared" si="113"/>
        <v/>
      </c>
    </row>
    <row r="7244" spans="6:6" x14ac:dyDescent="0.25">
      <c r="F7244" t="str">
        <f t="shared" si="113"/>
        <v/>
      </c>
    </row>
    <row r="7245" spans="6:6" x14ac:dyDescent="0.25">
      <c r="F7245" t="str">
        <f t="shared" si="113"/>
        <v/>
      </c>
    </row>
    <row r="7246" spans="6:6" x14ac:dyDescent="0.25">
      <c r="F7246" t="str">
        <f t="shared" si="113"/>
        <v/>
      </c>
    </row>
    <row r="7247" spans="6:6" x14ac:dyDescent="0.25">
      <c r="F7247" t="str">
        <f t="shared" si="113"/>
        <v/>
      </c>
    </row>
    <row r="7248" spans="6:6" x14ac:dyDescent="0.25">
      <c r="F7248" t="str">
        <f t="shared" si="113"/>
        <v/>
      </c>
    </row>
    <row r="7249" spans="6:6" x14ac:dyDescent="0.25">
      <c r="F7249" t="str">
        <f t="shared" si="113"/>
        <v/>
      </c>
    </row>
    <row r="7250" spans="6:6" x14ac:dyDescent="0.25">
      <c r="F7250" t="str">
        <f t="shared" si="113"/>
        <v/>
      </c>
    </row>
    <row r="7251" spans="6:6" x14ac:dyDescent="0.25">
      <c r="F7251" t="str">
        <f t="shared" si="113"/>
        <v/>
      </c>
    </row>
    <row r="7252" spans="6:6" x14ac:dyDescent="0.25">
      <c r="F7252" t="str">
        <f t="shared" si="113"/>
        <v/>
      </c>
    </row>
    <row r="7253" spans="6:6" x14ac:dyDescent="0.25">
      <c r="F7253" t="str">
        <f t="shared" si="113"/>
        <v/>
      </c>
    </row>
    <row r="7254" spans="6:6" x14ac:dyDescent="0.25">
      <c r="F7254" t="str">
        <f t="shared" si="113"/>
        <v/>
      </c>
    </row>
    <row r="7255" spans="6:6" x14ac:dyDescent="0.25">
      <c r="F7255" t="str">
        <f t="shared" si="113"/>
        <v/>
      </c>
    </row>
    <row r="7256" spans="6:6" x14ac:dyDescent="0.25">
      <c r="F7256" t="str">
        <f t="shared" si="113"/>
        <v/>
      </c>
    </row>
    <row r="7257" spans="6:6" x14ac:dyDescent="0.25">
      <c r="F7257" t="str">
        <f t="shared" si="113"/>
        <v/>
      </c>
    </row>
    <row r="7258" spans="6:6" x14ac:dyDescent="0.25">
      <c r="F7258" t="str">
        <f t="shared" si="113"/>
        <v/>
      </c>
    </row>
    <row r="7259" spans="6:6" x14ac:dyDescent="0.25">
      <c r="F7259" t="str">
        <f t="shared" si="113"/>
        <v/>
      </c>
    </row>
    <row r="7260" spans="6:6" x14ac:dyDescent="0.25">
      <c r="F7260" t="str">
        <f t="shared" si="113"/>
        <v/>
      </c>
    </row>
    <row r="7261" spans="6:6" x14ac:dyDescent="0.25">
      <c r="F7261" t="str">
        <f t="shared" si="113"/>
        <v/>
      </c>
    </row>
    <row r="7262" spans="6:6" x14ac:dyDescent="0.25">
      <c r="F7262" t="str">
        <f t="shared" si="113"/>
        <v/>
      </c>
    </row>
    <row r="7263" spans="6:6" x14ac:dyDescent="0.25">
      <c r="F7263" t="str">
        <f t="shared" si="113"/>
        <v/>
      </c>
    </row>
    <row r="7264" spans="6:6" x14ac:dyDescent="0.25">
      <c r="F7264" t="str">
        <f t="shared" si="113"/>
        <v/>
      </c>
    </row>
    <row r="7265" spans="6:6" x14ac:dyDescent="0.25">
      <c r="F7265" t="str">
        <f t="shared" si="113"/>
        <v/>
      </c>
    </row>
    <row r="7266" spans="6:6" x14ac:dyDescent="0.25">
      <c r="F7266" t="str">
        <f t="shared" si="113"/>
        <v/>
      </c>
    </row>
    <row r="7267" spans="6:6" x14ac:dyDescent="0.25">
      <c r="F7267" t="str">
        <f t="shared" si="113"/>
        <v/>
      </c>
    </row>
    <row r="7268" spans="6:6" x14ac:dyDescent="0.25">
      <c r="F7268" t="str">
        <f t="shared" si="113"/>
        <v/>
      </c>
    </row>
    <row r="7269" spans="6:6" x14ac:dyDescent="0.25">
      <c r="F7269" t="str">
        <f t="shared" si="113"/>
        <v/>
      </c>
    </row>
    <row r="7270" spans="6:6" x14ac:dyDescent="0.25">
      <c r="F7270" t="str">
        <f t="shared" si="113"/>
        <v/>
      </c>
    </row>
    <row r="7271" spans="6:6" x14ac:dyDescent="0.25">
      <c r="F7271" t="str">
        <f t="shared" si="113"/>
        <v/>
      </c>
    </row>
    <row r="7272" spans="6:6" x14ac:dyDescent="0.25">
      <c r="F7272" t="str">
        <f t="shared" si="113"/>
        <v/>
      </c>
    </row>
    <row r="7273" spans="6:6" x14ac:dyDescent="0.25">
      <c r="F7273" t="str">
        <f t="shared" si="113"/>
        <v/>
      </c>
    </row>
    <row r="7274" spans="6:6" x14ac:dyDescent="0.25">
      <c r="F7274" t="str">
        <f t="shared" si="113"/>
        <v/>
      </c>
    </row>
    <row r="7275" spans="6:6" x14ac:dyDescent="0.25">
      <c r="F7275" t="str">
        <f t="shared" si="113"/>
        <v/>
      </c>
    </row>
    <row r="7276" spans="6:6" x14ac:dyDescent="0.25">
      <c r="F7276" t="str">
        <f t="shared" si="113"/>
        <v/>
      </c>
    </row>
    <row r="7277" spans="6:6" x14ac:dyDescent="0.25">
      <c r="F7277" t="str">
        <f t="shared" si="113"/>
        <v/>
      </c>
    </row>
    <row r="7278" spans="6:6" x14ac:dyDescent="0.25">
      <c r="F7278" t="str">
        <f t="shared" si="113"/>
        <v/>
      </c>
    </row>
    <row r="7279" spans="6:6" x14ac:dyDescent="0.25">
      <c r="F7279" t="str">
        <f t="shared" si="113"/>
        <v/>
      </c>
    </row>
    <row r="7280" spans="6:6" x14ac:dyDescent="0.25">
      <c r="F7280" t="str">
        <f t="shared" si="113"/>
        <v/>
      </c>
    </row>
    <row r="7281" spans="6:6" x14ac:dyDescent="0.25">
      <c r="F7281" t="str">
        <f t="shared" si="113"/>
        <v/>
      </c>
    </row>
    <row r="7282" spans="6:6" x14ac:dyDescent="0.25">
      <c r="F7282" t="str">
        <f t="shared" si="113"/>
        <v/>
      </c>
    </row>
    <row r="7283" spans="6:6" x14ac:dyDescent="0.25">
      <c r="F7283" t="str">
        <f t="shared" si="113"/>
        <v/>
      </c>
    </row>
    <row r="7284" spans="6:6" x14ac:dyDescent="0.25">
      <c r="F7284" t="str">
        <f t="shared" si="113"/>
        <v/>
      </c>
    </row>
    <row r="7285" spans="6:6" x14ac:dyDescent="0.25">
      <c r="F7285" t="str">
        <f t="shared" si="113"/>
        <v/>
      </c>
    </row>
    <row r="7286" spans="6:6" x14ac:dyDescent="0.25">
      <c r="F7286" t="str">
        <f t="shared" si="113"/>
        <v/>
      </c>
    </row>
    <row r="7287" spans="6:6" x14ac:dyDescent="0.25">
      <c r="F7287" t="str">
        <f t="shared" si="113"/>
        <v/>
      </c>
    </row>
    <row r="7288" spans="6:6" x14ac:dyDescent="0.25">
      <c r="F7288" t="str">
        <f t="shared" si="113"/>
        <v/>
      </c>
    </row>
    <row r="7289" spans="6:6" x14ac:dyDescent="0.25">
      <c r="F7289" t="str">
        <f t="shared" si="113"/>
        <v/>
      </c>
    </row>
    <row r="7290" spans="6:6" x14ac:dyDescent="0.25">
      <c r="F7290" t="str">
        <f t="shared" si="113"/>
        <v/>
      </c>
    </row>
    <row r="7291" spans="6:6" x14ac:dyDescent="0.25">
      <c r="F7291" t="str">
        <f t="shared" si="113"/>
        <v/>
      </c>
    </row>
    <row r="7292" spans="6:6" x14ac:dyDescent="0.25">
      <c r="F7292" t="str">
        <f t="shared" si="113"/>
        <v/>
      </c>
    </row>
    <row r="7293" spans="6:6" x14ac:dyDescent="0.25">
      <c r="F7293" t="str">
        <f t="shared" si="113"/>
        <v/>
      </c>
    </row>
    <row r="7294" spans="6:6" x14ac:dyDescent="0.25">
      <c r="F7294" t="str">
        <f t="shared" si="113"/>
        <v/>
      </c>
    </row>
    <row r="7295" spans="6:6" x14ac:dyDescent="0.25">
      <c r="F7295" t="str">
        <f t="shared" si="113"/>
        <v/>
      </c>
    </row>
    <row r="7296" spans="6:6" x14ac:dyDescent="0.25">
      <c r="F7296" t="str">
        <f t="shared" si="113"/>
        <v/>
      </c>
    </row>
    <row r="7297" spans="6:6" x14ac:dyDescent="0.25">
      <c r="F7297" t="str">
        <f t="shared" si="113"/>
        <v/>
      </c>
    </row>
    <row r="7298" spans="6:6" x14ac:dyDescent="0.25">
      <c r="F7298" t="str">
        <f t="shared" si="113"/>
        <v/>
      </c>
    </row>
    <row r="7299" spans="6:6" x14ac:dyDescent="0.25">
      <c r="F7299" t="str">
        <f t="shared" ref="F7299:F7362" si="114">CONCATENATE(A7299,B7299,C7299,D7299,E7299)</f>
        <v/>
      </c>
    </row>
    <row r="7300" spans="6:6" x14ac:dyDescent="0.25">
      <c r="F7300" t="str">
        <f t="shared" si="114"/>
        <v/>
      </c>
    </row>
    <row r="7301" spans="6:6" x14ac:dyDescent="0.25">
      <c r="F7301" t="str">
        <f t="shared" si="114"/>
        <v/>
      </c>
    </row>
    <row r="7302" spans="6:6" x14ac:dyDescent="0.25">
      <c r="F7302" t="str">
        <f t="shared" si="114"/>
        <v/>
      </c>
    </row>
    <row r="7303" spans="6:6" x14ac:dyDescent="0.25">
      <c r="F7303" t="str">
        <f t="shared" si="114"/>
        <v/>
      </c>
    </row>
    <row r="7304" spans="6:6" x14ac:dyDescent="0.25">
      <c r="F7304" t="str">
        <f t="shared" si="114"/>
        <v/>
      </c>
    </row>
    <row r="7305" spans="6:6" x14ac:dyDescent="0.25">
      <c r="F7305" t="str">
        <f t="shared" si="114"/>
        <v/>
      </c>
    </row>
    <row r="7306" spans="6:6" x14ac:dyDescent="0.25">
      <c r="F7306" t="str">
        <f t="shared" si="114"/>
        <v/>
      </c>
    </row>
    <row r="7307" spans="6:6" x14ac:dyDescent="0.25">
      <c r="F7307" t="str">
        <f t="shared" si="114"/>
        <v/>
      </c>
    </row>
    <row r="7308" spans="6:6" x14ac:dyDescent="0.25">
      <c r="F7308" t="str">
        <f t="shared" si="114"/>
        <v/>
      </c>
    </row>
    <row r="7309" spans="6:6" x14ac:dyDescent="0.25">
      <c r="F7309" t="str">
        <f t="shared" si="114"/>
        <v/>
      </c>
    </row>
    <row r="7310" spans="6:6" x14ac:dyDescent="0.25">
      <c r="F7310" t="str">
        <f t="shared" si="114"/>
        <v/>
      </c>
    </row>
    <row r="7311" spans="6:6" x14ac:dyDescent="0.25">
      <c r="F7311" t="str">
        <f t="shared" si="114"/>
        <v/>
      </c>
    </row>
    <row r="7312" spans="6:6" x14ac:dyDescent="0.25">
      <c r="F7312" t="str">
        <f t="shared" si="114"/>
        <v/>
      </c>
    </row>
    <row r="7313" spans="6:6" x14ac:dyDescent="0.25">
      <c r="F7313" t="str">
        <f t="shared" si="114"/>
        <v/>
      </c>
    </row>
    <row r="7314" spans="6:6" x14ac:dyDescent="0.25">
      <c r="F7314" t="str">
        <f t="shared" si="114"/>
        <v/>
      </c>
    </row>
    <row r="7315" spans="6:6" x14ac:dyDescent="0.25">
      <c r="F7315" t="str">
        <f t="shared" si="114"/>
        <v/>
      </c>
    </row>
    <row r="7316" spans="6:6" x14ac:dyDescent="0.25">
      <c r="F7316" t="str">
        <f t="shared" si="114"/>
        <v/>
      </c>
    </row>
    <row r="7317" spans="6:6" x14ac:dyDescent="0.25">
      <c r="F7317" t="str">
        <f t="shared" si="114"/>
        <v/>
      </c>
    </row>
    <row r="7318" spans="6:6" x14ac:dyDescent="0.25">
      <c r="F7318" t="str">
        <f t="shared" si="114"/>
        <v/>
      </c>
    </row>
    <row r="7319" spans="6:6" x14ac:dyDescent="0.25">
      <c r="F7319" t="str">
        <f t="shared" si="114"/>
        <v/>
      </c>
    </row>
    <row r="7320" spans="6:6" x14ac:dyDescent="0.25">
      <c r="F7320" t="str">
        <f t="shared" si="114"/>
        <v/>
      </c>
    </row>
    <row r="7321" spans="6:6" x14ac:dyDescent="0.25">
      <c r="F7321" t="str">
        <f t="shared" si="114"/>
        <v/>
      </c>
    </row>
    <row r="7322" spans="6:6" x14ac:dyDescent="0.25">
      <c r="F7322" t="str">
        <f t="shared" si="114"/>
        <v/>
      </c>
    </row>
    <row r="7323" spans="6:6" x14ac:dyDescent="0.25">
      <c r="F7323" t="str">
        <f t="shared" si="114"/>
        <v/>
      </c>
    </row>
    <row r="7324" spans="6:6" x14ac:dyDescent="0.25">
      <c r="F7324" t="str">
        <f t="shared" si="114"/>
        <v/>
      </c>
    </row>
    <row r="7325" spans="6:6" x14ac:dyDescent="0.25">
      <c r="F7325" t="str">
        <f t="shared" si="114"/>
        <v/>
      </c>
    </row>
    <row r="7326" spans="6:6" x14ac:dyDescent="0.25">
      <c r="F7326" t="str">
        <f t="shared" si="114"/>
        <v/>
      </c>
    </row>
    <row r="7327" spans="6:6" x14ac:dyDescent="0.25">
      <c r="F7327" t="str">
        <f t="shared" si="114"/>
        <v/>
      </c>
    </row>
    <row r="7328" spans="6:6" x14ac:dyDescent="0.25">
      <c r="F7328" t="str">
        <f t="shared" si="114"/>
        <v/>
      </c>
    </row>
    <row r="7329" spans="6:6" x14ac:dyDescent="0.25">
      <c r="F7329" t="str">
        <f t="shared" si="114"/>
        <v/>
      </c>
    </row>
    <row r="7330" spans="6:6" x14ac:dyDescent="0.25">
      <c r="F7330" t="str">
        <f t="shared" si="114"/>
        <v/>
      </c>
    </row>
    <row r="7331" spans="6:6" x14ac:dyDescent="0.25">
      <c r="F7331" t="str">
        <f t="shared" si="114"/>
        <v/>
      </c>
    </row>
    <row r="7332" spans="6:6" x14ac:dyDescent="0.25">
      <c r="F7332" t="str">
        <f t="shared" si="114"/>
        <v/>
      </c>
    </row>
    <row r="7333" spans="6:6" x14ac:dyDescent="0.25">
      <c r="F7333" t="str">
        <f t="shared" si="114"/>
        <v/>
      </c>
    </row>
    <row r="7334" spans="6:6" x14ac:dyDescent="0.25">
      <c r="F7334" t="str">
        <f t="shared" si="114"/>
        <v/>
      </c>
    </row>
    <row r="7335" spans="6:6" x14ac:dyDescent="0.25">
      <c r="F7335" t="str">
        <f t="shared" si="114"/>
        <v/>
      </c>
    </row>
    <row r="7336" spans="6:6" x14ac:dyDescent="0.25">
      <c r="F7336" t="str">
        <f t="shared" si="114"/>
        <v/>
      </c>
    </row>
    <row r="7337" spans="6:6" x14ac:dyDescent="0.25">
      <c r="F7337" t="str">
        <f t="shared" si="114"/>
        <v/>
      </c>
    </row>
    <row r="7338" spans="6:6" x14ac:dyDescent="0.25">
      <c r="F7338" t="str">
        <f t="shared" si="114"/>
        <v/>
      </c>
    </row>
    <row r="7339" spans="6:6" x14ac:dyDescent="0.25">
      <c r="F7339" t="str">
        <f t="shared" si="114"/>
        <v/>
      </c>
    </row>
    <row r="7340" spans="6:6" x14ac:dyDescent="0.25">
      <c r="F7340" t="str">
        <f t="shared" si="114"/>
        <v/>
      </c>
    </row>
    <row r="7341" spans="6:6" x14ac:dyDescent="0.25">
      <c r="F7341" t="str">
        <f t="shared" si="114"/>
        <v/>
      </c>
    </row>
    <row r="7342" spans="6:6" x14ac:dyDescent="0.25">
      <c r="F7342" t="str">
        <f t="shared" si="114"/>
        <v/>
      </c>
    </row>
    <row r="7343" spans="6:6" x14ac:dyDescent="0.25">
      <c r="F7343" t="str">
        <f t="shared" si="114"/>
        <v/>
      </c>
    </row>
    <row r="7344" spans="6:6" x14ac:dyDescent="0.25">
      <c r="F7344" t="str">
        <f t="shared" si="114"/>
        <v/>
      </c>
    </row>
    <row r="7345" spans="6:6" x14ac:dyDescent="0.25">
      <c r="F7345" t="str">
        <f t="shared" si="114"/>
        <v/>
      </c>
    </row>
    <row r="7346" spans="6:6" x14ac:dyDescent="0.25">
      <c r="F7346" t="str">
        <f t="shared" si="114"/>
        <v/>
      </c>
    </row>
    <row r="7347" spans="6:6" x14ac:dyDescent="0.25">
      <c r="F7347" t="str">
        <f t="shared" si="114"/>
        <v/>
      </c>
    </row>
    <row r="7348" spans="6:6" x14ac:dyDescent="0.25">
      <c r="F7348" t="str">
        <f t="shared" si="114"/>
        <v/>
      </c>
    </row>
    <row r="7349" spans="6:6" x14ac:dyDescent="0.25">
      <c r="F7349" t="str">
        <f t="shared" si="114"/>
        <v/>
      </c>
    </row>
    <row r="7350" spans="6:6" x14ac:dyDescent="0.25">
      <c r="F7350" t="str">
        <f t="shared" si="114"/>
        <v/>
      </c>
    </row>
    <row r="7351" spans="6:6" x14ac:dyDescent="0.25">
      <c r="F7351" t="str">
        <f t="shared" si="114"/>
        <v/>
      </c>
    </row>
    <row r="7352" spans="6:6" x14ac:dyDescent="0.25">
      <c r="F7352" t="str">
        <f t="shared" si="114"/>
        <v/>
      </c>
    </row>
    <row r="7353" spans="6:6" x14ac:dyDescent="0.25">
      <c r="F7353" t="str">
        <f t="shared" si="114"/>
        <v/>
      </c>
    </row>
    <row r="7354" spans="6:6" x14ac:dyDescent="0.25">
      <c r="F7354" t="str">
        <f t="shared" si="114"/>
        <v/>
      </c>
    </row>
    <row r="7355" spans="6:6" x14ac:dyDescent="0.25">
      <c r="F7355" t="str">
        <f t="shared" si="114"/>
        <v/>
      </c>
    </row>
    <row r="7356" spans="6:6" x14ac:dyDescent="0.25">
      <c r="F7356" t="str">
        <f t="shared" si="114"/>
        <v/>
      </c>
    </row>
    <row r="7357" spans="6:6" x14ac:dyDescent="0.25">
      <c r="F7357" t="str">
        <f t="shared" si="114"/>
        <v/>
      </c>
    </row>
    <row r="7358" spans="6:6" x14ac:dyDescent="0.25">
      <c r="F7358" t="str">
        <f t="shared" si="114"/>
        <v/>
      </c>
    </row>
    <row r="7359" spans="6:6" x14ac:dyDescent="0.25">
      <c r="F7359" t="str">
        <f t="shared" si="114"/>
        <v/>
      </c>
    </row>
    <row r="7360" spans="6:6" x14ac:dyDescent="0.25">
      <c r="F7360" t="str">
        <f t="shared" si="114"/>
        <v/>
      </c>
    </row>
    <row r="7361" spans="6:6" x14ac:dyDescent="0.25">
      <c r="F7361" t="str">
        <f t="shared" si="114"/>
        <v/>
      </c>
    </row>
    <row r="7362" spans="6:6" x14ac:dyDescent="0.25">
      <c r="F7362" t="str">
        <f t="shared" si="114"/>
        <v/>
      </c>
    </row>
    <row r="7363" spans="6:6" x14ac:dyDescent="0.25">
      <c r="F7363" t="str">
        <f t="shared" ref="F7363:F7426" si="115">CONCATENATE(A7363,B7363,C7363,D7363,E7363)</f>
        <v/>
      </c>
    </row>
    <row r="7364" spans="6:6" x14ac:dyDescent="0.25">
      <c r="F7364" t="str">
        <f t="shared" si="115"/>
        <v/>
      </c>
    </row>
    <row r="7365" spans="6:6" x14ac:dyDescent="0.25">
      <c r="F7365" t="str">
        <f t="shared" si="115"/>
        <v/>
      </c>
    </row>
    <row r="7366" spans="6:6" x14ac:dyDescent="0.25">
      <c r="F7366" t="str">
        <f t="shared" si="115"/>
        <v/>
      </c>
    </row>
    <row r="7367" spans="6:6" x14ac:dyDescent="0.25">
      <c r="F7367" t="str">
        <f t="shared" si="115"/>
        <v/>
      </c>
    </row>
    <row r="7368" spans="6:6" x14ac:dyDescent="0.25">
      <c r="F7368" t="str">
        <f t="shared" si="115"/>
        <v/>
      </c>
    </row>
    <row r="7369" spans="6:6" x14ac:dyDescent="0.25">
      <c r="F7369" t="str">
        <f t="shared" si="115"/>
        <v/>
      </c>
    </row>
    <row r="7370" spans="6:6" x14ac:dyDescent="0.25">
      <c r="F7370" t="str">
        <f t="shared" si="115"/>
        <v/>
      </c>
    </row>
    <row r="7371" spans="6:6" x14ac:dyDescent="0.25">
      <c r="F7371" t="str">
        <f t="shared" si="115"/>
        <v/>
      </c>
    </row>
    <row r="7372" spans="6:6" x14ac:dyDescent="0.25">
      <c r="F7372" t="str">
        <f t="shared" si="115"/>
        <v/>
      </c>
    </row>
    <row r="7373" spans="6:6" x14ac:dyDescent="0.25">
      <c r="F7373" t="str">
        <f t="shared" si="115"/>
        <v/>
      </c>
    </row>
    <row r="7374" spans="6:6" x14ac:dyDescent="0.25">
      <c r="F7374" t="str">
        <f t="shared" si="115"/>
        <v/>
      </c>
    </row>
    <row r="7375" spans="6:6" x14ac:dyDescent="0.25">
      <c r="F7375" t="str">
        <f t="shared" si="115"/>
        <v/>
      </c>
    </row>
    <row r="7376" spans="6:6" x14ac:dyDescent="0.25">
      <c r="F7376" t="str">
        <f t="shared" si="115"/>
        <v/>
      </c>
    </row>
    <row r="7377" spans="6:6" x14ac:dyDescent="0.25">
      <c r="F7377" t="str">
        <f t="shared" si="115"/>
        <v/>
      </c>
    </row>
    <row r="7378" spans="6:6" x14ac:dyDescent="0.25">
      <c r="F7378" t="str">
        <f t="shared" si="115"/>
        <v/>
      </c>
    </row>
    <row r="7379" spans="6:6" x14ac:dyDescent="0.25">
      <c r="F7379" t="str">
        <f t="shared" si="115"/>
        <v/>
      </c>
    </row>
    <row r="7380" spans="6:6" x14ac:dyDescent="0.25">
      <c r="F7380" t="str">
        <f t="shared" si="115"/>
        <v/>
      </c>
    </row>
    <row r="7381" spans="6:6" x14ac:dyDescent="0.25">
      <c r="F7381" t="str">
        <f t="shared" si="115"/>
        <v/>
      </c>
    </row>
    <row r="7382" spans="6:6" x14ac:dyDescent="0.25">
      <c r="F7382" t="str">
        <f t="shared" si="115"/>
        <v/>
      </c>
    </row>
    <row r="7383" spans="6:6" x14ac:dyDescent="0.25">
      <c r="F7383" t="str">
        <f t="shared" si="115"/>
        <v/>
      </c>
    </row>
    <row r="7384" spans="6:6" x14ac:dyDescent="0.25">
      <c r="F7384" t="str">
        <f t="shared" si="115"/>
        <v/>
      </c>
    </row>
    <row r="7385" spans="6:6" x14ac:dyDescent="0.25">
      <c r="F7385" t="str">
        <f t="shared" si="115"/>
        <v/>
      </c>
    </row>
    <row r="7386" spans="6:6" x14ac:dyDescent="0.25">
      <c r="F7386" t="str">
        <f t="shared" si="115"/>
        <v/>
      </c>
    </row>
    <row r="7387" spans="6:6" x14ac:dyDescent="0.25">
      <c r="F7387" t="str">
        <f t="shared" si="115"/>
        <v/>
      </c>
    </row>
    <row r="7388" spans="6:6" x14ac:dyDescent="0.25">
      <c r="F7388" t="str">
        <f t="shared" si="115"/>
        <v/>
      </c>
    </row>
    <row r="7389" spans="6:6" x14ac:dyDescent="0.25">
      <c r="F7389" t="str">
        <f t="shared" si="115"/>
        <v/>
      </c>
    </row>
    <row r="7390" spans="6:6" x14ac:dyDescent="0.25">
      <c r="F7390" t="str">
        <f t="shared" si="115"/>
        <v/>
      </c>
    </row>
    <row r="7391" spans="6:6" x14ac:dyDescent="0.25">
      <c r="F7391" t="str">
        <f t="shared" si="115"/>
        <v/>
      </c>
    </row>
    <row r="7392" spans="6:6" x14ac:dyDescent="0.25">
      <c r="F7392" t="str">
        <f t="shared" si="115"/>
        <v/>
      </c>
    </row>
    <row r="7393" spans="6:6" x14ac:dyDescent="0.25">
      <c r="F7393" t="str">
        <f t="shared" si="115"/>
        <v/>
      </c>
    </row>
    <row r="7394" spans="6:6" x14ac:dyDescent="0.25">
      <c r="F7394" t="str">
        <f t="shared" si="115"/>
        <v/>
      </c>
    </row>
    <row r="7395" spans="6:6" x14ac:dyDescent="0.25">
      <c r="F7395" t="str">
        <f t="shared" si="115"/>
        <v/>
      </c>
    </row>
    <row r="7396" spans="6:6" x14ac:dyDescent="0.25">
      <c r="F7396" t="str">
        <f t="shared" si="115"/>
        <v/>
      </c>
    </row>
    <row r="7397" spans="6:6" x14ac:dyDescent="0.25">
      <c r="F7397" t="str">
        <f t="shared" si="115"/>
        <v/>
      </c>
    </row>
    <row r="7398" spans="6:6" x14ac:dyDescent="0.25">
      <c r="F7398" t="str">
        <f t="shared" si="115"/>
        <v/>
      </c>
    </row>
    <row r="7399" spans="6:6" x14ac:dyDescent="0.25">
      <c r="F7399" t="str">
        <f t="shared" si="115"/>
        <v/>
      </c>
    </row>
    <row r="7400" spans="6:6" x14ac:dyDescent="0.25">
      <c r="F7400" t="str">
        <f t="shared" si="115"/>
        <v/>
      </c>
    </row>
    <row r="7401" spans="6:6" x14ac:dyDescent="0.25">
      <c r="F7401" t="str">
        <f t="shared" si="115"/>
        <v/>
      </c>
    </row>
    <row r="7402" spans="6:6" x14ac:dyDescent="0.25">
      <c r="F7402" t="str">
        <f t="shared" si="115"/>
        <v/>
      </c>
    </row>
    <row r="7403" spans="6:6" x14ac:dyDescent="0.25">
      <c r="F7403" t="str">
        <f t="shared" si="115"/>
        <v/>
      </c>
    </row>
    <row r="7404" spans="6:6" x14ac:dyDescent="0.25">
      <c r="F7404" t="str">
        <f t="shared" si="115"/>
        <v/>
      </c>
    </row>
    <row r="7405" spans="6:6" x14ac:dyDescent="0.25">
      <c r="F7405" t="str">
        <f t="shared" si="115"/>
        <v/>
      </c>
    </row>
    <row r="7406" spans="6:6" x14ac:dyDescent="0.25">
      <c r="F7406" t="str">
        <f t="shared" si="115"/>
        <v/>
      </c>
    </row>
    <row r="7407" spans="6:6" x14ac:dyDescent="0.25">
      <c r="F7407" t="str">
        <f t="shared" si="115"/>
        <v/>
      </c>
    </row>
    <row r="7408" spans="6:6" x14ac:dyDescent="0.25">
      <c r="F7408" t="str">
        <f t="shared" si="115"/>
        <v/>
      </c>
    </row>
    <row r="7409" spans="6:6" x14ac:dyDescent="0.25">
      <c r="F7409" t="str">
        <f t="shared" si="115"/>
        <v/>
      </c>
    </row>
    <row r="7410" spans="6:6" x14ac:dyDescent="0.25">
      <c r="F7410" t="str">
        <f t="shared" si="115"/>
        <v/>
      </c>
    </row>
    <row r="7411" spans="6:6" x14ac:dyDescent="0.25">
      <c r="F7411" t="str">
        <f t="shared" si="115"/>
        <v/>
      </c>
    </row>
    <row r="7412" spans="6:6" x14ac:dyDescent="0.25">
      <c r="F7412" t="str">
        <f t="shared" si="115"/>
        <v/>
      </c>
    </row>
    <row r="7413" spans="6:6" x14ac:dyDescent="0.25">
      <c r="F7413" t="str">
        <f t="shared" si="115"/>
        <v/>
      </c>
    </row>
    <row r="7414" spans="6:6" x14ac:dyDescent="0.25">
      <c r="F7414" t="str">
        <f t="shared" si="115"/>
        <v/>
      </c>
    </row>
    <row r="7415" spans="6:6" x14ac:dyDescent="0.25">
      <c r="F7415" t="str">
        <f t="shared" si="115"/>
        <v/>
      </c>
    </row>
    <row r="7416" spans="6:6" x14ac:dyDescent="0.25">
      <c r="F7416" t="str">
        <f t="shared" si="115"/>
        <v/>
      </c>
    </row>
    <row r="7417" spans="6:6" x14ac:dyDescent="0.25">
      <c r="F7417" t="str">
        <f t="shared" si="115"/>
        <v/>
      </c>
    </row>
    <row r="7418" spans="6:6" x14ac:dyDescent="0.25">
      <c r="F7418" t="str">
        <f t="shared" si="115"/>
        <v/>
      </c>
    </row>
    <row r="7419" spans="6:6" x14ac:dyDescent="0.25">
      <c r="F7419" t="str">
        <f t="shared" si="115"/>
        <v/>
      </c>
    </row>
    <row r="7420" spans="6:6" x14ac:dyDescent="0.25">
      <c r="F7420" t="str">
        <f t="shared" si="115"/>
        <v/>
      </c>
    </row>
    <row r="7421" spans="6:6" x14ac:dyDescent="0.25">
      <c r="F7421" t="str">
        <f t="shared" si="115"/>
        <v/>
      </c>
    </row>
    <row r="7422" spans="6:6" x14ac:dyDescent="0.25">
      <c r="F7422" t="str">
        <f t="shared" si="115"/>
        <v/>
      </c>
    </row>
    <row r="7423" spans="6:6" x14ac:dyDescent="0.25">
      <c r="F7423" t="str">
        <f t="shared" si="115"/>
        <v/>
      </c>
    </row>
    <row r="7424" spans="6:6" x14ac:dyDescent="0.25">
      <c r="F7424" t="str">
        <f t="shared" si="115"/>
        <v/>
      </c>
    </row>
    <row r="7425" spans="6:6" x14ac:dyDescent="0.25">
      <c r="F7425" t="str">
        <f t="shared" si="115"/>
        <v/>
      </c>
    </row>
    <row r="7426" spans="6:6" x14ac:dyDescent="0.25">
      <c r="F7426" t="str">
        <f t="shared" si="115"/>
        <v/>
      </c>
    </row>
    <row r="7427" spans="6:6" x14ac:dyDescent="0.25">
      <c r="F7427" t="str">
        <f t="shared" ref="F7427:F7489" si="116">CONCATENATE(A7427,B7427,C7427,D7427,E7427)</f>
        <v/>
      </c>
    </row>
    <row r="7428" spans="6:6" x14ac:dyDescent="0.25">
      <c r="F7428" t="str">
        <f t="shared" si="116"/>
        <v/>
      </c>
    </row>
    <row r="7429" spans="6:6" x14ac:dyDescent="0.25">
      <c r="F7429" t="str">
        <f t="shared" si="116"/>
        <v/>
      </c>
    </row>
    <row r="7430" spans="6:6" x14ac:dyDescent="0.25">
      <c r="F7430" t="str">
        <f t="shared" si="116"/>
        <v/>
      </c>
    </row>
    <row r="7431" spans="6:6" x14ac:dyDescent="0.25">
      <c r="F7431" t="str">
        <f t="shared" si="116"/>
        <v/>
      </c>
    </row>
    <row r="7432" spans="6:6" x14ac:dyDescent="0.25">
      <c r="F7432" t="str">
        <f t="shared" si="116"/>
        <v/>
      </c>
    </row>
    <row r="7433" spans="6:6" x14ac:dyDescent="0.25">
      <c r="F7433" t="str">
        <f t="shared" si="116"/>
        <v/>
      </c>
    </row>
    <row r="7434" spans="6:6" x14ac:dyDescent="0.25">
      <c r="F7434" t="str">
        <f t="shared" si="116"/>
        <v/>
      </c>
    </row>
    <row r="7435" spans="6:6" x14ac:dyDescent="0.25">
      <c r="F7435" t="str">
        <f t="shared" si="116"/>
        <v/>
      </c>
    </row>
    <row r="7436" spans="6:6" x14ac:dyDescent="0.25">
      <c r="F7436" t="str">
        <f t="shared" si="116"/>
        <v/>
      </c>
    </row>
    <row r="7437" spans="6:6" x14ac:dyDescent="0.25">
      <c r="F7437" t="str">
        <f t="shared" si="116"/>
        <v/>
      </c>
    </row>
    <row r="7438" spans="6:6" x14ac:dyDescent="0.25">
      <c r="F7438" t="str">
        <f t="shared" si="116"/>
        <v/>
      </c>
    </row>
    <row r="7439" spans="6:6" x14ac:dyDescent="0.25">
      <c r="F7439" t="str">
        <f t="shared" si="116"/>
        <v/>
      </c>
    </row>
    <row r="7440" spans="6:6" x14ac:dyDescent="0.25">
      <c r="F7440" t="str">
        <f t="shared" si="116"/>
        <v/>
      </c>
    </row>
    <row r="7441" spans="6:6" x14ac:dyDescent="0.25">
      <c r="F7441" t="str">
        <f t="shared" si="116"/>
        <v/>
      </c>
    </row>
    <row r="7442" spans="6:6" x14ac:dyDescent="0.25">
      <c r="F7442" t="str">
        <f t="shared" si="116"/>
        <v/>
      </c>
    </row>
    <row r="7443" spans="6:6" x14ac:dyDescent="0.25">
      <c r="F7443" t="str">
        <f t="shared" si="116"/>
        <v/>
      </c>
    </row>
    <row r="7444" spans="6:6" x14ac:dyDescent="0.25">
      <c r="F7444" t="str">
        <f t="shared" si="116"/>
        <v/>
      </c>
    </row>
    <row r="7445" spans="6:6" x14ac:dyDescent="0.25">
      <c r="F7445" t="str">
        <f t="shared" si="116"/>
        <v/>
      </c>
    </row>
    <row r="7446" spans="6:6" x14ac:dyDescent="0.25">
      <c r="F7446" t="str">
        <f t="shared" si="116"/>
        <v/>
      </c>
    </row>
    <row r="7447" spans="6:6" x14ac:dyDescent="0.25">
      <c r="F7447" t="str">
        <f t="shared" si="116"/>
        <v/>
      </c>
    </row>
    <row r="7448" spans="6:6" x14ac:dyDescent="0.25">
      <c r="F7448" t="str">
        <f t="shared" si="116"/>
        <v/>
      </c>
    </row>
    <row r="7449" spans="6:6" x14ac:dyDescent="0.25">
      <c r="F7449" t="str">
        <f t="shared" si="116"/>
        <v/>
      </c>
    </row>
    <row r="7450" spans="6:6" x14ac:dyDescent="0.25">
      <c r="F7450" t="str">
        <f t="shared" si="116"/>
        <v/>
      </c>
    </row>
    <row r="7451" spans="6:6" x14ac:dyDescent="0.25">
      <c r="F7451" t="str">
        <f t="shared" si="116"/>
        <v/>
      </c>
    </row>
    <row r="7452" spans="6:6" x14ac:dyDescent="0.25">
      <c r="F7452" t="str">
        <f t="shared" si="116"/>
        <v/>
      </c>
    </row>
    <row r="7453" spans="6:6" x14ac:dyDescent="0.25">
      <c r="F7453" t="str">
        <f t="shared" si="116"/>
        <v/>
      </c>
    </row>
    <row r="7454" spans="6:6" x14ac:dyDescent="0.25">
      <c r="F7454" t="str">
        <f t="shared" si="116"/>
        <v/>
      </c>
    </row>
    <row r="7455" spans="6:6" x14ac:dyDescent="0.25">
      <c r="F7455" t="str">
        <f t="shared" si="116"/>
        <v/>
      </c>
    </row>
    <row r="7456" spans="6:6" x14ac:dyDescent="0.25">
      <c r="F7456" t="str">
        <f t="shared" si="116"/>
        <v/>
      </c>
    </row>
    <row r="7457" spans="6:6" x14ac:dyDescent="0.25">
      <c r="F7457" t="str">
        <f t="shared" si="116"/>
        <v/>
      </c>
    </row>
    <row r="7458" spans="6:6" x14ac:dyDescent="0.25">
      <c r="F7458" t="str">
        <f t="shared" si="116"/>
        <v/>
      </c>
    </row>
    <row r="7459" spans="6:6" x14ac:dyDescent="0.25">
      <c r="F7459" t="str">
        <f t="shared" si="116"/>
        <v/>
      </c>
    </row>
    <row r="7460" spans="6:6" x14ac:dyDescent="0.25">
      <c r="F7460" t="str">
        <f t="shared" si="116"/>
        <v/>
      </c>
    </row>
    <row r="7461" spans="6:6" x14ac:dyDescent="0.25">
      <c r="F7461" t="str">
        <f t="shared" si="116"/>
        <v/>
      </c>
    </row>
    <row r="7462" spans="6:6" x14ac:dyDescent="0.25">
      <c r="F7462" t="str">
        <f t="shared" si="116"/>
        <v/>
      </c>
    </row>
    <row r="7463" spans="6:6" x14ac:dyDescent="0.25">
      <c r="F7463" t="str">
        <f t="shared" si="116"/>
        <v/>
      </c>
    </row>
    <row r="7464" spans="6:6" x14ac:dyDescent="0.25">
      <c r="F7464" t="str">
        <f t="shared" si="116"/>
        <v/>
      </c>
    </row>
    <row r="7465" spans="6:6" x14ac:dyDescent="0.25">
      <c r="F7465" t="str">
        <f t="shared" si="116"/>
        <v/>
      </c>
    </row>
    <row r="7466" spans="6:6" x14ac:dyDescent="0.25">
      <c r="F7466" t="str">
        <f t="shared" si="116"/>
        <v/>
      </c>
    </row>
    <row r="7467" spans="6:6" x14ac:dyDescent="0.25">
      <c r="F7467" t="str">
        <f t="shared" si="116"/>
        <v/>
      </c>
    </row>
    <row r="7468" spans="6:6" x14ac:dyDescent="0.25">
      <c r="F7468" t="str">
        <f t="shared" si="116"/>
        <v/>
      </c>
    </row>
    <row r="7469" spans="6:6" x14ac:dyDescent="0.25">
      <c r="F7469" t="str">
        <f t="shared" si="116"/>
        <v/>
      </c>
    </row>
    <row r="7470" spans="6:6" x14ac:dyDescent="0.25">
      <c r="F7470" t="str">
        <f t="shared" si="116"/>
        <v/>
      </c>
    </row>
    <row r="7471" spans="6:6" x14ac:dyDescent="0.25">
      <c r="F7471" t="str">
        <f t="shared" si="116"/>
        <v/>
      </c>
    </row>
    <row r="7472" spans="6:6" x14ac:dyDescent="0.25">
      <c r="F7472" t="str">
        <f t="shared" si="116"/>
        <v/>
      </c>
    </row>
    <row r="7473" spans="6:6" x14ac:dyDescent="0.25">
      <c r="F7473" t="str">
        <f t="shared" si="116"/>
        <v/>
      </c>
    </row>
    <row r="7474" spans="6:6" x14ac:dyDescent="0.25">
      <c r="F7474" t="str">
        <f t="shared" si="116"/>
        <v/>
      </c>
    </row>
    <row r="7475" spans="6:6" x14ac:dyDescent="0.25">
      <c r="F7475" t="str">
        <f t="shared" si="116"/>
        <v/>
      </c>
    </row>
    <row r="7476" spans="6:6" x14ac:dyDescent="0.25">
      <c r="F7476" t="str">
        <f t="shared" si="116"/>
        <v/>
      </c>
    </row>
    <row r="7477" spans="6:6" x14ac:dyDescent="0.25">
      <c r="F7477" t="str">
        <f t="shared" si="116"/>
        <v/>
      </c>
    </row>
    <row r="7478" spans="6:6" x14ac:dyDescent="0.25">
      <c r="F7478" t="str">
        <f t="shared" si="116"/>
        <v/>
      </c>
    </row>
    <row r="7479" spans="6:6" x14ac:dyDescent="0.25">
      <c r="F7479" t="str">
        <f t="shared" si="116"/>
        <v/>
      </c>
    </row>
    <row r="7480" spans="6:6" x14ac:dyDescent="0.25">
      <c r="F7480" t="str">
        <f t="shared" si="116"/>
        <v/>
      </c>
    </row>
    <row r="7481" spans="6:6" x14ac:dyDescent="0.25">
      <c r="F7481" t="str">
        <f t="shared" si="116"/>
        <v/>
      </c>
    </row>
    <row r="7482" spans="6:6" x14ac:dyDescent="0.25">
      <c r="F7482" t="str">
        <f t="shared" si="116"/>
        <v/>
      </c>
    </row>
    <row r="7483" spans="6:6" x14ac:dyDescent="0.25">
      <c r="F7483" t="str">
        <f t="shared" si="116"/>
        <v/>
      </c>
    </row>
    <row r="7484" spans="6:6" x14ac:dyDescent="0.25">
      <c r="F7484" t="str">
        <f t="shared" si="116"/>
        <v/>
      </c>
    </row>
    <row r="7485" spans="6:6" x14ac:dyDescent="0.25">
      <c r="F7485" t="str">
        <f t="shared" si="116"/>
        <v/>
      </c>
    </row>
    <row r="7486" spans="6:6" x14ac:dyDescent="0.25">
      <c r="F7486" t="str">
        <f t="shared" si="116"/>
        <v/>
      </c>
    </row>
    <row r="7487" spans="6:6" x14ac:dyDescent="0.25">
      <c r="F7487" t="str">
        <f t="shared" si="116"/>
        <v/>
      </c>
    </row>
    <row r="7488" spans="6:6" x14ac:dyDescent="0.25">
      <c r="F7488" t="str">
        <f t="shared" si="116"/>
        <v/>
      </c>
    </row>
    <row r="7489" spans="6:6" x14ac:dyDescent="0.25">
      <c r="F7489" t="str">
        <f t="shared" si="116"/>
        <v/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3"/>
  <sheetViews>
    <sheetView workbookViewId="0">
      <selection activeCell="D26" sqref="D26"/>
    </sheetView>
  </sheetViews>
  <sheetFormatPr defaultRowHeight="15" x14ac:dyDescent="0.25"/>
  <cols>
    <col min="1" max="1" width="33.5703125" bestFit="1" customWidth="1"/>
    <col min="2" max="2" width="7.85546875" bestFit="1" customWidth="1"/>
    <col min="3" max="3" width="10.140625" customWidth="1"/>
    <col min="4" max="4" width="22.5703125" bestFit="1" customWidth="1"/>
    <col min="5" max="5" width="22.140625" bestFit="1" customWidth="1"/>
    <col min="6" max="6" width="21.140625" bestFit="1" customWidth="1"/>
    <col min="8" max="8" width="11.28515625" bestFit="1" customWidth="1"/>
    <col min="9" max="9" width="9" bestFit="1" customWidth="1"/>
  </cols>
  <sheetData>
    <row r="1" spans="1:11" x14ac:dyDescent="0.25">
      <c r="A1" s="6"/>
      <c r="B1" s="6"/>
      <c r="C1" s="6"/>
      <c r="D1" s="6"/>
      <c r="E1" s="6"/>
      <c r="F1" s="6"/>
      <c r="H1" s="6"/>
      <c r="I1" s="6"/>
      <c r="J1" s="6"/>
      <c r="K1" s="6"/>
    </row>
    <row r="2" spans="1:11" x14ac:dyDescent="0.25">
      <c r="A2" s="6" t="s">
        <v>51</v>
      </c>
      <c r="B2" s="7"/>
      <c r="C2" s="8"/>
      <c r="D2" s="8"/>
      <c r="E2" s="9"/>
      <c r="F2" s="6"/>
      <c r="H2" s="6"/>
      <c r="I2" s="6"/>
      <c r="J2" s="6"/>
      <c r="K2" s="6"/>
    </row>
    <row r="3" spans="1:11" x14ac:dyDescent="0.25">
      <c r="A3" s="3" t="s">
        <v>50</v>
      </c>
      <c r="B3" s="7"/>
      <c r="C3" s="8"/>
      <c r="D3" s="8"/>
      <c r="E3" s="6"/>
      <c r="F3" s="6"/>
      <c r="H3" s="6"/>
      <c r="I3" s="6"/>
      <c r="J3" s="6"/>
      <c r="K3" s="6"/>
    </row>
    <row r="4" spans="1:11" x14ac:dyDescent="0.25">
      <c r="A4" s="3" t="s">
        <v>49</v>
      </c>
      <c r="B4" s="7"/>
      <c r="C4" s="8" t="s">
        <v>63</v>
      </c>
      <c r="D4" s="67" t="s">
        <v>64</v>
      </c>
      <c r="E4" s="6"/>
      <c r="F4" s="6"/>
      <c r="H4" s="6"/>
      <c r="I4" s="6"/>
      <c r="J4" s="6"/>
      <c r="K4" s="6"/>
    </row>
    <row r="5" spans="1:11" x14ac:dyDescent="0.25">
      <c r="A5" s="3" t="s">
        <v>48</v>
      </c>
      <c r="B5" s="7"/>
      <c r="C5" s="8"/>
      <c r="D5" s="8"/>
      <c r="E5" s="6"/>
      <c r="F5" s="6"/>
      <c r="H5" s="6"/>
      <c r="I5" s="6"/>
      <c r="J5" s="6"/>
      <c r="K5" s="6"/>
    </row>
    <row r="6" spans="1:11" x14ac:dyDescent="0.25">
      <c r="A6" s="3" t="s">
        <v>37</v>
      </c>
      <c r="B6" s="7"/>
      <c r="C6" s="8"/>
      <c r="D6" s="8"/>
      <c r="E6" s="6"/>
      <c r="F6" s="6"/>
      <c r="H6" s="6"/>
      <c r="I6" s="6"/>
      <c r="J6" s="6"/>
      <c r="K6" s="6"/>
    </row>
    <row r="7" spans="1:11" x14ac:dyDescent="0.25">
      <c r="A7" s="3" t="s">
        <v>53</v>
      </c>
      <c r="B7" s="7"/>
      <c r="C7" s="8"/>
      <c r="D7" s="8"/>
      <c r="E7" s="6"/>
      <c r="F7" s="6"/>
      <c r="H7" s="6"/>
      <c r="I7" s="6"/>
      <c r="J7" s="6"/>
      <c r="K7" s="6"/>
    </row>
    <row r="8" spans="1:11" x14ac:dyDescent="0.25">
      <c r="A8" s="3" t="s">
        <v>52</v>
      </c>
      <c r="B8" s="7"/>
      <c r="C8" s="8"/>
      <c r="D8" s="8"/>
      <c r="E8" s="6"/>
      <c r="F8" s="6"/>
      <c r="H8" s="6"/>
      <c r="I8" s="6"/>
      <c r="J8" s="6"/>
      <c r="K8" s="6"/>
    </row>
    <row r="9" spans="1:11" x14ac:dyDescent="0.25">
      <c r="A9" s="3"/>
      <c r="B9" s="7"/>
      <c r="C9" s="8"/>
      <c r="D9" s="8"/>
      <c r="E9" s="6"/>
      <c r="F9" s="6"/>
      <c r="H9" s="6"/>
      <c r="I9" s="6"/>
      <c r="J9" s="6"/>
      <c r="K9" s="10"/>
    </row>
    <row r="10" spans="1:11" x14ac:dyDescent="0.25">
      <c r="A10" s="3" t="s">
        <v>36</v>
      </c>
      <c r="B10" s="6"/>
      <c r="C10" s="6"/>
      <c r="D10" s="6"/>
      <c r="E10" s="6"/>
      <c r="F10" s="6"/>
    </row>
    <row r="11" spans="1:11" x14ac:dyDescent="0.25">
      <c r="A11" s="6" t="s">
        <v>38</v>
      </c>
      <c r="B11" s="6"/>
      <c r="C11" s="6"/>
      <c r="D11" s="6"/>
      <c r="E11" s="6"/>
      <c r="F11" s="6"/>
    </row>
    <row r="12" spans="1:11" x14ac:dyDescent="0.25">
      <c r="A12" s="6"/>
      <c r="B12" s="6"/>
      <c r="C12" s="6"/>
      <c r="D12" s="6"/>
      <c r="E12" s="6"/>
      <c r="F12" s="6"/>
    </row>
    <row r="13" spans="1:11" x14ac:dyDescent="0.25">
      <c r="A13" s="2" t="s">
        <v>28</v>
      </c>
    </row>
    <row r="14" spans="1:11" x14ac:dyDescent="0.25">
      <c r="A14" s="2" t="s">
        <v>29</v>
      </c>
    </row>
    <row r="15" spans="1:11" x14ac:dyDescent="0.25">
      <c r="A15" t="s">
        <v>30</v>
      </c>
    </row>
    <row r="16" spans="1:11" x14ac:dyDescent="0.25">
      <c r="A16" t="s">
        <v>43</v>
      </c>
    </row>
    <row r="18" spans="1:1" x14ac:dyDescent="0.25">
      <c r="A18" s="2" t="s">
        <v>26</v>
      </c>
    </row>
    <row r="19" spans="1:1" x14ac:dyDescent="0.25">
      <c r="A19" s="2" t="s">
        <v>31</v>
      </c>
    </row>
    <row r="20" spans="1:1" x14ac:dyDescent="0.25">
      <c r="A20" s="2" t="s">
        <v>58</v>
      </c>
    </row>
    <row r="22" spans="1:1" x14ac:dyDescent="0.25">
      <c r="A22" s="14">
        <v>2015</v>
      </c>
    </row>
    <row r="23" spans="1:1" x14ac:dyDescent="0.25">
      <c r="A23" s="15">
        <f>A22+1</f>
        <v>2016</v>
      </c>
    </row>
    <row r="24" spans="1:1" x14ac:dyDescent="0.25">
      <c r="A24" s="15">
        <f t="shared" ref="A24:A32" si="0">A23+1</f>
        <v>2017</v>
      </c>
    </row>
    <row r="25" spans="1:1" x14ac:dyDescent="0.25">
      <c r="A25" s="15">
        <f t="shared" si="0"/>
        <v>2018</v>
      </c>
    </row>
    <row r="26" spans="1:1" x14ac:dyDescent="0.25">
      <c r="A26" s="15">
        <f t="shared" si="0"/>
        <v>2019</v>
      </c>
    </row>
    <row r="27" spans="1:1" x14ac:dyDescent="0.25">
      <c r="A27" s="15">
        <f t="shared" si="0"/>
        <v>2020</v>
      </c>
    </row>
    <row r="28" spans="1:1" x14ac:dyDescent="0.25">
      <c r="A28" s="15">
        <f t="shared" si="0"/>
        <v>2021</v>
      </c>
    </row>
    <row r="29" spans="1:1" x14ac:dyDescent="0.25">
      <c r="A29" s="15">
        <f t="shared" si="0"/>
        <v>2022</v>
      </c>
    </row>
    <row r="30" spans="1:1" x14ac:dyDescent="0.25">
      <c r="A30" s="15">
        <f t="shared" si="0"/>
        <v>2023</v>
      </c>
    </row>
    <row r="31" spans="1:1" x14ac:dyDescent="0.25">
      <c r="A31" s="15">
        <f t="shared" si="0"/>
        <v>2024</v>
      </c>
    </row>
    <row r="32" spans="1:1" x14ac:dyDescent="0.25">
      <c r="A32" s="15">
        <f t="shared" si="0"/>
        <v>2025</v>
      </c>
    </row>
    <row r="33" spans="1:1" x14ac:dyDescent="0.25">
      <c r="A33" s="12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6</vt:i4>
      </vt:variant>
    </vt:vector>
  </HeadingPairs>
  <TitlesOfParts>
    <vt:vector size="9" baseType="lpstr">
      <vt:lpstr>Ex Ante Impacts</vt:lpstr>
      <vt:lpstr>Lookup</vt:lpstr>
      <vt:lpstr>Criteria</vt:lpstr>
      <vt:lpstr>cycle</vt:lpstr>
      <vt:lpstr>data</vt:lpstr>
      <vt:lpstr>daytype</vt:lpstr>
      <vt:lpstr>forecast_year</vt:lpstr>
      <vt:lpstr>type</vt:lpstr>
      <vt:lpstr>weatheryear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Elizabeth Hartmann</dc:creator>
  <cp:lastModifiedBy>Oh, Jeeheh</cp:lastModifiedBy>
  <dcterms:created xsi:type="dcterms:W3CDTF">2011-10-10T22:52:04Z</dcterms:created>
  <dcterms:modified xsi:type="dcterms:W3CDTF">2015-03-31T23:57:44Z</dcterms:modified>
</cp:coreProperties>
</file>